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45" windowWidth="11880" windowHeight="6090" activeTab="0"/>
  </bookViews>
  <sheets>
    <sheet name="ΣΥΝΟΛΙΚΟ ΕΜΠΟΡΙΟ" sheetId="1" r:id="rId1"/>
  </sheets>
  <definedNames>
    <definedName name="_xlnm.Print_Area" localSheetId="0">'ΣΥΝΟΛΙΚΟ ΕΜΠΟΡΙΟ'!$A$1:$M$234</definedName>
    <definedName name="_xlnm.Print_Titles" localSheetId="0">'ΣΥΝΟΛΙΚΟ ΕΜΠΟΡΙΟ'!$1:$6</definedName>
  </definedNames>
  <calcPr fullCalcOnLoad="1"/>
</workbook>
</file>

<file path=xl/sharedStrings.xml><?xml version="1.0" encoding="utf-8"?>
<sst xmlns="http://schemas.openxmlformats.org/spreadsheetml/2006/main" count="229" uniqueCount="57">
  <si>
    <t>(c.i.f.)</t>
  </si>
  <si>
    <t>(f.o.b.)</t>
  </si>
  <si>
    <t>Συνολικές εισαγωγές</t>
  </si>
  <si>
    <t>Συνολικές εξαγωγές</t>
  </si>
  <si>
    <t xml:space="preserve">         Περίοδος</t>
  </si>
  <si>
    <t>Αφίξεις</t>
  </si>
  <si>
    <t>Αποστολές</t>
  </si>
  <si>
    <t>Ιανουάριος</t>
  </si>
  <si>
    <t>Φεβρουάριος</t>
  </si>
  <si>
    <t>Μάρτιος</t>
  </si>
  <si>
    <t>Απρίλιος</t>
  </si>
  <si>
    <t>Ιούνιος</t>
  </si>
  <si>
    <t>Ιούλιος</t>
  </si>
  <si>
    <t>Αύγουστος</t>
  </si>
  <si>
    <t>Σεπτέμβριος</t>
  </si>
  <si>
    <t>Οκτώβριος</t>
  </si>
  <si>
    <t>Νοέμβριος</t>
  </si>
  <si>
    <t>Δεκέμβριος</t>
  </si>
  <si>
    <t>ΕΜΠΟΡΙΟ ΜΕ ΤΡΙΤΕΣ ΧΩΡΕΣ</t>
  </si>
  <si>
    <t>ΕΝΔΟΚΟΙΝΟΤΙΚΟ ΕΜΠΟΡΙΟ</t>
  </si>
  <si>
    <t>ΣΥΝΟΛΙΚΟ ΕΜΠΟΡΙΟ</t>
  </si>
  <si>
    <t>ΕΞΩΤΕΡΙΚΟ ΕΜΠΟΡΙΟ</t>
  </si>
  <si>
    <t>Εμπορικό Ισοζύγιο</t>
  </si>
  <si>
    <t xml:space="preserve"> €000´s</t>
  </si>
  <si>
    <t>Mάιος</t>
  </si>
  <si>
    <t>Μάιος</t>
  </si>
  <si>
    <t xml:space="preserve"> </t>
  </si>
  <si>
    <t>Συνολικές εισαγωγές/αφίξεις</t>
  </si>
  <si>
    <t>Συνολικές εξαγωγές/αποστολές</t>
  </si>
  <si>
    <t>Σημειώσεις:</t>
  </si>
  <si>
    <t xml:space="preserve"> 2. ` Άφιξη αγαθών` σημαίνει την είσοδο στην Κυπριακή Δημοκρατία εμπορευμάτων από άλλο Κράτος Μέλος της Ε.Ε και `Αποστολή αγαθών` σημαίνει την έξοδο  εμπορευμάτων από</t>
  </si>
  <si>
    <t>την Κυπριακή Δημοκρατία με προορισμό άλλο Κράτος Μέλος.</t>
  </si>
  <si>
    <t>3. Διαφορές που ενδεχομένως προκύπτουν στους συνολικούς αριθμούς οφείλονται σε στρογγυλοποίηση.</t>
  </si>
  <si>
    <t>p: Προκαταρκτικά στοιχεία</t>
  </si>
  <si>
    <t xml:space="preserve">Ιανουάριος </t>
  </si>
  <si>
    <t>COPYRIGHT © :2020, ΚΥΠΡΙΑΚΗ ΔΗΜΟΚΡΑΤΙΑ, ΣΤΑΤΙΣΤΙΚΗ ΥΠΗΡΕΣΙΑ</t>
  </si>
  <si>
    <t xml:space="preserve">6. Οι συνολικές εισαγωγές/αφίξεις για τα έτη 2015, 2016, 2017, 2018 και 2019 περιλαμβάνουν τη μεταφορά οικονομικής ιδιοκτησίας κινητού εξοπλισμού  </t>
  </si>
  <si>
    <t>μεταφορών (αεροσκάφη), συνολικής αξίας 13,7 εκ. ευρώ, 146,8 εκ. ευρώ, 184,6 εκ. ευρώ, 63,7 εκ. ευρώ και 76,1 εκ. ευρώ αντίστοιχα.</t>
  </si>
  <si>
    <t>ΣΥΝΟΠΤΙΚΑ ΣΤΟΙΧΕΙΑ ΕΜΠΟΡΙΟΥ, 2005-2020</t>
  </si>
  <si>
    <t xml:space="preserve">όλες τις υπόλοιπες τρίτες χώρες καταγράφονται βάση της χώρας καταγωγής, λόγω του ότι εξακολουθεί να ισχύει το κοινοτικό κεκτημένο στο Ηνωμένο Βασίλειο μέχρι τον Δεκέμβριο του 2020.  </t>
  </si>
  <si>
    <t xml:space="preserve">Για αυτό τον λόγο, τα στατιστικά στοιχεία εισαγωγών από το Ηνωμένο Βασίλειο δεν είναι απόλυτα συγκρίσιμα με αυτά των άλλων τρίτων χωρών. </t>
  </si>
  <si>
    <t xml:space="preserve">1. Το Ενδοκοινοτικό εμπόριο αναφέρεται στις συναλλαγές αγαθών με τα άλλα κράτη μέλη της Ε.Ε., ενώ το εμπόριο με τρίτες χώρες αναφέρεται στις συναλλαγές αγαθών με τρίτες χώρες. </t>
  </si>
  <si>
    <t xml:space="preserve">Το εμπόριο με το Ηνωμένο Βασίλειο περιλαμβάνεται στο εμπόριο με τρίτες χώρες. Οι εισαγωγές από το Ηνωμένο Βασίλειο καταγράφονται βάσει της χώρας προέλευσης, ενώ οι εισαγωγές από   </t>
  </si>
  <si>
    <t>(Τελευταία Eνημέρωση 11/05/2020)</t>
  </si>
  <si>
    <r>
      <t>Μάρτιος</t>
    </r>
    <r>
      <rPr>
        <vertAlign val="superscript"/>
        <sz val="10"/>
        <rFont val="Arial"/>
        <family val="2"/>
      </rPr>
      <t>p</t>
    </r>
  </si>
  <si>
    <r>
      <t xml:space="preserve">Ιανουάριος - Μάρτιος </t>
    </r>
    <r>
      <rPr>
        <sz val="10"/>
        <rFont val="Arial"/>
        <family val="2"/>
      </rPr>
      <t>2019</t>
    </r>
  </si>
  <si>
    <r>
      <t>Ιανουάριος - Μάρτιος 2020</t>
    </r>
    <r>
      <rPr>
        <vertAlign val="superscript"/>
        <sz val="10"/>
        <rFont val="Arial"/>
        <family val="2"/>
      </rPr>
      <t>p</t>
    </r>
  </si>
  <si>
    <t xml:space="preserve">5. Οι συνολικές εξαγωγές/αποστολές για τα έτη 2014, 2015, 2016, 2017, 2018, 2019, Ιανουάριος- Μάρτιος 2019 και Ιανουάριος- Μάρτιος 2020 περιλαμβάνουν τη μεταφορά οικονομικής ιδιοκτησίας </t>
  </si>
  <si>
    <t xml:space="preserve">7. Οι συνολικές εξαγωγές/αποστολές για τα έτη 2015, 2016, 2017 και 2018 και Ιανουάριος - Μάρτιος 2020 περιλαμβάνουν τη μεταφορά οικονομικής ιδιοκτησίας κινητού εξοπλισμού </t>
  </si>
  <si>
    <t>κινητού εξοπλισμού  μεταφορών (πλοία), συνολικής αξίας 1.010,0 εκ. ευρώ, 1.287,7 εκ. ευρώ, 975,4 εκ. ευρώ, 776,2 εκ. ευρώ, 1.455,6 εκ. ευρώ, 995,2 εκ. ευρώ, 504,8 εκ. ευρώ και 243,4 εκ. ευρώ αντίστοιχα.</t>
  </si>
  <si>
    <t xml:space="preserve">μεταφορών (αεροσκάφη), συνολικής αξίας 160,9 εκ. ευρώ, 1,9 εκ. ευρώ, 94,0 εκ. ευρώ, 123,1 εκ. ευρώ και 20,9 εκ. ευρώ αντίστοιχα. </t>
  </si>
  <si>
    <t xml:space="preserve">8. Οι συνολικές εισαγωγές/αφίξεις για την περίοδο Ιανουάριος- Μάρτιος 2019 και Ιανουάριος- Μάρτιος 2020 (εξαιρουμένων των πλοίων και αεροσκαφών), </t>
  </si>
  <si>
    <t xml:space="preserve">9. Οι συνολικές εξαγωγές/αποστολές για την περίοδο Ιανουάριος- Μάρτιος 2019 και Ιανουάριος- Μάρτιος 2020 (εξαιρουμένων των πλοίων και αεροσκαφών), </t>
  </si>
  <si>
    <t>ανέρχονται στα 1.604,2 εκ. ευρώ και 1.643,1 εκ. ευρώ αντίστοιχα.</t>
  </si>
  <si>
    <t>ανέρχονται στα 435,5 εκ. ευρώ και 478,8 εκ. ευρώ αντίστοιχα.</t>
  </si>
  <si>
    <t>εξοπλισμού μεταφορών (πλοία), συνολικής αξίας 1.130,9 εκ. ευρώ, 1.348,9 εκ. ευρώ, 1.747,4 εκ. ευρώ, 1.766,4 εκ. ευρώ, 1.875,1 εκ. ευρώ, 1.094,5 εκ. ευρώ, 385,8 εκ. ευρώ και 460,5 εκ. ευρώ αντίστοιχα.</t>
  </si>
  <si>
    <t xml:space="preserve">4. Οι συνολικές εισαγωγές/αφίξεις για τα έτη 2014, 2015, 2016, 2017, 2018 ,2019, Ιανουάριος - Μάρτιος 2019 και Ιανουάριος - Μάρτιος 2020 περιλαμβάνουν τη μεταφορά οικονομικής ιδιοκτησίας κινητού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</si>
</sst>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7">
    <font>
      <sz val="10"/>
      <name val="Arial"/>
      <family val="0"/>
    </font>
    <font>
      <sz val="11"/>
      <color indexed="8"/>
      <name val="Calibri"/>
      <family val="2"/>
    </font>
    <font>
      <sz val="10"/>
      <name val="Book Antiqua"/>
      <family val="1"/>
    </font>
    <font>
      <sz val="8"/>
      <name val="Book Antiqua"/>
      <family val="1"/>
    </font>
    <font>
      <b/>
      <sz val="10"/>
      <color indexed="12"/>
      <name val="Arial"/>
      <family val="2"/>
    </font>
    <font>
      <b/>
      <sz val="10"/>
      <name val="Arial"/>
      <family val="2"/>
    </font>
    <font>
      <sz val="11"/>
      <name val="Arial"/>
      <family val="2"/>
    </font>
    <font>
      <sz val="8"/>
      <name val="Arial"/>
      <family val="2"/>
    </font>
    <font>
      <b/>
      <i/>
      <sz val="10"/>
      <color indexed="8"/>
      <name val="Arial"/>
      <family val="2"/>
    </font>
    <font>
      <sz val="12"/>
      <color indexed="8"/>
      <name val="Arial"/>
      <family val="2"/>
    </font>
    <font>
      <b/>
      <sz val="9"/>
      <color indexed="8"/>
      <name val="Arial"/>
      <family val="2"/>
    </font>
    <font>
      <b/>
      <sz val="24"/>
      <color indexed="12"/>
      <name val="Arial"/>
      <family val="2"/>
    </font>
    <font>
      <b/>
      <sz val="14"/>
      <color indexed="12"/>
      <name val="Arial"/>
      <family val="2"/>
    </font>
    <font>
      <b/>
      <u val="single"/>
      <sz val="10"/>
      <name val="Arial"/>
      <family val="2"/>
    </font>
    <font>
      <vertAlign val="superscript"/>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39"/>
      </bottom>
    </border>
    <border>
      <left style="thin">
        <color indexed="39"/>
      </left>
      <right style="thin">
        <color indexed="39"/>
      </right>
      <top style="medium">
        <color indexed="39"/>
      </top>
      <bottom/>
    </border>
    <border>
      <left style="thin">
        <color indexed="39"/>
      </left>
      <right style="thin">
        <color indexed="39"/>
      </right>
      <top/>
      <bottom/>
    </border>
    <border>
      <left style="thin">
        <color indexed="39"/>
      </left>
      <right style="thin">
        <color indexed="39"/>
      </right>
      <top/>
      <bottom style="medium">
        <color indexed="39"/>
      </bottom>
    </border>
    <border>
      <left/>
      <right style="thin">
        <color indexed="39"/>
      </right>
      <top/>
      <bottom/>
    </border>
    <border>
      <left/>
      <right style="thin">
        <color indexed="39"/>
      </right>
      <top/>
      <bottom style="medium">
        <color indexed="39"/>
      </bottom>
    </border>
    <border>
      <left style="thin">
        <color indexed="39"/>
      </left>
      <right style="medium">
        <color indexed="39"/>
      </right>
      <top/>
      <bottom/>
    </border>
    <border>
      <left style="thin">
        <color indexed="39"/>
      </left>
      <right style="medium">
        <color indexed="39"/>
      </right>
      <top/>
      <bottom style="medium">
        <color indexed="39"/>
      </bottom>
    </border>
    <border>
      <left style="medium">
        <color indexed="39"/>
      </left>
      <right/>
      <top/>
      <bottom/>
    </border>
    <border>
      <left style="medium">
        <color indexed="39"/>
      </left>
      <right/>
      <top/>
      <bottom style="medium">
        <color indexed="39"/>
      </bottom>
    </border>
    <border>
      <left style="thin">
        <color indexed="39"/>
      </left>
      <right style="medium">
        <color indexed="39"/>
      </right>
      <top style="medium">
        <color indexed="39"/>
      </top>
      <bottom/>
    </border>
    <border>
      <left/>
      <right/>
      <top style="double">
        <color indexed="39"/>
      </top>
      <bottom/>
    </border>
    <border>
      <left style="medium">
        <color indexed="39"/>
      </left>
      <right/>
      <top/>
      <bottom style="thin">
        <color indexed="39"/>
      </bottom>
    </border>
    <border>
      <left/>
      <right style="thin">
        <color indexed="39"/>
      </right>
      <top/>
      <bottom style="thin">
        <color indexed="39"/>
      </bottom>
    </border>
    <border>
      <left style="thin">
        <color indexed="39"/>
      </left>
      <right style="thin">
        <color indexed="39"/>
      </right>
      <top style="thin">
        <color indexed="12"/>
      </top>
      <bottom/>
    </border>
    <border>
      <left style="thin">
        <color indexed="39"/>
      </left>
      <right style="thin">
        <color indexed="39"/>
      </right>
      <top style="thin">
        <color indexed="39"/>
      </top>
      <bottom/>
    </border>
    <border>
      <left style="thin">
        <color indexed="39"/>
      </left>
      <right style="medium">
        <color indexed="39"/>
      </right>
      <top style="thin">
        <color indexed="39"/>
      </top>
      <bottom/>
    </border>
    <border>
      <left style="medium">
        <color indexed="39"/>
      </left>
      <right style="thin">
        <color indexed="39"/>
      </right>
      <top/>
      <bottom/>
    </border>
    <border>
      <left style="thin">
        <color indexed="39"/>
      </left>
      <right style="thin">
        <color indexed="39"/>
      </right>
      <top style="medium">
        <color indexed="39"/>
      </top>
      <bottom style="thin">
        <color indexed="39"/>
      </bottom>
    </border>
    <border>
      <left style="medium">
        <color indexed="39"/>
      </left>
      <right style="thin">
        <color indexed="39"/>
      </right>
      <top style="medium">
        <color indexed="39"/>
      </top>
      <bottom/>
    </border>
    <border>
      <left style="medium">
        <color indexed="39"/>
      </left>
      <right style="thin">
        <color indexed="39"/>
      </right>
      <top/>
      <bottom style="medium">
        <color indexed="39"/>
      </bottom>
    </border>
    <border>
      <left style="thin">
        <color indexed="39"/>
      </left>
      <right style="medium">
        <color indexed="39"/>
      </right>
      <top style="medium">
        <color indexed="39"/>
      </top>
      <bottom style="thin">
        <color indexed="3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0">
    <xf numFmtId="0" fontId="0" fillId="0" borderId="0" xfId="0" applyAlignment="1">
      <alignment/>
    </xf>
    <xf numFmtId="0" fontId="6" fillId="33" borderId="0" xfId="0" applyFont="1" applyFill="1" applyAlignment="1" applyProtection="1">
      <alignment/>
      <protection/>
    </xf>
    <xf numFmtId="0" fontId="11" fillId="33" borderId="0" xfId="0" applyFont="1" applyFill="1" applyAlignment="1" applyProtection="1">
      <alignment/>
      <protection/>
    </xf>
    <xf numFmtId="0" fontId="6" fillId="34" borderId="0" xfId="0" applyFont="1" applyFill="1" applyAlignment="1" applyProtection="1">
      <alignment/>
      <protection/>
    </xf>
    <xf numFmtId="0" fontId="0" fillId="34" borderId="0" xfId="0" applyFont="1" applyFill="1" applyAlignment="1" applyProtection="1">
      <alignment/>
      <protection/>
    </xf>
    <xf numFmtId="0" fontId="2" fillId="33" borderId="0" xfId="0" applyFont="1" applyFill="1" applyAlignment="1" applyProtection="1">
      <alignment/>
      <protection/>
    </xf>
    <xf numFmtId="0" fontId="2" fillId="33" borderId="10" xfId="0" applyFont="1" applyFill="1" applyBorder="1" applyAlignment="1" applyProtection="1">
      <alignment/>
      <protection/>
    </xf>
    <xf numFmtId="0" fontId="2" fillId="34" borderId="0" xfId="0" applyFont="1" applyFill="1" applyAlignment="1" applyProtection="1">
      <alignment/>
      <protection/>
    </xf>
    <xf numFmtId="0" fontId="2" fillId="33" borderId="0" xfId="0" applyFont="1" applyFill="1" applyAlignment="1" applyProtection="1">
      <alignment vertical="top"/>
      <protection/>
    </xf>
    <xf numFmtId="0" fontId="2" fillId="34" borderId="0" xfId="0" applyFont="1" applyFill="1" applyAlignment="1" applyProtection="1">
      <alignment vertical="top"/>
      <protection/>
    </xf>
    <xf numFmtId="0" fontId="2" fillId="33"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protection/>
    </xf>
    <xf numFmtId="3" fontId="0" fillId="33" borderId="0" xfId="0" applyNumberFormat="1" applyFont="1" applyFill="1" applyBorder="1" applyAlignment="1" applyProtection="1">
      <alignment horizontal="center" vertical="center"/>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0" fillId="34" borderId="0" xfId="0" applyFont="1" applyFill="1" applyAlignment="1" applyProtection="1">
      <alignment/>
      <protection/>
    </xf>
    <xf numFmtId="3" fontId="0" fillId="34" borderId="0" xfId="0" applyNumberFormat="1" applyFont="1" applyFill="1" applyAlignment="1" applyProtection="1">
      <alignment/>
      <protection/>
    </xf>
    <xf numFmtId="3" fontId="0" fillId="33" borderId="0" xfId="0" applyNumberFormat="1" applyFont="1" applyFill="1" applyBorder="1" applyAlignment="1" applyProtection="1">
      <alignment horizontal="left" vertical="center"/>
      <protection/>
    </xf>
    <xf numFmtId="4" fontId="3" fillId="33" borderId="0" xfId="0" applyNumberFormat="1" applyFont="1" applyFill="1" applyBorder="1" applyAlignment="1" applyProtection="1">
      <alignment horizontal="left"/>
      <protection/>
    </xf>
    <xf numFmtId="0" fontId="3" fillId="33" borderId="0" xfId="0" applyFont="1" applyFill="1" applyBorder="1" applyAlignment="1" applyProtection="1">
      <alignment horizontal="left"/>
      <protection/>
    </xf>
    <xf numFmtId="3" fontId="3" fillId="33" borderId="0" xfId="0" applyNumberFormat="1" applyFont="1" applyFill="1" applyBorder="1" applyAlignment="1" applyProtection="1">
      <alignment horizontal="left"/>
      <protection/>
    </xf>
    <xf numFmtId="3" fontId="3" fillId="33" borderId="0" xfId="0" applyNumberFormat="1"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3" fontId="3" fillId="34" borderId="0" xfId="0" applyNumberFormat="1" applyFont="1" applyFill="1" applyBorder="1" applyAlignment="1" applyProtection="1">
      <alignment horizontal="center" vertical="center"/>
      <protection/>
    </xf>
    <xf numFmtId="3" fontId="0" fillId="33" borderId="0" xfId="0" applyNumberFormat="1" applyFont="1" applyFill="1" applyBorder="1" applyAlignment="1" applyProtection="1">
      <alignment vertical="center"/>
      <protection/>
    </xf>
    <xf numFmtId="3" fontId="7" fillId="33" borderId="0" xfId="0" applyNumberFormat="1" applyFont="1" applyFill="1" applyBorder="1" applyAlignment="1" applyProtection="1">
      <alignment horizontal="center" vertical="center"/>
      <protection/>
    </xf>
    <xf numFmtId="0" fontId="0" fillId="35" borderId="0" xfId="0" applyFont="1" applyFill="1" applyAlignment="1" applyProtection="1">
      <alignment/>
      <protection/>
    </xf>
    <xf numFmtId="0" fontId="9" fillId="35" borderId="0" xfId="0" applyFont="1" applyFill="1" applyAlignment="1" applyProtection="1">
      <alignment/>
      <protection/>
    </xf>
    <xf numFmtId="3" fontId="7" fillId="35" borderId="0" xfId="0" applyNumberFormat="1" applyFont="1" applyFill="1" applyAlignment="1" applyProtection="1">
      <alignment horizontal="center"/>
      <protection/>
    </xf>
    <xf numFmtId="0" fontId="0" fillId="35" borderId="0" xfId="0" applyFont="1" applyFill="1" applyAlignment="1" applyProtection="1">
      <alignment/>
      <protection/>
    </xf>
    <xf numFmtId="0" fontId="10" fillId="35" borderId="0" xfId="0" applyFont="1" applyFill="1" applyAlignment="1" applyProtection="1">
      <alignment horizontal="left" vertical="top"/>
      <protection/>
    </xf>
    <xf numFmtId="44" fontId="5" fillId="33" borderId="11" xfId="44" applyFont="1" applyFill="1" applyBorder="1" applyAlignment="1" applyProtection="1">
      <alignment horizontal="center"/>
      <protection/>
    </xf>
    <xf numFmtId="0" fontId="5" fillId="33" borderId="1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top"/>
      <protection/>
    </xf>
    <xf numFmtId="0" fontId="0" fillId="33" borderId="12" xfId="0" applyFont="1" applyFill="1" applyBorder="1" applyAlignment="1" applyProtection="1">
      <alignment horizontal="left" vertical="center"/>
      <protection/>
    </xf>
    <xf numFmtId="0" fontId="0" fillId="33" borderId="12" xfId="0" applyFont="1" applyFill="1" applyBorder="1" applyAlignment="1" applyProtection="1">
      <alignment horizontal="center" vertical="center"/>
      <protection/>
    </xf>
    <xf numFmtId="3" fontId="0" fillId="33" borderId="12" xfId="0" applyNumberFormat="1" applyFont="1" applyFill="1" applyBorder="1" applyAlignment="1" applyProtection="1">
      <alignment horizontal="center" vertical="center"/>
      <protection/>
    </xf>
    <xf numFmtId="0" fontId="0" fillId="33" borderId="12" xfId="0" applyFont="1" applyFill="1" applyBorder="1" applyAlignment="1" applyProtection="1">
      <alignment/>
      <protection/>
    </xf>
    <xf numFmtId="4" fontId="2" fillId="33" borderId="13" xfId="0" applyNumberFormat="1" applyFont="1" applyFill="1" applyBorder="1" applyAlignment="1" applyProtection="1">
      <alignment horizontal="left"/>
      <protection/>
    </xf>
    <xf numFmtId="3" fontId="0" fillId="33" borderId="14" xfId="0" applyNumberFormat="1" applyFont="1" applyFill="1" applyBorder="1" applyAlignment="1" applyProtection="1">
      <alignment horizontal="left" vertical="center"/>
      <protection/>
    </xf>
    <xf numFmtId="0" fontId="2" fillId="33" borderId="15" xfId="0" applyFont="1" applyFill="1" applyBorder="1" applyAlignment="1" applyProtection="1">
      <alignment horizontal="left"/>
      <protection/>
    </xf>
    <xf numFmtId="0" fontId="5" fillId="33" borderId="16"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top"/>
      <protection/>
    </xf>
    <xf numFmtId="0" fontId="0" fillId="33" borderId="18" xfId="0" applyFont="1" applyFill="1" applyBorder="1" applyAlignment="1" applyProtection="1">
      <alignment/>
      <protection/>
    </xf>
    <xf numFmtId="0" fontId="0" fillId="33" borderId="18" xfId="0" applyFont="1" applyFill="1" applyBorder="1" applyAlignment="1" applyProtection="1">
      <alignment/>
      <protection/>
    </xf>
    <xf numFmtId="0" fontId="0" fillId="33" borderId="19" xfId="0" applyFont="1" applyFill="1" applyBorder="1" applyAlignment="1" applyProtection="1">
      <alignment/>
      <protection/>
    </xf>
    <xf numFmtId="4" fontId="2" fillId="33" borderId="17" xfId="0" applyNumberFormat="1" applyFont="1" applyFill="1" applyBorder="1" applyAlignment="1" applyProtection="1">
      <alignment horizontal="left"/>
      <protection/>
    </xf>
    <xf numFmtId="0" fontId="0" fillId="33" borderId="20" xfId="0" applyFont="1" applyFill="1" applyBorder="1" applyAlignment="1" applyProtection="1">
      <alignment horizontal="center" vertical="center"/>
      <protection/>
    </xf>
    <xf numFmtId="0" fontId="0" fillId="36" borderId="0" xfId="0" applyFont="1" applyFill="1" applyAlignment="1" applyProtection="1">
      <alignment/>
      <protection/>
    </xf>
    <xf numFmtId="3" fontId="0" fillId="36" borderId="12" xfId="0" applyNumberFormat="1" applyFont="1" applyFill="1" applyBorder="1" applyAlignment="1" applyProtection="1">
      <alignment horizontal="center" vertical="center"/>
      <protection/>
    </xf>
    <xf numFmtId="0" fontId="0" fillId="36" borderId="18" xfId="0" applyFont="1" applyFill="1" applyBorder="1" applyAlignment="1" applyProtection="1">
      <alignment/>
      <protection/>
    </xf>
    <xf numFmtId="3" fontId="0" fillId="36" borderId="14" xfId="0" applyNumberFormat="1" applyFont="1" applyFill="1" applyBorder="1" applyAlignment="1" applyProtection="1">
      <alignment horizontal="left" vertical="center"/>
      <protection/>
    </xf>
    <xf numFmtId="0" fontId="0" fillId="36" borderId="12" xfId="0" applyFont="1" applyFill="1" applyBorder="1" applyAlignment="1" applyProtection="1">
      <alignment/>
      <protection/>
    </xf>
    <xf numFmtId="3" fontId="3" fillId="37" borderId="0" xfId="0" applyNumberFormat="1" applyFont="1" applyFill="1" applyBorder="1" applyAlignment="1" applyProtection="1">
      <alignment horizontal="center" vertical="center"/>
      <protection/>
    </xf>
    <xf numFmtId="3" fontId="0" fillId="37" borderId="0" xfId="0" applyNumberFormat="1" applyFont="1" applyFill="1" applyBorder="1" applyAlignment="1" applyProtection="1">
      <alignment horizontal="center" vertical="center"/>
      <protection/>
    </xf>
    <xf numFmtId="3" fontId="3" fillId="37" borderId="0" xfId="0" applyNumberFormat="1" applyFont="1" applyFill="1" applyBorder="1" applyAlignment="1" applyProtection="1">
      <alignment horizontal="left"/>
      <protection/>
    </xf>
    <xf numFmtId="3" fontId="7" fillId="36" borderId="0" xfId="0" applyNumberFormat="1" applyFont="1" applyFill="1" applyBorder="1" applyAlignment="1" applyProtection="1">
      <alignment horizontal="center" vertical="center"/>
      <protection/>
    </xf>
    <xf numFmtId="3" fontId="3" fillId="36" borderId="0" xfId="0" applyNumberFormat="1" applyFont="1" applyFill="1" applyBorder="1" applyAlignment="1" applyProtection="1">
      <alignment horizontal="center" vertical="center"/>
      <protection/>
    </xf>
    <xf numFmtId="0" fontId="0" fillId="38" borderId="0" xfId="0" applyFont="1" applyFill="1" applyAlignment="1" applyProtection="1">
      <alignment/>
      <protection/>
    </xf>
    <xf numFmtId="0" fontId="8" fillId="38" borderId="21" xfId="0" applyFont="1" applyFill="1" applyBorder="1" applyAlignment="1" applyProtection="1">
      <alignment/>
      <protection/>
    </xf>
    <xf numFmtId="0" fontId="0" fillId="38" borderId="21" xfId="0" applyFont="1" applyFill="1" applyBorder="1" applyAlignment="1" applyProtection="1">
      <alignment/>
      <protection/>
    </xf>
    <xf numFmtId="3" fontId="7" fillId="38" borderId="21" xfId="0" applyNumberFormat="1" applyFont="1" applyFill="1" applyBorder="1" applyAlignment="1" applyProtection="1">
      <alignment horizontal="center"/>
      <protection/>
    </xf>
    <xf numFmtId="3" fontId="2" fillId="38" borderId="21" xfId="0" applyNumberFormat="1" applyFont="1" applyFill="1" applyBorder="1" applyAlignment="1" applyProtection="1">
      <alignment horizontal="center" vertical="center"/>
      <protection/>
    </xf>
    <xf numFmtId="3" fontId="2" fillId="38" borderId="0" xfId="0" applyNumberFormat="1" applyFont="1" applyFill="1" applyBorder="1" applyAlignment="1" applyProtection="1">
      <alignment horizontal="center" vertical="center"/>
      <protection/>
    </xf>
    <xf numFmtId="3" fontId="2" fillId="36" borderId="0" xfId="0" applyNumberFormat="1" applyFont="1" applyFill="1" applyBorder="1" applyAlignment="1" applyProtection="1">
      <alignment horizontal="center" vertical="center"/>
      <protection/>
    </xf>
    <xf numFmtId="3" fontId="0" fillId="33" borderId="14" xfId="0" applyNumberFormat="1" applyFont="1" applyFill="1" applyBorder="1" applyAlignment="1" applyProtection="1">
      <alignment horizontal="left" vertical="center"/>
      <protection/>
    </xf>
    <xf numFmtId="3" fontId="0" fillId="33" borderId="12" xfId="0" applyNumberFormat="1" applyFont="1" applyFill="1" applyBorder="1" applyAlignment="1" applyProtection="1">
      <alignment horizontal="center" vertical="center"/>
      <protection/>
    </xf>
    <xf numFmtId="3" fontId="0" fillId="36" borderId="12" xfId="0" applyNumberFormat="1" applyFont="1" applyFill="1" applyBorder="1" applyAlignment="1" applyProtection="1">
      <alignment horizontal="center" vertical="center"/>
      <protection/>
    </xf>
    <xf numFmtId="3" fontId="0" fillId="33" borderId="0" xfId="0" applyNumberFormat="1" applyFont="1" applyFill="1" applyBorder="1" applyAlignment="1" applyProtection="1">
      <alignment horizontal="left" vertical="center"/>
      <protection/>
    </xf>
    <xf numFmtId="0" fontId="0" fillId="33" borderId="0" xfId="0" applyFont="1" applyFill="1" applyBorder="1" applyAlignment="1" applyProtection="1">
      <alignment horizontal="left"/>
      <protection/>
    </xf>
    <xf numFmtId="3" fontId="0" fillId="33" borderId="12" xfId="0" applyNumberFormat="1" applyFont="1" applyFill="1" applyBorder="1" applyAlignment="1">
      <alignment horizontal="center" vertical="center"/>
    </xf>
    <xf numFmtId="0" fontId="0" fillId="37" borderId="0" xfId="0" applyFont="1" applyFill="1" applyBorder="1" applyAlignment="1" applyProtection="1">
      <alignment horizontal="left"/>
      <protection/>
    </xf>
    <xf numFmtId="0" fontId="0" fillId="33" borderId="12" xfId="0" applyFont="1" applyFill="1" applyBorder="1" applyAlignment="1" applyProtection="1">
      <alignment/>
      <protection/>
    </xf>
    <xf numFmtId="3" fontId="0" fillId="36" borderId="12" xfId="0" applyNumberFormat="1" applyFont="1" applyFill="1" applyBorder="1" applyAlignment="1">
      <alignment horizontal="center" vertical="center"/>
    </xf>
    <xf numFmtId="0" fontId="0" fillId="36" borderId="12" xfId="0" applyFont="1" applyFill="1" applyBorder="1" applyAlignment="1" applyProtection="1">
      <alignment/>
      <protection/>
    </xf>
    <xf numFmtId="3" fontId="0" fillId="36" borderId="14" xfId="0" applyNumberFormat="1" applyFont="1" applyFill="1" applyBorder="1" applyAlignment="1" applyProtection="1">
      <alignment horizontal="left" vertical="center"/>
      <protection/>
    </xf>
    <xf numFmtId="0" fontId="0" fillId="33" borderId="22" xfId="0" applyFont="1" applyFill="1" applyBorder="1" applyAlignment="1" applyProtection="1">
      <alignment/>
      <protection/>
    </xf>
    <xf numFmtId="3" fontId="0"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horizontal="left" vertical="center"/>
      <protection/>
    </xf>
    <xf numFmtId="3" fontId="0" fillId="33" borderId="14" xfId="0" applyNumberFormat="1" applyFont="1" applyFill="1" applyBorder="1" applyAlignment="1" applyProtection="1">
      <alignment horizontal="left"/>
      <protection/>
    </xf>
    <xf numFmtId="3" fontId="0" fillId="33" borderId="23" xfId="0" applyNumberFormat="1" applyFont="1" applyFill="1" applyBorder="1" applyAlignment="1" applyProtection="1">
      <alignment horizontal="left" vertical="center"/>
      <protection/>
    </xf>
    <xf numFmtId="3" fontId="5" fillId="33" borderId="12" xfId="0" applyNumberFormat="1" applyFont="1" applyFill="1" applyBorder="1" applyAlignment="1" applyProtection="1">
      <alignment horizontal="center" vertical="center"/>
      <protection/>
    </xf>
    <xf numFmtId="3" fontId="5" fillId="33" borderId="16" xfId="0" applyNumberFormat="1" applyFont="1" applyFill="1" applyBorder="1" applyAlignment="1" applyProtection="1">
      <alignment horizontal="center" vertical="center"/>
      <protection/>
    </xf>
    <xf numFmtId="3" fontId="5" fillId="36" borderId="12" xfId="0" applyNumberFormat="1" applyFont="1" applyFill="1" applyBorder="1" applyAlignment="1" applyProtection="1">
      <alignment horizontal="center" vertical="center"/>
      <protection/>
    </xf>
    <xf numFmtId="3" fontId="5" fillId="0" borderId="12" xfId="0" applyNumberFormat="1" applyFont="1" applyFill="1" applyBorder="1" applyAlignment="1" applyProtection="1">
      <alignment horizontal="center" vertical="center"/>
      <protection/>
    </xf>
    <xf numFmtId="3" fontId="5" fillId="37" borderId="24" xfId="0" applyNumberFormat="1" applyFont="1" applyFill="1" applyBorder="1" applyAlignment="1" applyProtection="1">
      <alignment horizontal="center" vertical="center"/>
      <protection/>
    </xf>
    <xf numFmtId="3" fontId="5" fillId="37" borderId="25" xfId="0" applyNumberFormat="1" applyFont="1" applyFill="1" applyBorder="1" applyAlignment="1" applyProtection="1">
      <alignment horizontal="center" vertical="center"/>
      <protection/>
    </xf>
    <xf numFmtId="0" fontId="5" fillId="37" borderId="24" xfId="0" applyFont="1" applyFill="1" applyBorder="1" applyAlignment="1" applyProtection="1">
      <alignment/>
      <protection/>
    </xf>
    <xf numFmtId="3" fontId="5" fillId="37" borderId="12" xfId="0" applyNumberFormat="1" applyFont="1" applyFill="1" applyBorder="1" applyAlignment="1" applyProtection="1">
      <alignment horizontal="center" vertical="center"/>
      <protection/>
    </xf>
    <xf numFmtId="0" fontId="5" fillId="37" borderId="12" xfId="0" applyFont="1" applyFill="1" applyBorder="1" applyAlignment="1" applyProtection="1">
      <alignment/>
      <protection/>
    </xf>
    <xf numFmtId="3" fontId="5" fillId="37" borderId="26" xfId="0" applyNumberFormat="1" applyFont="1" applyFill="1" applyBorder="1" applyAlignment="1" applyProtection="1">
      <alignment horizontal="center" vertical="center"/>
      <protection/>
    </xf>
    <xf numFmtId="3" fontId="5" fillId="33" borderId="12" xfId="0" applyNumberFormat="1" applyFont="1" applyFill="1" applyBorder="1" applyAlignment="1">
      <alignment horizontal="center" vertical="center"/>
    </xf>
    <xf numFmtId="3" fontId="5" fillId="33" borderId="16" xfId="0" applyNumberFormat="1" applyFont="1" applyFill="1" applyBorder="1" applyAlignment="1">
      <alignment horizontal="center" vertical="center"/>
    </xf>
    <xf numFmtId="3" fontId="0" fillId="33" borderId="16" xfId="0" applyNumberFormat="1" applyFont="1" applyFill="1" applyBorder="1" applyAlignment="1">
      <alignment horizontal="center" vertical="center"/>
    </xf>
    <xf numFmtId="3" fontId="5" fillId="36" borderId="12" xfId="0" applyNumberFormat="1" applyFont="1" applyFill="1" applyBorder="1" applyAlignment="1">
      <alignment horizontal="center" vertical="center"/>
    </xf>
    <xf numFmtId="3" fontId="5" fillId="36" borderId="16" xfId="0" applyNumberFormat="1" applyFont="1" applyFill="1" applyBorder="1" applyAlignment="1">
      <alignment horizontal="center" vertical="center"/>
    </xf>
    <xf numFmtId="3" fontId="0" fillId="36" borderId="16" xfId="0" applyNumberFormat="1" applyFont="1" applyFill="1" applyBorder="1" applyAlignment="1">
      <alignment horizontal="center" vertical="center"/>
    </xf>
    <xf numFmtId="3" fontId="5" fillId="0" borderId="12"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33" borderId="0" xfId="0" applyNumberFormat="1" applyFont="1" applyFill="1" applyBorder="1" applyAlignment="1">
      <alignment horizontal="left" vertical="center"/>
    </xf>
    <xf numFmtId="0" fontId="4" fillId="33" borderId="27" xfId="0"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xf>
    <xf numFmtId="44" fontId="4" fillId="33" borderId="28" xfId="44" applyFont="1" applyFill="1" applyBorder="1" applyAlignment="1" applyProtection="1">
      <alignment horizontal="center"/>
      <protection/>
    </xf>
    <xf numFmtId="0" fontId="5" fillId="33" borderId="25" xfId="0" applyFont="1" applyFill="1" applyBorder="1" applyAlignment="1" applyProtection="1">
      <alignment horizontal="center" vertical="center" wrapText="1"/>
      <protection/>
    </xf>
    <xf numFmtId="0" fontId="0" fillId="34" borderId="13" xfId="0" applyFont="1" applyFill="1" applyBorder="1" applyAlignment="1" applyProtection="1">
      <alignment/>
      <protection/>
    </xf>
    <xf numFmtId="0" fontId="12" fillId="33" borderId="10" xfId="0" applyFont="1" applyFill="1" applyBorder="1" applyAlignment="1" applyProtection="1">
      <alignment horizontal="left"/>
      <protection/>
    </xf>
    <xf numFmtId="0" fontId="5" fillId="33" borderId="0" xfId="0" applyFont="1" applyFill="1" applyBorder="1" applyAlignment="1" applyProtection="1">
      <alignment horizontal="right"/>
      <protection/>
    </xf>
    <xf numFmtId="0" fontId="0" fillId="33" borderId="27"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4" fillId="33" borderId="29"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0" fontId="4" fillId="33" borderId="30"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44" fontId="4" fillId="33" borderId="31" xfId="44" applyFont="1" applyFill="1" applyBorder="1" applyAlignment="1" applyProtection="1">
      <alignment horizontal="center"/>
      <protection/>
    </xf>
    <xf numFmtId="0" fontId="4" fillId="36" borderId="27" xfId="0" applyFont="1" applyFill="1" applyBorder="1" applyAlignment="1" applyProtection="1">
      <alignment horizontal="left" vertical="center"/>
      <protection/>
    </xf>
    <xf numFmtId="0" fontId="4" fillId="36" borderId="12" xfId="0" applyFont="1" applyFill="1" applyBorder="1" applyAlignment="1" applyProtection="1">
      <alignment horizontal="lef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781050</xdr:colOff>
      <xdr:row>0</xdr:row>
      <xdr:rowOff>133350</xdr:rowOff>
    </xdr:from>
    <xdr:to>
      <xdr:col>11</xdr:col>
      <xdr:colOff>847725</xdr:colOff>
      <xdr:row>1</xdr:row>
      <xdr:rowOff>247650</xdr:rowOff>
    </xdr:to>
    <xdr:pic>
      <xdr:nvPicPr>
        <xdr:cNvPr id="1" name="Picture 1" descr="StatlogoSm1"/>
        <xdr:cNvPicPr preferRelativeResize="1">
          <a:picLocks noChangeAspect="1"/>
        </xdr:cNvPicPr>
      </xdr:nvPicPr>
      <xdr:blipFill>
        <a:blip r:embed="rId1"/>
        <a:stretch>
          <a:fillRect/>
        </a:stretch>
      </xdr:blipFill>
      <xdr:spPr>
        <a:xfrm>
          <a:off x="9705975" y="133350"/>
          <a:ext cx="10477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7"/>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140625" style="16" customWidth="1"/>
    <col min="2" max="2" width="5.28125" style="16" customWidth="1"/>
    <col min="3" max="3" width="28.421875" style="16" customWidth="1"/>
    <col min="4" max="4" width="18.57421875" style="16" customWidth="1"/>
    <col min="5" max="5" width="20.57421875" style="16" customWidth="1"/>
    <col min="6" max="6" width="16.28125" style="16" customWidth="1"/>
    <col min="7" max="7" width="1.421875" style="16" customWidth="1"/>
    <col min="8" max="8" width="20.00390625" style="16" customWidth="1"/>
    <col min="9" max="9" width="19.7109375" style="16" customWidth="1"/>
    <col min="10" max="10" width="1.421875" style="16" customWidth="1"/>
    <col min="11" max="12" width="14.7109375" style="16" customWidth="1"/>
    <col min="13" max="13" width="2.140625" style="16" customWidth="1"/>
    <col min="14" max="15" width="9.140625" style="16" customWidth="1"/>
    <col min="16" max="16" width="13.00390625" style="16" customWidth="1"/>
    <col min="17" max="16384" width="9.140625" style="16" customWidth="1"/>
  </cols>
  <sheetData>
    <row r="1" spans="1:16" s="4" customFormat="1" ht="30" customHeight="1">
      <c r="A1" s="1" t="s">
        <v>26</v>
      </c>
      <c r="B1" s="2" t="s">
        <v>21</v>
      </c>
      <c r="C1" s="1"/>
      <c r="D1" s="1"/>
      <c r="E1" s="1"/>
      <c r="F1" s="1"/>
      <c r="G1" s="1"/>
      <c r="H1" s="1"/>
      <c r="I1" s="1"/>
      <c r="J1" s="1"/>
      <c r="K1" s="1"/>
      <c r="L1" s="1"/>
      <c r="M1" s="1"/>
      <c r="N1" s="3"/>
      <c r="O1" s="3"/>
      <c r="P1" s="3"/>
    </row>
    <row r="2" spans="1:13" s="7" customFormat="1" ht="22.5" customHeight="1" thickBot="1">
      <c r="A2" s="5"/>
      <c r="B2" s="109" t="s">
        <v>38</v>
      </c>
      <c r="C2" s="109"/>
      <c r="D2" s="109"/>
      <c r="E2" s="109"/>
      <c r="F2" s="109"/>
      <c r="G2" s="109"/>
      <c r="H2" s="109"/>
      <c r="I2" s="6"/>
      <c r="J2" s="6"/>
      <c r="K2" s="6"/>
      <c r="L2" s="6"/>
      <c r="M2" s="5"/>
    </row>
    <row r="3" spans="1:13" s="7" customFormat="1" ht="22.5" customHeight="1" thickBot="1" thickTop="1">
      <c r="A3" s="5"/>
      <c r="B3" s="110" t="s">
        <v>23</v>
      </c>
      <c r="C3" s="110"/>
      <c r="D3" s="110"/>
      <c r="E3" s="110"/>
      <c r="F3" s="110"/>
      <c r="G3" s="110"/>
      <c r="H3" s="110"/>
      <c r="I3" s="110"/>
      <c r="J3" s="110"/>
      <c r="K3" s="110"/>
      <c r="L3" s="110"/>
      <c r="M3" s="5"/>
    </row>
    <row r="4" spans="1:13" s="7" customFormat="1" ht="24" customHeight="1">
      <c r="A4" s="5"/>
      <c r="B4" s="113" t="s">
        <v>4</v>
      </c>
      <c r="C4" s="114"/>
      <c r="D4" s="106" t="s">
        <v>20</v>
      </c>
      <c r="E4" s="106"/>
      <c r="F4" s="106"/>
      <c r="G4" s="32"/>
      <c r="H4" s="106" t="s">
        <v>18</v>
      </c>
      <c r="I4" s="106"/>
      <c r="J4" s="32"/>
      <c r="K4" s="106" t="s">
        <v>19</v>
      </c>
      <c r="L4" s="117"/>
      <c r="M4" s="5"/>
    </row>
    <row r="5" spans="1:13" s="7" customFormat="1" ht="41.25" customHeight="1">
      <c r="A5" s="5"/>
      <c r="B5" s="104"/>
      <c r="C5" s="105"/>
      <c r="D5" s="33" t="s">
        <v>27</v>
      </c>
      <c r="E5" s="33" t="s">
        <v>28</v>
      </c>
      <c r="F5" s="107" t="s">
        <v>22</v>
      </c>
      <c r="G5" s="34"/>
      <c r="H5" s="34" t="s">
        <v>2</v>
      </c>
      <c r="I5" s="34" t="s">
        <v>3</v>
      </c>
      <c r="J5" s="34"/>
      <c r="K5" s="34" t="s">
        <v>5</v>
      </c>
      <c r="L5" s="43" t="s">
        <v>6</v>
      </c>
      <c r="M5" s="5"/>
    </row>
    <row r="6" spans="1:13" s="9" customFormat="1" ht="15.75" customHeight="1" thickBot="1">
      <c r="A6" s="8"/>
      <c r="B6" s="115"/>
      <c r="C6" s="116"/>
      <c r="D6" s="35" t="s">
        <v>0</v>
      </c>
      <c r="E6" s="35" t="s">
        <v>1</v>
      </c>
      <c r="F6" s="108"/>
      <c r="G6" s="35"/>
      <c r="H6" s="35" t="s">
        <v>0</v>
      </c>
      <c r="I6" s="35" t="s">
        <v>1</v>
      </c>
      <c r="J6" s="35"/>
      <c r="K6" s="35" t="s">
        <v>0</v>
      </c>
      <c r="L6" s="44" t="s">
        <v>1</v>
      </c>
      <c r="M6" s="8"/>
    </row>
    <row r="7" spans="1:20" s="7" customFormat="1" ht="10.5" customHeight="1">
      <c r="A7" s="5"/>
      <c r="B7" s="111"/>
      <c r="C7" s="112"/>
      <c r="D7" s="36"/>
      <c r="E7" s="36"/>
      <c r="F7" s="37"/>
      <c r="G7" s="37"/>
      <c r="H7" s="37"/>
      <c r="I7" s="37"/>
      <c r="J7" s="37"/>
      <c r="K7" s="37"/>
      <c r="L7" s="49"/>
      <c r="M7" s="10"/>
      <c r="N7" s="11"/>
      <c r="O7" s="11"/>
      <c r="P7" s="11"/>
      <c r="Q7" s="11"/>
      <c r="R7" s="12"/>
      <c r="S7" s="12"/>
      <c r="T7" s="12"/>
    </row>
    <row r="8" spans="1:13" ht="19.5" customHeight="1">
      <c r="A8" s="14"/>
      <c r="B8" s="104">
        <v>2005</v>
      </c>
      <c r="C8" s="105"/>
      <c r="D8" s="83">
        <f>H8+K8</f>
        <v>5069069</v>
      </c>
      <c r="E8" s="83">
        <f>I8+L8</f>
        <v>1228742</v>
      </c>
      <c r="F8" s="83">
        <f aca="true" t="shared" si="0" ref="F8:F34">-D8+E8</f>
        <v>-3840327</v>
      </c>
      <c r="G8" s="34"/>
      <c r="H8" s="93">
        <f>SUM(H9:H20)</f>
        <v>2100504</v>
      </c>
      <c r="I8" s="93">
        <f>SUM(I9:I20)</f>
        <v>584098</v>
      </c>
      <c r="J8" s="93"/>
      <c r="K8" s="93">
        <f>SUM(K9:K20)</f>
        <v>2968565</v>
      </c>
      <c r="L8" s="94">
        <f>SUM(L9:L20)</f>
        <v>644644</v>
      </c>
      <c r="M8" s="15"/>
    </row>
    <row r="9" spans="1:13" ht="19.5" customHeight="1">
      <c r="A9" s="14"/>
      <c r="B9" s="45"/>
      <c r="C9" s="41" t="s">
        <v>7</v>
      </c>
      <c r="D9" s="38">
        <f aca="true" t="shared" si="1" ref="D9:D20">+H9+K9</f>
        <v>333436</v>
      </c>
      <c r="E9" s="38">
        <f aca="true" t="shared" si="2" ref="E9:E20">+I9+L9</f>
        <v>72478</v>
      </c>
      <c r="F9" s="38">
        <f t="shared" si="0"/>
        <v>-260958</v>
      </c>
      <c r="G9" s="39"/>
      <c r="H9" s="72">
        <v>136352</v>
      </c>
      <c r="I9" s="72">
        <v>40833</v>
      </c>
      <c r="J9" s="72"/>
      <c r="K9" s="72">
        <v>197084</v>
      </c>
      <c r="L9" s="95">
        <v>31645</v>
      </c>
      <c r="M9" s="14"/>
    </row>
    <row r="10" spans="1:13" ht="19.5" customHeight="1">
      <c r="A10" s="14"/>
      <c r="B10" s="45"/>
      <c r="C10" s="41" t="s">
        <v>8</v>
      </c>
      <c r="D10" s="38">
        <f t="shared" si="1"/>
        <v>367258</v>
      </c>
      <c r="E10" s="38">
        <f t="shared" si="2"/>
        <v>80005</v>
      </c>
      <c r="F10" s="38">
        <f t="shared" si="0"/>
        <v>-287253</v>
      </c>
      <c r="G10" s="39"/>
      <c r="H10" s="72">
        <v>163949</v>
      </c>
      <c r="I10" s="72">
        <v>51596</v>
      </c>
      <c r="J10" s="72"/>
      <c r="K10" s="72">
        <v>203309</v>
      </c>
      <c r="L10" s="95">
        <v>28409</v>
      </c>
      <c r="M10" s="14"/>
    </row>
    <row r="11" spans="1:13" ht="19.5" customHeight="1">
      <c r="A11" s="14"/>
      <c r="B11" s="45"/>
      <c r="C11" s="41" t="s">
        <v>9</v>
      </c>
      <c r="D11" s="38">
        <f t="shared" si="1"/>
        <v>438174</v>
      </c>
      <c r="E11" s="38">
        <f t="shared" si="2"/>
        <v>98946</v>
      </c>
      <c r="F11" s="38">
        <f t="shared" si="0"/>
        <v>-339228</v>
      </c>
      <c r="G11" s="39"/>
      <c r="H11" s="72">
        <v>158788</v>
      </c>
      <c r="I11" s="72">
        <v>59581</v>
      </c>
      <c r="J11" s="72"/>
      <c r="K11" s="72">
        <v>279386</v>
      </c>
      <c r="L11" s="95">
        <v>39365</v>
      </c>
      <c r="M11" s="14"/>
    </row>
    <row r="12" spans="1:13" ht="19.5" customHeight="1">
      <c r="A12" s="14"/>
      <c r="B12" s="45"/>
      <c r="C12" s="41" t="s">
        <v>10</v>
      </c>
      <c r="D12" s="38">
        <f t="shared" si="1"/>
        <v>394185</v>
      </c>
      <c r="E12" s="38">
        <f t="shared" si="2"/>
        <v>102245</v>
      </c>
      <c r="F12" s="38">
        <f t="shared" si="0"/>
        <v>-291940</v>
      </c>
      <c r="G12" s="39"/>
      <c r="H12" s="72">
        <v>163123</v>
      </c>
      <c r="I12" s="72">
        <v>52599</v>
      </c>
      <c r="J12" s="72"/>
      <c r="K12" s="72">
        <v>231062</v>
      </c>
      <c r="L12" s="95">
        <v>49646</v>
      </c>
      <c r="M12" s="14"/>
    </row>
    <row r="13" spans="1:13" ht="19.5" customHeight="1">
      <c r="A13" s="14"/>
      <c r="B13" s="45"/>
      <c r="C13" s="41" t="s">
        <v>24</v>
      </c>
      <c r="D13" s="38">
        <f t="shared" si="1"/>
        <v>408422</v>
      </c>
      <c r="E13" s="38">
        <f t="shared" si="2"/>
        <v>95831</v>
      </c>
      <c r="F13" s="38">
        <f t="shared" si="0"/>
        <v>-312591</v>
      </c>
      <c r="G13" s="39"/>
      <c r="H13" s="72">
        <v>167738</v>
      </c>
      <c r="I13" s="72">
        <v>46728</v>
      </c>
      <c r="J13" s="72"/>
      <c r="K13" s="72">
        <v>240684</v>
      </c>
      <c r="L13" s="95">
        <v>49103</v>
      </c>
      <c r="M13" s="14"/>
    </row>
    <row r="14" spans="1:13" ht="19.5" customHeight="1">
      <c r="A14" s="14"/>
      <c r="B14" s="45"/>
      <c r="C14" s="41" t="s">
        <v>11</v>
      </c>
      <c r="D14" s="38">
        <f t="shared" si="1"/>
        <v>401030</v>
      </c>
      <c r="E14" s="38">
        <f t="shared" si="2"/>
        <v>96939</v>
      </c>
      <c r="F14" s="38">
        <f t="shared" si="0"/>
        <v>-304091</v>
      </c>
      <c r="G14" s="39"/>
      <c r="H14" s="72">
        <v>178537</v>
      </c>
      <c r="I14" s="72">
        <v>48883</v>
      </c>
      <c r="J14" s="72"/>
      <c r="K14" s="72">
        <v>222493</v>
      </c>
      <c r="L14" s="95">
        <v>48056</v>
      </c>
      <c r="M14" s="14"/>
    </row>
    <row r="15" spans="1:13" ht="19.5" customHeight="1">
      <c r="A15" s="14"/>
      <c r="B15" s="45"/>
      <c r="C15" s="41" t="s">
        <v>12</v>
      </c>
      <c r="D15" s="38">
        <f t="shared" si="1"/>
        <v>409169</v>
      </c>
      <c r="E15" s="38">
        <f t="shared" si="2"/>
        <v>100295</v>
      </c>
      <c r="F15" s="38">
        <f t="shared" si="0"/>
        <v>-308874</v>
      </c>
      <c r="G15" s="39"/>
      <c r="H15" s="72">
        <v>166760</v>
      </c>
      <c r="I15" s="72">
        <v>47701</v>
      </c>
      <c r="J15" s="72"/>
      <c r="K15" s="72">
        <v>242409</v>
      </c>
      <c r="L15" s="95">
        <v>52594</v>
      </c>
      <c r="M15" s="14"/>
    </row>
    <row r="16" spans="1:13" ht="19.5" customHeight="1">
      <c r="A16" s="14"/>
      <c r="B16" s="45"/>
      <c r="C16" s="41" t="s">
        <v>13</v>
      </c>
      <c r="D16" s="38">
        <f t="shared" si="1"/>
        <v>377655</v>
      </c>
      <c r="E16" s="38">
        <f t="shared" si="2"/>
        <v>90230</v>
      </c>
      <c r="F16" s="38">
        <f t="shared" si="0"/>
        <v>-287425</v>
      </c>
      <c r="G16" s="39"/>
      <c r="H16" s="72">
        <v>154415</v>
      </c>
      <c r="I16" s="72">
        <v>43768</v>
      </c>
      <c r="J16" s="72"/>
      <c r="K16" s="72">
        <v>223240</v>
      </c>
      <c r="L16" s="95">
        <v>46462</v>
      </c>
      <c r="M16" s="14"/>
    </row>
    <row r="17" spans="1:13" ht="19.5" customHeight="1">
      <c r="A17" s="14"/>
      <c r="B17" s="45"/>
      <c r="C17" s="41" t="s">
        <v>14</v>
      </c>
      <c r="D17" s="38">
        <f t="shared" si="1"/>
        <v>462233</v>
      </c>
      <c r="E17" s="38">
        <f t="shared" si="2"/>
        <v>119495</v>
      </c>
      <c r="F17" s="38">
        <f t="shared" si="0"/>
        <v>-342738</v>
      </c>
      <c r="G17" s="39"/>
      <c r="H17" s="72">
        <v>211264</v>
      </c>
      <c r="I17" s="72">
        <v>45118</v>
      </c>
      <c r="J17" s="72"/>
      <c r="K17" s="72">
        <v>250969</v>
      </c>
      <c r="L17" s="95">
        <v>74377</v>
      </c>
      <c r="M17" s="14"/>
    </row>
    <row r="18" spans="1:13" ht="19.5" customHeight="1">
      <c r="A18" s="14"/>
      <c r="B18" s="45"/>
      <c r="C18" s="41" t="s">
        <v>15</v>
      </c>
      <c r="D18" s="38">
        <f t="shared" si="1"/>
        <v>484390</v>
      </c>
      <c r="E18" s="38">
        <f t="shared" si="2"/>
        <v>123815</v>
      </c>
      <c r="F18" s="38">
        <f t="shared" si="0"/>
        <v>-360575</v>
      </c>
      <c r="G18" s="39"/>
      <c r="H18" s="72">
        <v>189607</v>
      </c>
      <c r="I18" s="72">
        <v>43283</v>
      </c>
      <c r="J18" s="72"/>
      <c r="K18" s="72">
        <v>294783</v>
      </c>
      <c r="L18" s="95">
        <v>80532</v>
      </c>
      <c r="M18" s="14"/>
    </row>
    <row r="19" spans="1:13" ht="19.5" customHeight="1">
      <c r="A19" s="14"/>
      <c r="B19" s="45"/>
      <c r="C19" s="41" t="s">
        <v>16</v>
      </c>
      <c r="D19" s="38">
        <f t="shared" si="1"/>
        <v>526106</v>
      </c>
      <c r="E19" s="38">
        <f t="shared" si="2"/>
        <v>151167</v>
      </c>
      <c r="F19" s="38">
        <f t="shared" si="0"/>
        <v>-374939</v>
      </c>
      <c r="G19" s="39"/>
      <c r="H19" s="72">
        <v>245528</v>
      </c>
      <c r="I19" s="72">
        <v>60691</v>
      </c>
      <c r="J19" s="72"/>
      <c r="K19" s="72">
        <v>280578</v>
      </c>
      <c r="L19" s="95">
        <v>90476</v>
      </c>
      <c r="M19" s="14"/>
    </row>
    <row r="20" spans="1:13" ht="19.5" customHeight="1">
      <c r="A20" s="14"/>
      <c r="B20" s="45"/>
      <c r="C20" s="41" t="s">
        <v>17</v>
      </c>
      <c r="D20" s="38">
        <f t="shared" si="1"/>
        <v>467011</v>
      </c>
      <c r="E20" s="38">
        <f t="shared" si="2"/>
        <v>97296</v>
      </c>
      <c r="F20" s="38">
        <f t="shared" si="0"/>
        <v>-369715</v>
      </c>
      <c r="G20" s="39"/>
      <c r="H20" s="72">
        <v>164443</v>
      </c>
      <c r="I20" s="72">
        <v>43317</v>
      </c>
      <c r="J20" s="72"/>
      <c r="K20" s="72">
        <v>302568</v>
      </c>
      <c r="L20" s="95">
        <v>53979</v>
      </c>
      <c r="M20" s="14"/>
    </row>
    <row r="21" spans="1:19" ht="19.5" customHeight="1">
      <c r="A21" s="14"/>
      <c r="B21" s="104">
        <v>2006</v>
      </c>
      <c r="C21" s="105"/>
      <c r="D21" s="83">
        <f>H21+K21</f>
        <v>5513455</v>
      </c>
      <c r="E21" s="83">
        <f>I21+L21</f>
        <v>1111760</v>
      </c>
      <c r="F21" s="83">
        <f t="shared" si="0"/>
        <v>-4401695</v>
      </c>
      <c r="G21" s="83"/>
      <c r="H21" s="93">
        <f>SUM(H22:H33)</f>
        <v>2328609</v>
      </c>
      <c r="I21" s="93">
        <f>SUM(I22:I33)</f>
        <v>544499</v>
      </c>
      <c r="J21" s="93"/>
      <c r="K21" s="93">
        <f>SUM(K22:K33)</f>
        <v>3184846</v>
      </c>
      <c r="L21" s="94">
        <f>SUM(L22:L33)</f>
        <v>567261</v>
      </c>
      <c r="M21" s="15"/>
      <c r="N21" s="17"/>
      <c r="O21" s="17"/>
      <c r="P21" s="17"/>
      <c r="Q21" s="17"/>
      <c r="R21" s="17"/>
      <c r="S21" s="17"/>
    </row>
    <row r="22" spans="1:13" ht="19.5" customHeight="1">
      <c r="A22" s="14"/>
      <c r="B22" s="45"/>
      <c r="C22" s="41" t="s">
        <v>7</v>
      </c>
      <c r="D22" s="38">
        <f aca="true" t="shared" si="3" ref="D22:D33">+H22+K22</f>
        <v>422897</v>
      </c>
      <c r="E22" s="38">
        <f aca="true" t="shared" si="4" ref="E22:E33">+I22+L22</f>
        <v>101782</v>
      </c>
      <c r="F22" s="38">
        <f t="shared" si="0"/>
        <v>-321115</v>
      </c>
      <c r="G22" s="39"/>
      <c r="H22" s="72">
        <v>168913</v>
      </c>
      <c r="I22" s="72">
        <v>39528</v>
      </c>
      <c r="J22" s="72"/>
      <c r="K22" s="72">
        <v>253984</v>
      </c>
      <c r="L22" s="95">
        <v>62254</v>
      </c>
      <c r="M22" s="14"/>
    </row>
    <row r="23" spans="1:13" ht="19.5" customHeight="1">
      <c r="A23" s="14"/>
      <c r="B23" s="45"/>
      <c r="C23" s="41" t="s">
        <v>8</v>
      </c>
      <c r="D23" s="38">
        <f t="shared" si="3"/>
        <v>407033</v>
      </c>
      <c r="E23" s="38">
        <f t="shared" si="4"/>
        <v>97686</v>
      </c>
      <c r="F23" s="38">
        <f t="shared" si="0"/>
        <v>-309347</v>
      </c>
      <c r="G23" s="39"/>
      <c r="H23" s="72">
        <v>179688</v>
      </c>
      <c r="I23" s="72">
        <v>43243</v>
      </c>
      <c r="J23" s="72"/>
      <c r="K23" s="72">
        <v>227345</v>
      </c>
      <c r="L23" s="95">
        <v>54443</v>
      </c>
      <c r="M23" s="14"/>
    </row>
    <row r="24" spans="1:13" ht="19.5" customHeight="1">
      <c r="A24" s="14"/>
      <c r="B24" s="45"/>
      <c r="C24" s="41" t="s">
        <v>9</v>
      </c>
      <c r="D24" s="38">
        <f t="shared" si="3"/>
        <v>485563</v>
      </c>
      <c r="E24" s="38">
        <f t="shared" si="4"/>
        <v>112885</v>
      </c>
      <c r="F24" s="38">
        <f t="shared" si="0"/>
        <v>-372678</v>
      </c>
      <c r="G24" s="39"/>
      <c r="H24" s="72">
        <v>194301</v>
      </c>
      <c r="I24" s="72">
        <v>58137</v>
      </c>
      <c r="J24" s="72"/>
      <c r="K24" s="72">
        <v>291262</v>
      </c>
      <c r="L24" s="95">
        <v>54748</v>
      </c>
      <c r="M24" s="14"/>
    </row>
    <row r="25" spans="1:13" ht="19.5" customHeight="1">
      <c r="A25" s="14"/>
      <c r="B25" s="45"/>
      <c r="C25" s="41" t="s">
        <v>10</v>
      </c>
      <c r="D25" s="38">
        <f t="shared" si="3"/>
        <v>430605</v>
      </c>
      <c r="E25" s="38">
        <f t="shared" si="4"/>
        <v>91236</v>
      </c>
      <c r="F25" s="38">
        <f t="shared" si="0"/>
        <v>-339369</v>
      </c>
      <c r="G25" s="39"/>
      <c r="H25" s="72">
        <v>181218</v>
      </c>
      <c r="I25" s="72">
        <v>46278</v>
      </c>
      <c r="J25" s="72"/>
      <c r="K25" s="72">
        <v>249387</v>
      </c>
      <c r="L25" s="95">
        <v>44958</v>
      </c>
      <c r="M25" s="14"/>
    </row>
    <row r="26" spans="1:13" ht="19.5" customHeight="1">
      <c r="A26" s="14"/>
      <c r="B26" s="45"/>
      <c r="C26" s="41" t="s">
        <v>24</v>
      </c>
      <c r="D26" s="38">
        <f t="shared" si="3"/>
        <v>479092</v>
      </c>
      <c r="E26" s="38">
        <f t="shared" si="4"/>
        <v>94119</v>
      </c>
      <c r="F26" s="38">
        <f t="shared" si="0"/>
        <v>-384973</v>
      </c>
      <c r="G26" s="39"/>
      <c r="H26" s="72">
        <v>203721</v>
      </c>
      <c r="I26" s="72">
        <v>42512</v>
      </c>
      <c r="J26" s="72"/>
      <c r="K26" s="72">
        <v>275371</v>
      </c>
      <c r="L26" s="95">
        <v>51607</v>
      </c>
      <c r="M26" s="14"/>
    </row>
    <row r="27" spans="1:13" ht="19.5" customHeight="1">
      <c r="A27" s="14"/>
      <c r="B27" s="45"/>
      <c r="C27" s="41" t="s">
        <v>11</v>
      </c>
      <c r="D27" s="38">
        <f t="shared" si="3"/>
        <v>533015</v>
      </c>
      <c r="E27" s="38">
        <f t="shared" si="4"/>
        <v>89945</v>
      </c>
      <c r="F27" s="38">
        <f t="shared" si="0"/>
        <v>-443070</v>
      </c>
      <c r="G27" s="39"/>
      <c r="H27" s="72">
        <v>255200</v>
      </c>
      <c r="I27" s="72">
        <v>45128</v>
      </c>
      <c r="J27" s="72"/>
      <c r="K27" s="72">
        <v>277815</v>
      </c>
      <c r="L27" s="95">
        <v>44817</v>
      </c>
      <c r="M27" s="14"/>
    </row>
    <row r="28" spans="1:13" ht="19.5" customHeight="1">
      <c r="A28" s="14"/>
      <c r="B28" s="45"/>
      <c r="C28" s="41" t="s">
        <v>12</v>
      </c>
      <c r="D28" s="38">
        <f t="shared" si="3"/>
        <v>450059</v>
      </c>
      <c r="E28" s="38">
        <f t="shared" si="4"/>
        <v>90057</v>
      </c>
      <c r="F28" s="38">
        <f t="shared" si="0"/>
        <v>-360002</v>
      </c>
      <c r="G28" s="39"/>
      <c r="H28" s="72">
        <v>187318</v>
      </c>
      <c r="I28" s="72">
        <v>42888</v>
      </c>
      <c r="J28" s="72"/>
      <c r="K28" s="72">
        <v>262741</v>
      </c>
      <c r="L28" s="95">
        <v>47169</v>
      </c>
      <c r="M28" s="14"/>
    </row>
    <row r="29" spans="1:13" ht="19.5" customHeight="1">
      <c r="A29" s="14"/>
      <c r="B29" s="45"/>
      <c r="C29" s="41" t="s">
        <v>13</v>
      </c>
      <c r="D29" s="38">
        <f t="shared" si="3"/>
        <v>443140</v>
      </c>
      <c r="E29" s="38">
        <f t="shared" si="4"/>
        <v>73742</v>
      </c>
      <c r="F29" s="38">
        <f t="shared" si="0"/>
        <v>-369398</v>
      </c>
      <c r="G29" s="39"/>
      <c r="H29" s="72">
        <v>206728</v>
      </c>
      <c r="I29" s="72">
        <v>38876</v>
      </c>
      <c r="J29" s="72"/>
      <c r="K29" s="72">
        <v>236412</v>
      </c>
      <c r="L29" s="95">
        <v>34866</v>
      </c>
      <c r="M29" s="14"/>
    </row>
    <row r="30" spans="1:13" ht="19.5" customHeight="1">
      <c r="A30" s="14"/>
      <c r="B30" s="45"/>
      <c r="C30" s="41" t="s">
        <v>14</v>
      </c>
      <c r="D30" s="38">
        <f t="shared" si="3"/>
        <v>480897</v>
      </c>
      <c r="E30" s="38">
        <f t="shared" si="4"/>
        <v>90213</v>
      </c>
      <c r="F30" s="38">
        <f t="shared" si="0"/>
        <v>-390684</v>
      </c>
      <c r="G30" s="39"/>
      <c r="H30" s="72">
        <v>203653</v>
      </c>
      <c r="I30" s="72">
        <v>52665</v>
      </c>
      <c r="J30" s="72"/>
      <c r="K30" s="72">
        <v>277244</v>
      </c>
      <c r="L30" s="95">
        <v>37548</v>
      </c>
      <c r="M30" s="14"/>
    </row>
    <row r="31" spans="1:13" ht="19.5" customHeight="1">
      <c r="A31" s="14"/>
      <c r="B31" s="45"/>
      <c r="C31" s="41" t="s">
        <v>15</v>
      </c>
      <c r="D31" s="38">
        <f t="shared" si="3"/>
        <v>460010</v>
      </c>
      <c r="E31" s="38">
        <f t="shared" si="4"/>
        <v>77359</v>
      </c>
      <c r="F31" s="38">
        <f t="shared" si="0"/>
        <v>-382651</v>
      </c>
      <c r="G31" s="39"/>
      <c r="H31" s="72">
        <v>165715</v>
      </c>
      <c r="I31" s="72">
        <v>41085</v>
      </c>
      <c r="J31" s="72"/>
      <c r="K31" s="72">
        <v>294295</v>
      </c>
      <c r="L31" s="95">
        <v>36274</v>
      </c>
      <c r="M31" s="14"/>
    </row>
    <row r="32" spans="1:13" ht="19.5" customHeight="1">
      <c r="A32" s="14"/>
      <c r="B32" s="45"/>
      <c r="C32" s="41" t="s">
        <v>16</v>
      </c>
      <c r="D32" s="38">
        <f t="shared" si="3"/>
        <v>477583</v>
      </c>
      <c r="E32" s="38">
        <f t="shared" si="4"/>
        <v>102157</v>
      </c>
      <c r="F32" s="38">
        <f t="shared" si="0"/>
        <v>-375426</v>
      </c>
      <c r="G32" s="39"/>
      <c r="H32" s="72">
        <v>189540</v>
      </c>
      <c r="I32" s="72">
        <v>52770</v>
      </c>
      <c r="J32" s="72"/>
      <c r="K32" s="72">
        <v>288043</v>
      </c>
      <c r="L32" s="95">
        <v>49387</v>
      </c>
      <c r="M32" s="14"/>
    </row>
    <row r="33" spans="1:13" ht="19.5" customHeight="1">
      <c r="A33" s="14"/>
      <c r="B33" s="45"/>
      <c r="C33" s="41" t="s">
        <v>17</v>
      </c>
      <c r="D33" s="38">
        <f t="shared" si="3"/>
        <v>443561</v>
      </c>
      <c r="E33" s="38">
        <f t="shared" si="4"/>
        <v>90579</v>
      </c>
      <c r="F33" s="38">
        <f t="shared" si="0"/>
        <v>-352982</v>
      </c>
      <c r="G33" s="39"/>
      <c r="H33" s="72">
        <v>192614</v>
      </c>
      <c r="I33" s="72">
        <v>41389</v>
      </c>
      <c r="J33" s="72"/>
      <c r="K33" s="72">
        <v>250947</v>
      </c>
      <c r="L33" s="95">
        <v>49190</v>
      </c>
      <c r="M33" s="14"/>
    </row>
    <row r="34" spans="1:13" ht="19.5" customHeight="1">
      <c r="A34" s="14"/>
      <c r="B34" s="104">
        <v>2007</v>
      </c>
      <c r="C34" s="105"/>
      <c r="D34" s="83">
        <f>+H34+K34</f>
        <v>6353443</v>
      </c>
      <c r="E34" s="83">
        <f>+I34+L34</f>
        <v>1082667</v>
      </c>
      <c r="F34" s="83">
        <f t="shared" si="0"/>
        <v>-5270776</v>
      </c>
      <c r="G34" s="83"/>
      <c r="H34" s="93">
        <f>SUM(H35:H46)</f>
        <v>2615258</v>
      </c>
      <c r="I34" s="93">
        <f>SUM(I35:I46)</f>
        <v>489068</v>
      </c>
      <c r="J34" s="93"/>
      <c r="K34" s="93">
        <f>SUM(K35:K46)</f>
        <v>3738185</v>
      </c>
      <c r="L34" s="94">
        <f>SUM(L35:L46)</f>
        <v>593599</v>
      </c>
      <c r="M34" s="15"/>
    </row>
    <row r="35" spans="1:13" ht="19.5" customHeight="1">
      <c r="A35" s="14"/>
      <c r="B35" s="45"/>
      <c r="C35" s="41" t="s">
        <v>7</v>
      </c>
      <c r="D35" s="38">
        <f aca="true" t="shared" si="5" ref="D35:D46">+H35+K35</f>
        <v>456922</v>
      </c>
      <c r="E35" s="38">
        <f aca="true" t="shared" si="6" ref="E35:E46">+I35+L35</f>
        <v>112109</v>
      </c>
      <c r="F35" s="38">
        <f aca="true" t="shared" si="7" ref="F35:F46">-D35+E35</f>
        <v>-344813</v>
      </c>
      <c r="G35" s="39"/>
      <c r="H35" s="72">
        <v>206471</v>
      </c>
      <c r="I35" s="72">
        <v>34979</v>
      </c>
      <c r="J35" s="72"/>
      <c r="K35" s="72">
        <v>250451</v>
      </c>
      <c r="L35" s="95">
        <v>77130</v>
      </c>
      <c r="M35" s="14"/>
    </row>
    <row r="36" spans="1:13" ht="19.5" customHeight="1">
      <c r="A36" s="14"/>
      <c r="B36" s="45"/>
      <c r="C36" s="41" t="s">
        <v>8</v>
      </c>
      <c r="D36" s="38">
        <f t="shared" si="5"/>
        <v>422044</v>
      </c>
      <c r="E36" s="38">
        <f t="shared" si="6"/>
        <v>75693</v>
      </c>
      <c r="F36" s="38">
        <f t="shared" si="7"/>
        <v>-346351</v>
      </c>
      <c r="G36" s="39"/>
      <c r="H36" s="72">
        <v>154121</v>
      </c>
      <c r="I36" s="72">
        <v>37810</v>
      </c>
      <c r="J36" s="72"/>
      <c r="K36" s="72">
        <v>267923</v>
      </c>
      <c r="L36" s="95">
        <v>37883</v>
      </c>
      <c r="M36" s="14"/>
    </row>
    <row r="37" spans="1:13" ht="19.5" customHeight="1">
      <c r="A37" s="14"/>
      <c r="B37" s="45"/>
      <c r="C37" s="41" t="s">
        <v>9</v>
      </c>
      <c r="D37" s="38">
        <f t="shared" si="5"/>
        <v>499230</v>
      </c>
      <c r="E37" s="38">
        <f t="shared" si="6"/>
        <v>90798</v>
      </c>
      <c r="F37" s="38">
        <f t="shared" si="7"/>
        <v>-408432</v>
      </c>
      <c r="G37" s="39"/>
      <c r="H37" s="72">
        <v>190751</v>
      </c>
      <c r="I37" s="72">
        <v>46315</v>
      </c>
      <c r="J37" s="72"/>
      <c r="K37" s="72">
        <v>308479</v>
      </c>
      <c r="L37" s="95">
        <v>44483</v>
      </c>
      <c r="M37" s="14"/>
    </row>
    <row r="38" spans="1:13" ht="19.5" customHeight="1">
      <c r="A38" s="14"/>
      <c r="B38" s="45"/>
      <c r="C38" s="41" t="s">
        <v>10</v>
      </c>
      <c r="D38" s="38">
        <f t="shared" si="5"/>
        <v>530705</v>
      </c>
      <c r="E38" s="38">
        <f t="shared" si="6"/>
        <v>90578</v>
      </c>
      <c r="F38" s="38">
        <f t="shared" si="7"/>
        <v>-440127</v>
      </c>
      <c r="G38" s="39"/>
      <c r="H38" s="72">
        <v>210343</v>
      </c>
      <c r="I38" s="72">
        <v>40573</v>
      </c>
      <c r="J38" s="72"/>
      <c r="K38" s="72">
        <v>320362</v>
      </c>
      <c r="L38" s="95">
        <v>50005</v>
      </c>
      <c r="M38" s="14"/>
    </row>
    <row r="39" spans="1:13" ht="19.5" customHeight="1">
      <c r="A39" s="14"/>
      <c r="B39" s="45"/>
      <c r="C39" s="41" t="s">
        <v>24</v>
      </c>
      <c r="D39" s="38">
        <f t="shared" si="5"/>
        <v>527911</v>
      </c>
      <c r="E39" s="38">
        <f t="shared" si="6"/>
        <v>101757</v>
      </c>
      <c r="F39" s="38">
        <f t="shared" si="7"/>
        <v>-426154</v>
      </c>
      <c r="G39" s="39"/>
      <c r="H39" s="72">
        <v>231005</v>
      </c>
      <c r="I39" s="72">
        <v>39910</v>
      </c>
      <c r="J39" s="72"/>
      <c r="K39" s="72">
        <v>296906</v>
      </c>
      <c r="L39" s="95">
        <v>61847</v>
      </c>
      <c r="M39" s="14"/>
    </row>
    <row r="40" spans="1:13" ht="19.5" customHeight="1">
      <c r="A40" s="14"/>
      <c r="B40" s="45"/>
      <c r="C40" s="41" t="s">
        <v>11</v>
      </c>
      <c r="D40" s="38">
        <f t="shared" si="5"/>
        <v>572479</v>
      </c>
      <c r="E40" s="38">
        <f t="shared" si="6"/>
        <v>103303</v>
      </c>
      <c r="F40" s="38">
        <f t="shared" si="7"/>
        <v>-469176</v>
      </c>
      <c r="G40" s="39"/>
      <c r="H40" s="72">
        <v>237880</v>
      </c>
      <c r="I40" s="72">
        <v>45895</v>
      </c>
      <c r="J40" s="72"/>
      <c r="K40" s="72">
        <v>334599</v>
      </c>
      <c r="L40" s="95">
        <v>57408</v>
      </c>
      <c r="M40" s="14"/>
    </row>
    <row r="41" spans="1:13" ht="19.5" customHeight="1">
      <c r="A41" s="14"/>
      <c r="B41" s="45"/>
      <c r="C41" s="41" t="s">
        <v>12</v>
      </c>
      <c r="D41" s="38">
        <f t="shared" si="5"/>
        <v>556732</v>
      </c>
      <c r="E41" s="38">
        <f t="shared" si="6"/>
        <v>85644</v>
      </c>
      <c r="F41" s="38">
        <f t="shared" si="7"/>
        <v>-471088</v>
      </c>
      <c r="G41" s="39"/>
      <c r="H41" s="72">
        <v>234141</v>
      </c>
      <c r="I41" s="72">
        <v>39168</v>
      </c>
      <c r="J41" s="72"/>
      <c r="K41" s="72">
        <v>322591</v>
      </c>
      <c r="L41" s="95">
        <v>46476</v>
      </c>
      <c r="M41" s="14"/>
    </row>
    <row r="42" spans="1:13" ht="19.5" customHeight="1">
      <c r="A42" s="14"/>
      <c r="B42" s="45"/>
      <c r="C42" s="41" t="s">
        <v>13</v>
      </c>
      <c r="D42" s="38">
        <f t="shared" si="5"/>
        <v>535904</v>
      </c>
      <c r="E42" s="38">
        <f t="shared" si="6"/>
        <v>76368</v>
      </c>
      <c r="F42" s="38">
        <f t="shared" si="7"/>
        <v>-459536</v>
      </c>
      <c r="G42" s="39"/>
      <c r="H42" s="72">
        <v>231925</v>
      </c>
      <c r="I42" s="72">
        <v>34160</v>
      </c>
      <c r="J42" s="72"/>
      <c r="K42" s="72">
        <v>303979</v>
      </c>
      <c r="L42" s="95">
        <v>42208</v>
      </c>
      <c r="M42" s="14"/>
    </row>
    <row r="43" spans="1:13" ht="19.5" customHeight="1">
      <c r="A43" s="14"/>
      <c r="B43" s="45"/>
      <c r="C43" s="41" t="s">
        <v>14</v>
      </c>
      <c r="D43" s="38">
        <f t="shared" si="5"/>
        <v>544504</v>
      </c>
      <c r="E43" s="38">
        <f t="shared" si="6"/>
        <v>82451</v>
      </c>
      <c r="F43" s="38">
        <f t="shared" si="7"/>
        <v>-462053</v>
      </c>
      <c r="G43" s="39"/>
      <c r="H43" s="72">
        <v>237095</v>
      </c>
      <c r="I43" s="72">
        <v>37668</v>
      </c>
      <c r="J43" s="72"/>
      <c r="K43" s="72">
        <v>307409</v>
      </c>
      <c r="L43" s="95">
        <v>44783</v>
      </c>
      <c r="M43" s="14"/>
    </row>
    <row r="44" spans="1:13" ht="19.5" customHeight="1">
      <c r="A44" s="14"/>
      <c r="B44" s="45"/>
      <c r="C44" s="41" t="s">
        <v>15</v>
      </c>
      <c r="D44" s="38">
        <f t="shared" si="5"/>
        <v>600047</v>
      </c>
      <c r="E44" s="38">
        <f t="shared" si="6"/>
        <v>98448</v>
      </c>
      <c r="F44" s="38">
        <f t="shared" si="7"/>
        <v>-501599</v>
      </c>
      <c r="G44" s="39"/>
      <c r="H44" s="72">
        <v>228889</v>
      </c>
      <c r="I44" s="72">
        <v>52650</v>
      </c>
      <c r="J44" s="72"/>
      <c r="K44" s="72">
        <v>371158</v>
      </c>
      <c r="L44" s="95">
        <v>45798</v>
      </c>
      <c r="M44" s="14"/>
    </row>
    <row r="45" spans="1:13" ht="19.5" customHeight="1">
      <c r="A45" s="14"/>
      <c r="B45" s="45"/>
      <c r="C45" s="41" t="s">
        <v>16</v>
      </c>
      <c r="D45" s="38">
        <f t="shared" si="5"/>
        <v>590176</v>
      </c>
      <c r="E45" s="38">
        <f t="shared" si="6"/>
        <v>87972</v>
      </c>
      <c r="F45" s="38">
        <f t="shared" si="7"/>
        <v>-502204</v>
      </c>
      <c r="G45" s="39"/>
      <c r="H45" s="72">
        <v>241883</v>
      </c>
      <c r="I45" s="72">
        <v>42176</v>
      </c>
      <c r="J45" s="72"/>
      <c r="K45" s="72">
        <v>348293</v>
      </c>
      <c r="L45" s="95">
        <v>45796</v>
      </c>
      <c r="M45" s="14"/>
    </row>
    <row r="46" spans="1:13" ht="19.5" customHeight="1">
      <c r="A46" s="14"/>
      <c r="B46" s="45"/>
      <c r="C46" s="41" t="s">
        <v>17</v>
      </c>
      <c r="D46" s="38">
        <f t="shared" si="5"/>
        <v>516789</v>
      </c>
      <c r="E46" s="38">
        <f t="shared" si="6"/>
        <v>77546</v>
      </c>
      <c r="F46" s="38">
        <f t="shared" si="7"/>
        <v>-439243</v>
      </c>
      <c r="G46" s="39"/>
      <c r="H46" s="72">
        <v>210754</v>
      </c>
      <c r="I46" s="72">
        <v>37764</v>
      </c>
      <c r="J46" s="72"/>
      <c r="K46" s="72">
        <v>306035</v>
      </c>
      <c r="L46" s="95">
        <v>39782</v>
      </c>
      <c r="M46" s="14"/>
    </row>
    <row r="47" spans="1:13" ht="19.5" customHeight="1">
      <c r="A47" s="14"/>
      <c r="B47" s="104">
        <v>2008</v>
      </c>
      <c r="C47" s="105"/>
      <c r="D47" s="83">
        <f>+H47+K47</f>
        <v>7366652</v>
      </c>
      <c r="E47" s="83">
        <f>+I47+L47</f>
        <v>1190371</v>
      </c>
      <c r="F47" s="83">
        <f aca="true" t="shared" si="8" ref="F47:F72">-D47+E47</f>
        <v>-6176281</v>
      </c>
      <c r="G47" s="83"/>
      <c r="H47" s="93">
        <f>SUM(H48:H59)</f>
        <v>3051182</v>
      </c>
      <c r="I47" s="93">
        <f>SUM(I48:I59)</f>
        <v>521069</v>
      </c>
      <c r="J47" s="93"/>
      <c r="K47" s="93">
        <f>SUM(K48:K59)</f>
        <v>4315470</v>
      </c>
      <c r="L47" s="94">
        <f>SUM(L48:L59)</f>
        <v>669302</v>
      </c>
      <c r="M47" s="14"/>
    </row>
    <row r="48" spans="1:13" ht="19.5" customHeight="1">
      <c r="A48" s="14"/>
      <c r="B48" s="45"/>
      <c r="C48" s="41" t="s">
        <v>7</v>
      </c>
      <c r="D48" s="38">
        <f aca="true" t="shared" si="9" ref="D48:D72">+H48+K48</f>
        <v>576644</v>
      </c>
      <c r="E48" s="38">
        <f aca="true" t="shared" si="10" ref="E48:E59">+I48+L48</f>
        <v>90197</v>
      </c>
      <c r="F48" s="38">
        <f t="shared" si="8"/>
        <v>-486447</v>
      </c>
      <c r="G48" s="39"/>
      <c r="H48" s="72">
        <v>269036</v>
      </c>
      <c r="I48" s="72">
        <v>37987</v>
      </c>
      <c r="J48" s="72"/>
      <c r="K48" s="72">
        <v>307608</v>
      </c>
      <c r="L48" s="95">
        <v>52210</v>
      </c>
      <c r="M48" s="14"/>
    </row>
    <row r="49" spans="1:13" ht="19.5" customHeight="1">
      <c r="A49" s="14"/>
      <c r="B49" s="45"/>
      <c r="C49" s="41" t="s">
        <v>8</v>
      </c>
      <c r="D49" s="38">
        <f t="shared" si="9"/>
        <v>516890</v>
      </c>
      <c r="E49" s="38">
        <f t="shared" si="10"/>
        <v>94133</v>
      </c>
      <c r="F49" s="38">
        <f t="shared" si="8"/>
        <v>-422757</v>
      </c>
      <c r="G49" s="39"/>
      <c r="H49" s="72">
        <v>217580</v>
      </c>
      <c r="I49" s="72">
        <v>45141</v>
      </c>
      <c r="J49" s="72"/>
      <c r="K49" s="72">
        <v>299310</v>
      </c>
      <c r="L49" s="95">
        <v>48992</v>
      </c>
      <c r="M49" s="14"/>
    </row>
    <row r="50" spans="1:13" ht="19.5" customHeight="1">
      <c r="A50" s="14"/>
      <c r="B50" s="45"/>
      <c r="C50" s="41" t="s">
        <v>9</v>
      </c>
      <c r="D50" s="38">
        <f t="shared" si="9"/>
        <v>611626</v>
      </c>
      <c r="E50" s="38">
        <f t="shared" si="10"/>
        <v>95948</v>
      </c>
      <c r="F50" s="38">
        <f t="shared" si="8"/>
        <v>-515678</v>
      </c>
      <c r="G50" s="39"/>
      <c r="H50" s="72">
        <v>262199</v>
      </c>
      <c r="I50" s="72">
        <v>40896</v>
      </c>
      <c r="J50" s="72"/>
      <c r="K50" s="72">
        <v>349427</v>
      </c>
      <c r="L50" s="95">
        <v>55052</v>
      </c>
      <c r="M50" s="14"/>
    </row>
    <row r="51" spans="1:13" ht="19.5" customHeight="1">
      <c r="A51" s="14"/>
      <c r="B51" s="45"/>
      <c r="C51" s="41" t="s">
        <v>10</v>
      </c>
      <c r="D51" s="38">
        <f t="shared" si="9"/>
        <v>600269</v>
      </c>
      <c r="E51" s="38">
        <f t="shared" si="10"/>
        <v>96320</v>
      </c>
      <c r="F51" s="38">
        <f t="shared" si="8"/>
        <v>-503949</v>
      </c>
      <c r="G51" s="39"/>
      <c r="H51" s="72">
        <v>240127</v>
      </c>
      <c r="I51" s="72">
        <v>40023</v>
      </c>
      <c r="J51" s="72"/>
      <c r="K51" s="72">
        <v>360142</v>
      </c>
      <c r="L51" s="95">
        <v>56297</v>
      </c>
      <c r="M51" s="14"/>
    </row>
    <row r="52" spans="1:13" ht="19.5" customHeight="1">
      <c r="A52" s="14"/>
      <c r="B52" s="45"/>
      <c r="C52" s="41" t="s">
        <v>24</v>
      </c>
      <c r="D52" s="38">
        <f t="shared" si="9"/>
        <v>663473</v>
      </c>
      <c r="E52" s="38">
        <f t="shared" si="10"/>
        <v>115032</v>
      </c>
      <c r="F52" s="38">
        <f t="shared" si="8"/>
        <v>-548441</v>
      </c>
      <c r="G52" s="39"/>
      <c r="H52" s="72">
        <v>281342</v>
      </c>
      <c r="I52" s="72">
        <v>48032</v>
      </c>
      <c r="J52" s="72"/>
      <c r="K52" s="72">
        <v>382131</v>
      </c>
      <c r="L52" s="95">
        <v>67000</v>
      </c>
      <c r="M52" s="14"/>
    </row>
    <row r="53" spans="1:13" ht="19.5" customHeight="1">
      <c r="A53" s="14"/>
      <c r="B53" s="45"/>
      <c r="C53" s="41" t="s">
        <v>11</v>
      </c>
      <c r="D53" s="38">
        <f t="shared" si="9"/>
        <v>629288</v>
      </c>
      <c r="E53" s="38">
        <f t="shared" si="10"/>
        <v>114271</v>
      </c>
      <c r="F53" s="38">
        <f t="shared" si="8"/>
        <v>-515017</v>
      </c>
      <c r="G53" s="39"/>
      <c r="H53" s="72">
        <v>271542</v>
      </c>
      <c r="I53" s="72">
        <v>42752</v>
      </c>
      <c r="J53" s="72"/>
      <c r="K53" s="72">
        <v>357746</v>
      </c>
      <c r="L53" s="95">
        <v>71519</v>
      </c>
      <c r="M53" s="14"/>
    </row>
    <row r="54" spans="1:13" ht="19.5" customHeight="1">
      <c r="A54" s="14"/>
      <c r="B54" s="45"/>
      <c r="C54" s="41" t="s">
        <v>12</v>
      </c>
      <c r="D54" s="38">
        <f t="shared" si="9"/>
        <v>784701</v>
      </c>
      <c r="E54" s="38">
        <f t="shared" si="10"/>
        <v>112109</v>
      </c>
      <c r="F54" s="38">
        <f t="shared" si="8"/>
        <v>-672592</v>
      </c>
      <c r="G54" s="39"/>
      <c r="H54" s="72">
        <v>332124</v>
      </c>
      <c r="I54" s="72">
        <v>47220</v>
      </c>
      <c r="J54" s="72"/>
      <c r="K54" s="72">
        <v>452577</v>
      </c>
      <c r="L54" s="95">
        <v>64889</v>
      </c>
      <c r="M54" s="14"/>
    </row>
    <row r="55" spans="1:13" ht="19.5" customHeight="1">
      <c r="A55" s="14"/>
      <c r="B55" s="45"/>
      <c r="C55" s="41" t="s">
        <v>13</v>
      </c>
      <c r="D55" s="38">
        <f t="shared" si="9"/>
        <v>579799</v>
      </c>
      <c r="E55" s="38">
        <f t="shared" si="10"/>
        <v>89045</v>
      </c>
      <c r="F55" s="38">
        <f t="shared" si="8"/>
        <v>-490754</v>
      </c>
      <c r="G55" s="39"/>
      <c r="H55" s="72">
        <v>217844</v>
      </c>
      <c r="I55" s="72">
        <v>36557</v>
      </c>
      <c r="J55" s="72"/>
      <c r="K55" s="72">
        <v>361955</v>
      </c>
      <c r="L55" s="95">
        <v>52488</v>
      </c>
      <c r="M55" s="14"/>
    </row>
    <row r="56" spans="1:13" ht="19.5" customHeight="1">
      <c r="A56" s="14"/>
      <c r="B56" s="45"/>
      <c r="C56" s="41" t="s">
        <v>14</v>
      </c>
      <c r="D56" s="38">
        <f t="shared" si="9"/>
        <v>667496</v>
      </c>
      <c r="E56" s="38">
        <f t="shared" si="10"/>
        <v>89286</v>
      </c>
      <c r="F56" s="38">
        <f t="shared" si="8"/>
        <v>-578210</v>
      </c>
      <c r="G56" s="39"/>
      <c r="H56" s="72">
        <v>297241</v>
      </c>
      <c r="I56" s="72">
        <v>36501</v>
      </c>
      <c r="J56" s="72"/>
      <c r="K56" s="72">
        <v>370255</v>
      </c>
      <c r="L56" s="95">
        <v>52785</v>
      </c>
      <c r="M56" s="14"/>
    </row>
    <row r="57" spans="1:13" ht="19.5" customHeight="1">
      <c r="A57" s="14"/>
      <c r="B57" s="45"/>
      <c r="C57" s="41" t="s">
        <v>15</v>
      </c>
      <c r="D57" s="38">
        <f t="shared" si="9"/>
        <v>626451</v>
      </c>
      <c r="E57" s="38">
        <f t="shared" si="10"/>
        <v>89741</v>
      </c>
      <c r="F57" s="38">
        <f t="shared" si="8"/>
        <v>-536710</v>
      </c>
      <c r="G57" s="39"/>
      <c r="H57" s="72">
        <v>237313</v>
      </c>
      <c r="I57" s="72">
        <v>37823</v>
      </c>
      <c r="J57" s="72"/>
      <c r="K57" s="72">
        <v>389138</v>
      </c>
      <c r="L57" s="95">
        <v>51918</v>
      </c>
      <c r="M57" s="14"/>
    </row>
    <row r="58" spans="1:13" ht="19.5" customHeight="1">
      <c r="A58" s="14"/>
      <c r="B58" s="45"/>
      <c r="C58" s="41" t="s">
        <v>16</v>
      </c>
      <c r="D58" s="38">
        <f t="shared" si="9"/>
        <v>599333</v>
      </c>
      <c r="E58" s="38">
        <f t="shared" si="10"/>
        <v>110980</v>
      </c>
      <c r="F58" s="38">
        <f t="shared" si="8"/>
        <v>-488353</v>
      </c>
      <c r="G58" s="39"/>
      <c r="H58" s="72">
        <v>223613</v>
      </c>
      <c r="I58" s="72">
        <v>59978</v>
      </c>
      <c r="J58" s="72"/>
      <c r="K58" s="72">
        <v>375720</v>
      </c>
      <c r="L58" s="95">
        <v>51002</v>
      </c>
      <c r="M58" s="14"/>
    </row>
    <row r="59" spans="1:13" ht="19.5" customHeight="1">
      <c r="A59" s="14"/>
      <c r="B59" s="45"/>
      <c r="C59" s="41" t="s">
        <v>17</v>
      </c>
      <c r="D59" s="38">
        <f t="shared" si="9"/>
        <v>510682</v>
      </c>
      <c r="E59" s="38">
        <f t="shared" si="10"/>
        <v>93309</v>
      </c>
      <c r="F59" s="38">
        <f t="shared" si="8"/>
        <v>-417373</v>
      </c>
      <c r="G59" s="39"/>
      <c r="H59" s="72">
        <v>201221</v>
      </c>
      <c r="I59" s="72">
        <v>48159</v>
      </c>
      <c r="J59" s="72"/>
      <c r="K59" s="72">
        <v>309461</v>
      </c>
      <c r="L59" s="95">
        <v>45150</v>
      </c>
      <c r="M59" s="14"/>
    </row>
    <row r="60" spans="1:13" ht="19.5" customHeight="1">
      <c r="A60" s="14"/>
      <c r="B60" s="104">
        <v>2009</v>
      </c>
      <c r="C60" s="105"/>
      <c r="D60" s="83">
        <f t="shared" si="9"/>
        <v>5691777</v>
      </c>
      <c r="E60" s="83">
        <f>+I60+L60</f>
        <v>970447</v>
      </c>
      <c r="F60" s="83">
        <f t="shared" si="8"/>
        <v>-4721330</v>
      </c>
      <c r="G60" s="83"/>
      <c r="H60" s="93">
        <f>SUM(H61:H72)</f>
        <v>2097148</v>
      </c>
      <c r="I60" s="93">
        <f>SUM(I61:I72)</f>
        <v>440197</v>
      </c>
      <c r="J60" s="93"/>
      <c r="K60" s="93">
        <f>SUM(K61:K72)</f>
        <v>3594629</v>
      </c>
      <c r="L60" s="94">
        <f>SUM(L61:L72)</f>
        <v>530250</v>
      </c>
      <c r="M60" s="14"/>
    </row>
    <row r="61" spans="1:13" ht="19.5" customHeight="1">
      <c r="A61" s="14"/>
      <c r="B61" s="45"/>
      <c r="C61" s="41" t="s">
        <v>7</v>
      </c>
      <c r="D61" s="38">
        <f t="shared" si="9"/>
        <v>445726</v>
      </c>
      <c r="E61" s="38">
        <f aca="true" t="shared" si="11" ref="E61:E85">+I61+L61</f>
        <v>71140</v>
      </c>
      <c r="F61" s="38">
        <f t="shared" si="8"/>
        <v>-374586</v>
      </c>
      <c r="G61" s="39"/>
      <c r="H61" s="72">
        <v>181480</v>
      </c>
      <c r="I61" s="72">
        <v>32019</v>
      </c>
      <c r="J61" s="72"/>
      <c r="K61" s="72">
        <v>264246</v>
      </c>
      <c r="L61" s="95">
        <v>39121</v>
      </c>
      <c r="M61" s="14"/>
    </row>
    <row r="62" spans="1:13" ht="19.5" customHeight="1">
      <c r="A62" s="14"/>
      <c r="B62" s="45"/>
      <c r="C62" s="41" t="s">
        <v>8</v>
      </c>
      <c r="D62" s="38">
        <f t="shared" si="9"/>
        <v>422734</v>
      </c>
      <c r="E62" s="38">
        <f t="shared" si="11"/>
        <v>76375</v>
      </c>
      <c r="F62" s="38">
        <f t="shared" si="8"/>
        <v>-346359</v>
      </c>
      <c r="G62" s="39"/>
      <c r="H62" s="72">
        <v>166654</v>
      </c>
      <c r="I62" s="72">
        <v>37524</v>
      </c>
      <c r="J62" s="72"/>
      <c r="K62" s="72">
        <v>256080</v>
      </c>
      <c r="L62" s="95">
        <v>38851</v>
      </c>
      <c r="M62" s="14"/>
    </row>
    <row r="63" spans="1:13" ht="19.5" customHeight="1">
      <c r="A63" s="14"/>
      <c r="B63" s="45"/>
      <c r="C63" s="41" t="s">
        <v>9</v>
      </c>
      <c r="D63" s="38">
        <f t="shared" si="9"/>
        <v>520328</v>
      </c>
      <c r="E63" s="38">
        <f t="shared" si="11"/>
        <v>78825</v>
      </c>
      <c r="F63" s="38">
        <f t="shared" si="8"/>
        <v>-441503</v>
      </c>
      <c r="G63" s="39"/>
      <c r="H63" s="72">
        <v>184019</v>
      </c>
      <c r="I63" s="72">
        <v>41072</v>
      </c>
      <c r="J63" s="72"/>
      <c r="K63" s="72">
        <v>336309</v>
      </c>
      <c r="L63" s="95">
        <v>37753</v>
      </c>
      <c r="M63" s="14"/>
    </row>
    <row r="64" spans="1:13" ht="19.5" customHeight="1">
      <c r="A64" s="14"/>
      <c r="B64" s="45"/>
      <c r="C64" s="41" t="s">
        <v>10</v>
      </c>
      <c r="D64" s="38">
        <f t="shared" si="9"/>
        <v>451166</v>
      </c>
      <c r="E64" s="38">
        <f t="shared" si="11"/>
        <v>85954</v>
      </c>
      <c r="F64" s="38">
        <f t="shared" si="8"/>
        <v>-365212</v>
      </c>
      <c r="G64" s="39"/>
      <c r="H64" s="72">
        <v>175772</v>
      </c>
      <c r="I64" s="72">
        <v>43008</v>
      </c>
      <c r="J64" s="72"/>
      <c r="K64" s="72">
        <v>275394</v>
      </c>
      <c r="L64" s="95">
        <v>42946</v>
      </c>
      <c r="M64" s="14"/>
    </row>
    <row r="65" spans="1:13" ht="19.5" customHeight="1">
      <c r="A65" s="14"/>
      <c r="B65" s="45"/>
      <c r="C65" s="41" t="s">
        <v>24</v>
      </c>
      <c r="D65" s="38">
        <f t="shared" si="9"/>
        <v>488843</v>
      </c>
      <c r="E65" s="38">
        <f t="shared" si="11"/>
        <v>92019</v>
      </c>
      <c r="F65" s="38">
        <f t="shared" si="8"/>
        <v>-396824</v>
      </c>
      <c r="G65" s="39"/>
      <c r="H65" s="72">
        <v>160120</v>
      </c>
      <c r="I65" s="72">
        <v>36174</v>
      </c>
      <c r="J65" s="72"/>
      <c r="K65" s="72">
        <v>328723</v>
      </c>
      <c r="L65" s="95">
        <v>55845</v>
      </c>
      <c r="M65" s="14"/>
    </row>
    <row r="66" spans="1:13" ht="19.5" customHeight="1">
      <c r="A66" s="14"/>
      <c r="B66" s="45"/>
      <c r="C66" s="41" t="s">
        <v>11</v>
      </c>
      <c r="D66" s="38">
        <f t="shared" si="9"/>
        <v>474539</v>
      </c>
      <c r="E66" s="38">
        <f t="shared" si="11"/>
        <v>82974</v>
      </c>
      <c r="F66" s="38">
        <f t="shared" si="8"/>
        <v>-391565</v>
      </c>
      <c r="G66" s="39"/>
      <c r="H66" s="72">
        <v>177373</v>
      </c>
      <c r="I66" s="72">
        <v>36577</v>
      </c>
      <c r="J66" s="72"/>
      <c r="K66" s="72">
        <v>297166</v>
      </c>
      <c r="L66" s="95">
        <v>46397</v>
      </c>
      <c r="M66" s="14"/>
    </row>
    <row r="67" spans="1:13" ht="19.5" customHeight="1">
      <c r="A67" s="14"/>
      <c r="B67" s="45"/>
      <c r="C67" s="41" t="s">
        <v>12</v>
      </c>
      <c r="D67" s="38">
        <f t="shared" si="9"/>
        <v>490665</v>
      </c>
      <c r="E67" s="38">
        <f t="shared" si="11"/>
        <v>91240</v>
      </c>
      <c r="F67" s="38">
        <f t="shared" si="8"/>
        <v>-399425</v>
      </c>
      <c r="G67" s="39"/>
      <c r="H67" s="72">
        <v>188413</v>
      </c>
      <c r="I67" s="72">
        <v>40069</v>
      </c>
      <c r="J67" s="72"/>
      <c r="K67" s="72">
        <v>302252</v>
      </c>
      <c r="L67" s="95">
        <v>51171</v>
      </c>
      <c r="M67" s="14"/>
    </row>
    <row r="68" spans="1:13" ht="19.5" customHeight="1">
      <c r="A68" s="14"/>
      <c r="B68" s="45"/>
      <c r="C68" s="41" t="s">
        <v>13</v>
      </c>
      <c r="D68" s="38">
        <f t="shared" si="9"/>
        <v>434724</v>
      </c>
      <c r="E68" s="38">
        <f t="shared" si="11"/>
        <v>63128</v>
      </c>
      <c r="F68" s="38">
        <f t="shared" si="8"/>
        <v>-371596</v>
      </c>
      <c r="G68" s="39"/>
      <c r="H68" s="72">
        <v>169513</v>
      </c>
      <c r="I68" s="72">
        <v>30414</v>
      </c>
      <c r="J68" s="72"/>
      <c r="K68" s="72">
        <v>265211</v>
      </c>
      <c r="L68" s="95">
        <v>32714</v>
      </c>
      <c r="M68" s="14"/>
    </row>
    <row r="69" spans="1:13" ht="19.5" customHeight="1">
      <c r="A69" s="14"/>
      <c r="B69" s="45"/>
      <c r="C69" s="41" t="s">
        <v>14</v>
      </c>
      <c r="D69" s="38">
        <f t="shared" si="9"/>
        <v>504008</v>
      </c>
      <c r="E69" s="38">
        <f t="shared" si="11"/>
        <v>84117</v>
      </c>
      <c r="F69" s="38">
        <f t="shared" si="8"/>
        <v>-419891</v>
      </c>
      <c r="G69" s="39"/>
      <c r="H69" s="72">
        <v>202919</v>
      </c>
      <c r="I69" s="72">
        <v>34655</v>
      </c>
      <c r="J69" s="72"/>
      <c r="K69" s="72">
        <v>301089</v>
      </c>
      <c r="L69" s="95">
        <v>49462</v>
      </c>
      <c r="M69" s="14"/>
    </row>
    <row r="70" spans="1:13" ht="19.5" customHeight="1">
      <c r="A70" s="14"/>
      <c r="B70" s="45"/>
      <c r="C70" s="41" t="s">
        <v>15</v>
      </c>
      <c r="D70" s="38">
        <f t="shared" si="9"/>
        <v>476368</v>
      </c>
      <c r="E70" s="38">
        <f t="shared" si="11"/>
        <v>86164</v>
      </c>
      <c r="F70" s="38">
        <f t="shared" si="8"/>
        <v>-390204</v>
      </c>
      <c r="G70" s="39"/>
      <c r="H70" s="72">
        <v>153564</v>
      </c>
      <c r="I70" s="72">
        <v>37461</v>
      </c>
      <c r="J70" s="72"/>
      <c r="K70" s="72">
        <v>322804</v>
      </c>
      <c r="L70" s="95">
        <v>48703</v>
      </c>
      <c r="M70" s="14"/>
    </row>
    <row r="71" spans="1:13" ht="19.5" customHeight="1">
      <c r="A71" s="14"/>
      <c r="B71" s="45"/>
      <c r="C71" s="41" t="s">
        <v>16</v>
      </c>
      <c r="D71" s="38">
        <f t="shared" si="9"/>
        <v>506156</v>
      </c>
      <c r="E71" s="38">
        <f t="shared" si="11"/>
        <v>76484</v>
      </c>
      <c r="F71" s="38">
        <f t="shared" si="8"/>
        <v>-429672</v>
      </c>
      <c r="G71" s="39"/>
      <c r="H71" s="72">
        <v>176954</v>
      </c>
      <c r="I71" s="72">
        <v>32947</v>
      </c>
      <c r="J71" s="72"/>
      <c r="K71" s="72">
        <v>329202</v>
      </c>
      <c r="L71" s="95">
        <v>43537</v>
      </c>
      <c r="M71" s="14"/>
    </row>
    <row r="72" spans="1:13" ht="19.5" customHeight="1">
      <c r="A72" s="14"/>
      <c r="B72" s="45"/>
      <c r="C72" s="41" t="s">
        <v>17</v>
      </c>
      <c r="D72" s="38">
        <f t="shared" si="9"/>
        <v>476520</v>
      </c>
      <c r="E72" s="38">
        <f t="shared" si="11"/>
        <v>82027</v>
      </c>
      <c r="F72" s="38">
        <f t="shared" si="8"/>
        <v>-394493</v>
      </c>
      <c r="G72" s="39"/>
      <c r="H72" s="72">
        <v>160367</v>
      </c>
      <c r="I72" s="72">
        <v>38277</v>
      </c>
      <c r="J72" s="72"/>
      <c r="K72" s="72">
        <v>316153</v>
      </c>
      <c r="L72" s="95">
        <v>43750</v>
      </c>
      <c r="M72" s="14"/>
    </row>
    <row r="73" spans="1:13" ht="19.5" customHeight="1">
      <c r="A73" s="14"/>
      <c r="B73" s="104">
        <v>2010</v>
      </c>
      <c r="C73" s="105"/>
      <c r="D73" s="83">
        <f aca="true" t="shared" si="12" ref="D73:I73">SUM(D74:D85)</f>
        <v>6517415</v>
      </c>
      <c r="E73" s="83">
        <f t="shared" si="12"/>
        <v>1136787</v>
      </c>
      <c r="F73" s="83">
        <f t="shared" si="12"/>
        <v>-5380628</v>
      </c>
      <c r="G73" s="83">
        <f t="shared" si="12"/>
        <v>0</v>
      </c>
      <c r="H73" s="93">
        <f t="shared" si="12"/>
        <v>2495926</v>
      </c>
      <c r="I73" s="93">
        <f t="shared" si="12"/>
        <v>513590</v>
      </c>
      <c r="J73" s="93"/>
      <c r="K73" s="93">
        <f>SUM(K74:K85)</f>
        <v>4021489</v>
      </c>
      <c r="L73" s="94">
        <f>SUM(L74:L85)</f>
        <v>623197</v>
      </c>
      <c r="M73" s="13"/>
    </row>
    <row r="74" spans="1:13" ht="19.5" customHeight="1">
      <c r="A74" s="14"/>
      <c r="B74" s="45"/>
      <c r="C74" s="41" t="s">
        <v>7</v>
      </c>
      <c r="D74" s="38">
        <f aca="true" t="shared" si="13" ref="D74:D85">+H74+K74</f>
        <v>443685</v>
      </c>
      <c r="E74" s="38">
        <f t="shared" si="11"/>
        <v>72522</v>
      </c>
      <c r="F74" s="38">
        <f>-D74+E74</f>
        <v>-371163</v>
      </c>
      <c r="G74" s="39"/>
      <c r="H74" s="72">
        <v>199279</v>
      </c>
      <c r="I74" s="72">
        <v>31618</v>
      </c>
      <c r="J74" s="72"/>
      <c r="K74" s="72">
        <v>244406</v>
      </c>
      <c r="L74" s="95">
        <v>40904</v>
      </c>
      <c r="M74" s="14"/>
    </row>
    <row r="75" spans="1:13" ht="19.5" customHeight="1">
      <c r="A75" s="14"/>
      <c r="B75" s="45"/>
      <c r="C75" s="41" t="s">
        <v>8</v>
      </c>
      <c r="D75" s="38">
        <f t="shared" si="13"/>
        <v>478831</v>
      </c>
      <c r="E75" s="38">
        <f t="shared" si="11"/>
        <v>82735</v>
      </c>
      <c r="F75" s="38">
        <f>-D75+E75</f>
        <v>-396096</v>
      </c>
      <c r="G75" s="39"/>
      <c r="H75" s="72">
        <v>160230</v>
      </c>
      <c r="I75" s="72">
        <v>39311</v>
      </c>
      <c r="J75" s="72"/>
      <c r="K75" s="72">
        <v>318601</v>
      </c>
      <c r="L75" s="95">
        <v>43424</v>
      </c>
      <c r="M75" s="14"/>
    </row>
    <row r="76" spans="1:13" ht="19.5" customHeight="1">
      <c r="A76" s="14"/>
      <c r="B76" s="45"/>
      <c r="C76" s="41" t="s">
        <v>9</v>
      </c>
      <c r="D76" s="38">
        <f t="shared" si="13"/>
        <v>579681</v>
      </c>
      <c r="E76" s="38">
        <f t="shared" si="11"/>
        <v>110433</v>
      </c>
      <c r="F76" s="38">
        <f>-D76+E76</f>
        <v>-469248</v>
      </c>
      <c r="G76" s="39"/>
      <c r="H76" s="72">
        <v>227091</v>
      </c>
      <c r="I76" s="72">
        <v>54804</v>
      </c>
      <c r="J76" s="72"/>
      <c r="K76" s="72">
        <v>352590</v>
      </c>
      <c r="L76" s="95">
        <v>55629</v>
      </c>
      <c r="M76" s="14"/>
    </row>
    <row r="77" spans="1:13" ht="19.5" customHeight="1">
      <c r="A77" s="14"/>
      <c r="B77" s="45"/>
      <c r="C77" s="41" t="s">
        <v>10</v>
      </c>
      <c r="D77" s="38">
        <f t="shared" si="13"/>
        <v>605816</v>
      </c>
      <c r="E77" s="38">
        <f t="shared" si="11"/>
        <v>79996</v>
      </c>
      <c r="F77" s="38">
        <f>-D77+E77</f>
        <v>-525820</v>
      </c>
      <c r="G77" s="39"/>
      <c r="H77" s="72">
        <v>192019</v>
      </c>
      <c r="I77" s="72">
        <v>37775</v>
      </c>
      <c r="J77" s="72"/>
      <c r="K77" s="72">
        <v>413797</v>
      </c>
      <c r="L77" s="95">
        <v>42221</v>
      </c>
      <c r="M77" s="14"/>
    </row>
    <row r="78" spans="1:13" ht="19.5" customHeight="1">
      <c r="A78" s="14"/>
      <c r="B78" s="45"/>
      <c r="C78" s="41" t="s">
        <v>25</v>
      </c>
      <c r="D78" s="38">
        <f t="shared" si="13"/>
        <v>513066</v>
      </c>
      <c r="E78" s="38">
        <f t="shared" si="11"/>
        <v>92405</v>
      </c>
      <c r="F78" s="38">
        <f>-D78+E78</f>
        <v>-420661</v>
      </c>
      <c r="G78" s="39"/>
      <c r="H78" s="72">
        <v>197712</v>
      </c>
      <c r="I78" s="72">
        <v>38244</v>
      </c>
      <c r="J78" s="72"/>
      <c r="K78" s="72">
        <v>315354</v>
      </c>
      <c r="L78" s="95">
        <v>54161</v>
      </c>
      <c r="M78" s="14"/>
    </row>
    <row r="79" spans="1:13" ht="19.5" customHeight="1">
      <c r="A79" s="14"/>
      <c r="B79" s="45"/>
      <c r="C79" s="41" t="s">
        <v>11</v>
      </c>
      <c r="D79" s="38">
        <f t="shared" si="13"/>
        <v>564752</v>
      </c>
      <c r="E79" s="38">
        <f aca="true" t="shared" si="14" ref="E79:E84">+I79+L79</f>
        <v>99754</v>
      </c>
      <c r="F79" s="38">
        <f aca="true" t="shared" si="15" ref="F79:F84">-D79+E79</f>
        <v>-464998</v>
      </c>
      <c r="G79" s="39"/>
      <c r="H79" s="72">
        <v>193705</v>
      </c>
      <c r="I79" s="72">
        <v>44824</v>
      </c>
      <c r="J79" s="72"/>
      <c r="K79" s="72">
        <v>371047</v>
      </c>
      <c r="L79" s="95">
        <v>54930</v>
      </c>
      <c r="M79" s="14"/>
    </row>
    <row r="80" spans="1:13" ht="19.5" customHeight="1">
      <c r="A80" s="14"/>
      <c r="B80" s="45"/>
      <c r="C80" s="41" t="s">
        <v>12</v>
      </c>
      <c r="D80" s="38">
        <f t="shared" si="13"/>
        <v>516645</v>
      </c>
      <c r="E80" s="38">
        <f t="shared" si="14"/>
        <v>98134</v>
      </c>
      <c r="F80" s="38">
        <f t="shared" si="15"/>
        <v>-418511</v>
      </c>
      <c r="G80" s="39"/>
      <c r="H80" s="72">
        <v>196768</v>
      </c>
      <c r="I80" s="72">
        <v>43194</v>
      </c>
      <c r="J80" s="72"/>
      <c r="K80" s="72">
        <v>319877</v>
      </c>
      <c r="L80" s="95">
        <v>54940</v>
      </c>
      <c r="M80" s="14"/>
    </row>
    <row r="81" spans="1:13" ht="19.5" customHeight="1">
      <c r="A81" s="14"/>
      <c r="B81" s="45"/>
      <c r="C81" s="41" t="s">
        <v>13</v>
      </c>
      <c r="D81" s="38">
        <f>+H81+K81</f>
        <v>488278</v>
      </c>
      <c r="E81" s="38">
        <f t="shared" si="14"/>
        <v>71354</v>
      </c>
      <c r="F81" s="38">
        <f t="shared" si="15"/>
        <v>-416924</v>
      </c>
      <c r="G81" s="39"/>
      <c r="H81" s="72">
        <v>206186</v>
      </c>
      <c r="I81" s="72">
        <v>32451</v>
      </c>
      <c r="J81" s="72"/>
      <c r="K81" s="72">
        <v>282092</v>
      </c>
      <c r="L81" s="95">
        <v>38903</v>
      </c>
      <c r="M81" s="14"/>
    </row>
    <row r="82" spans="1:13" ht="19.5" customHeight="1">
      <c r="A82" s="14"/>
      <c r="B82" s="45"/>
      <c r="C82" s="41" t="s">
        <v>14</v>
      </c>
      <c r="D82" s="38">
        <f>+H82+K82</f>
        <v>528582</v>
      </c>
      <c r="E82" s="38">
        <f t="shared" si="14"/>
        <v>111440</v>
      </c>
      <c r="F82" s="38">
        <f t="shared" si="15"/>
        <v>-417142</v>
      </c>
      <c r="G82" s="39"/>
      <c r="H82" s="72">
        <v>227197</v>
      </c>
      <c r="I82" s="72">
        <v>50950</v>
      </c>
      <c r="J82" s="72"/>
      <c r="K82" s="72">
        <v>301385</v>
      </c>
      <c r="L82" s="95">
        <v>60490</v>
      </c>
      <c r="M82" s="14"/>
    </row>
    <row r="83" spans="1:13" ht="19.5" customHeight="1">
      <c r="A83" s="14"/>
      <c r="B83" s="45"/>
      <c r="C83" s="41" t="s">
        <v>15</v>
      </c>
      <c r="D83" s="38">
        <f>+H83+K83</f>
        <v>529692</v>
      </c>
      <c r="E83" s="38">
        <f t="shared" si="14"/>
        <v>104761</v>
      </c>
      <c r="F83" s="38">
        <f t="shared" si="15"/>
        <v>-424931</v>
      </c>
      <c r="G83" s="39"/>
      <c r="H83" s="72">
        <v>194423</v>
      </c>
      <c r="I83" s="72">
        <v>44311</v>
      </c>
      <c r="J83" s="72"/>
      <c r="K83" s="72">
        <v>335269</v>
      </c>
      <c r="L83" s="95">
        <v>60450</v>
      </c>
      <c r="M83" s="14"/>
    </row>
    <row r="84" spans="1:13" ht="19.5" customHeight="1">
      <c r="A84" s="14"/>
      <c r="B84" s="45"/>
      <c r="C84" s="41" t="s">
        <v>16</v>
      </c>
      <c r="D84" s="38">
        <f>+H84+K84</f>
        <v>714337</v>
      </c>
      <c r="E84" s="38">
        <f t="shared" si="14"/>
        <v>108784</v>
      </c>
      <c r="F84" s="38">
        <f t="shared" si="15"/>
        <v>-605553</v>
      </c>
      <c r="G84" s="39"/>
      <c r="H84" s="72">
        <v>298008</v>
      </c>
      <c r="I84" s="72">
        <v>47569</v>
      </c>
      <c r="J84" s="72"/>
      <c r="K84" s="72">
        <v>416329</v>
      </c>
      <c r="L84" s="95">
        <v>61215</v>
      </c>
      <c r="M84" s="14"/>
    </row>
    <row r="85" spans="1:13" ht="19.5" customHeight="1">
      <c r="A85" s="14"/>
      <c r="B85" s="45"/>
      <c r="C85" s="41" t="s">
        <v>17</v>
      </c>
      <c r="D85" s="38">
        <f t="shared" si="13"/>
        <v>554050</v>
      </c>
      <c r="E85" s="38">
        <f t="shared" si="11"/>
        <v>104469</v>
      </c>
      <c r="F85" s="38">
        <f>-D85+E85</f>
        <v>-449581</v>
      </c>
      <c r="G85" s="39"/>
      <c r="H85" s="72">
        <v>203308</v>
      </c>
      <c r="I85" s="72">
        <v>48539</v>
      </c>
      <c r="J85" s="72"/>
      <c r="K85" s="72">
        <v>350742</v>
      </c>
      <c r="L85" s="95">
        <v>55930</v>
      </c>
      <c r="M85" s="14"/>
    </row>
    <row r="86" spans="1:13" ht="19.5" customHeight="1">
      <c r="A86" s="14"/>
      <c r="B86" s="104">
        <v>2011</v>
      </c>
      <c r="C86" s="105"/>
      <c r="D86" s="83">
        <f>SUM(D87:D98)</f>
        <v>6310512</v>
      </c>
      <c r="E86" s="83">
        <f aca="true" t="shared" si="16" ref="E86:L86">SUM(E87:E98)</f>
        <v>1403965</v>
      </c>
      <c r="F86" s="83">
        <f t="shared" si="16"/>
        <v>-4906547</v>
      </c>
      <c r="G86" s="83">
        <f t="shared" si="16"/>
        <v>0</v>
      </c>
      <c r="H86" s="93">
        <f t="shared" si="16"/>
        <v>2545040</v>
      </c>
      <c r="I86" s="93">
        <f t="shared" si="16"/>
        <v>627026</v>
      </c>
      <c r="J86" s="93"/>
      <c r="K86" s="93">
        <f t="shared" si="16"/>
        <v>3765472</v>
      </c>
      <c r="L86" s="94">
        <f t="shared" si="16"/>
        <v>776939</v>
      </c>
      <c r="M86" s="14"/>
    </row>
    <row r="87" spans="1:13" ht="19.5" customHeight="1">
      <c r="A87" s="14"/>
      <c r="B87" s="45"/>
      <c r="C87" s="41" t="s">
        <v>7</v>
      </c>
      <c r="D87" s="38">
        <f aca="true" t="shared" si="17" ref="D87:E90">+H87+K87</f>
        <v>466037</v>
      </c>
      <c r="E87" s="38">
        <f t="shared" si="17"/>
        <v>95463</v>
      </c>
      <c r="F87" s="38">
        <f aca="true" t="shared" si="18" ref="F87:F92">-D87+E87</f>
        <v>-370574</v>
      </c>
      <c r="G87" s="39"/>
      <c r="H87" s="72">
        <v>190213</v>
      </c>
      <c r="I87" s="72">
        <v>44848</v>
      </c>
      <c r="J87" s="72"/>
      <c r="K87" s="72">
        <v>275824</v>
      </c>
      <c r="L87" s="95">
        <v>50615</v>
      </c>
      <c r="M87" s="14"/>
    </row>
    <row r="88" spans="1:13" ht="19.5" customHeight="1">
      <c r="A88" s="14"/>
      <c r="B88" s="45"/>
      <c r="C88" s="41" t="s">
        <v>8</v>
      </c>
      <c r="D88" s="38">
        <f t="shared" si="17"/>
        <v>511693</v>
      </c>
      <c r="E88" s="38">
        <f t="shared" si="17"/>
        <v>111050</v>
      </c>
      <c r="F88" s="38">
        <f t="shared" si="18"/>
        <v>-400643</v>
      </c>
      <c r="G88" s="39"/>
      <c r="H88" s="72">
        <v>160318</v>
      </c>
      <c r="I88" s="72">
        <v>52165</v>
      </c>
      <c r="J88" s="72"/>
      <c r="K88" s="72">
        <v>351375</v>
      </c>
      <c r="L88" s="95">
        <v>58885</v>
      </c>
      <c r="M88" s="14"/>
    </row>
    <row r="89" spans="1:13" ht="19.5" customHeight="1">
      <c r="A89" s="14"/>
      <c r="B89" s="45"/>
      <c r="C89" s="41" t="s">
        <v>9</v>
      </c>
      <c r="D89" s="38">
        <f t="shared" si="17"/>
        <v>585106</v>
      </c>
      <c r="E89" s="38">
        <f t="shared" si="17"/>
        <v>132541</v>
      </c>
      <c r="F89" s="38">
        <f t="shared" si="18"/>
        <v>-452565</v>
      </c>
      <c r="G89" s="39"/>
      <c r="H89" s="72">
        <v>225253</v>
      </c>
      <c r="I89" s="72">
        <v>55726</v>
      </c>
      <c r="J89" s="72"/>
      <c r="K89" s="72">
        <v>359853</v>
      </c>
      <c r="L89" s="95">
        <v>76815</v>
      </c>
      <c r="M89" s="14"/>
    </row>
    <row r="90" spans="1:13" ht="19.5" customHeight="1">
      <c r="A90" s="14"/>
      <c r="B90" s="45"/>
      <c r="C90" s="41" t="s">
        <v>10</v>
      </c>
      <c r="D90" s="38">
        <f t="shared" si="17"/>
        <v>523527</v>
      </c>
      <c r="E90" s="38">
        <f t="shared" si="17"/>
        <v>123903</v>
      </c>
      <c r="F90" s="38">
        <f t="shared" si="18"/>
        <v>-399624</v>
      </c>
      <c r="G90" s="39"/>
      <c r="H90" s="72">
        <v>219556</v>
      </c>
      <c r="I90" s="72">
        <v>46795</v>
      </c>
      <c r="J90" s="72"/>
      <c r="K90" s="72">
        <v>303971</v>
      </c>
      <c r="L90" s="95">
        <v>77108</v>
      </c>
      <c r="M90" s="14"/>
    </row>
    <row r="91" spans="1:13" ht="19.5" customHeight="1">
      <c r="A91" s="14"/>
      <c r="B91" s="45"/>
      <c r="C91" s="41" t="s">
        <v>25</v>
      </c>
      <c r="D91" s="38">
        <f aca="true" t="shared" si="19" ref="D91:E94">+H91+K91</f>
        <v>546578</v>
      </c>
      <c r="E91" s="38">
        <f t="shared" si="19"/>
        <v>129528</v>
      </c>
      <c r="F91" s="38">
        <f t="shared" si="18"/>
        <v>-417050</v>
      </c>
      <c r="G91" s="39"/>
      <c r="H91" s="72">
        <v>234919</v>
      </c>
      <c r="I91" s="72">
        <v>47703</v>
      </c>
      <c r="J91" s="72"/>
      <c r="K91" s="72">
        <v>311659</v>
      </c>
      <c r="L91" s="95">
        <v>81825</v>
      </c>
      <c r="M91" s="14"/>
    </row>
    <row r="92" spans="1:13" ht="19.5" customHeight="1">
      <c r="A92" s="14"/>
      <c r="B92" s="45"/>
      <c r="C92" s="41" t="s">
        <v>11</v>
      </c>
      <c r="D92" s="38">
        <f t="shared" si="19"/>
        <v>553537</v>
      </c>
      <c r="E92" s="38">
        <f t="shared" si="19"/>
        <v>126663</v>
      </c>
      <c r="F92" s="38">
        <f t="shared" si="18"/>
        <v>-426874</v>
      </c>
      <c r="G92" s="39"/>
      <c r="H92" s="72">
        <v>243109</v>
      </c>
      <c r="I92" s="72">
        <v>61185</v>
      </c>
      <c r="J92" s="72"/>
      <c r="K92" s="72">
        <v>310428</v>
      </c>
      <c r="L92" s="95">
        <v>65478</v>
      </c>
      <c r="M92" s="14"/>
    </row>
    <row r="93" spans="1:13" ht="19.5" customHeight="1">
      <c r="A93" s="14"/>
      <c r="B93" s="45"/>
      <c r="C93" s="41" t="s">
        <v>12</v>
      </c>
      <c r="D93" s="38">
        <f t="shared" si="19"/>
        <v>510669</v>
      </c>
      <c r="E93" s="38">
        <f t="shared" si="19"/>
        <v>119102</v>
      </c>
      <c r="F93" s="38">
        <f aca="true" t="shared" si="20" ref="F93:F98">-D93+E93</f>
        <v>-391567</v>
      </c>
      <c r="G93" s="39"/>
      <c r="H93" s="72">
        <v>191453</v>
      </c>
      <c r="I93" s="72">
        <v>50347</v>
      </c>
      <c r="J93" s="72"/>
      <c r="K93" s="72">
        <v>319216</v>
      </c>
      <c r="L93" s="95">
        <v>68755</v>
      </c>
      <c r="M93" s="14"/>
    </row>
    <row r="94" spans="1:13" ht="19.5" customHeight="1">
      <c r="A94" s="14"/>
      <c r="B94" s="45"/>
      <c r="C94" s="41" t="s">
        <v>13</v>
      </c>
      <c r="D94" s="38">
        <f t="shared" si="19"/>
        <v>560825</v>
      </c>
      <c r="E94" s="38">
        <f t="shared" si="19"/>
        <v>106146</v>
      </c>
      <c r="F94" s="38">
        <f t="shared" si="20"/>
        <v>-454679</v>
      </c>
      <c r="G94" s="39"/>
      <c r="H94" s="72">
        <v>236516</v>
      </c>
      <c r="I94" s="72">
        <v>48131</v>
      </c>
      <c r="J94" s="72"/>
      <c r="K94" s="72">
        <v>324309</v>
      </c>
      <c r="L94" s="95">
        <v>58015</v>
      </c>
      <c r="M94" s="14"/>
    </row>
    <row r="95" spans="1:13" ht="19.5" customHeight="1">
      <c r="A95" s="14"/>
      <c r="B95" s="45"/>
      <c r="C95" s="41" t="s">
        <v>14</v>
      </c>
      <c r="D95" s="38">
        <f aca="true" t="shared" si="21" ref="D95:E98">+H95+K95</f>
        <v>513709</v>
      </c>
      <c r="E95" s="38">
        <f t="shared" si="21"/>
        <v>108859</v>
      </c>
      <c r="F95" s="38">
        <f t="shared" si="20"/>
        <v>-404850</v>
      </c>
      <c r="G95" s="39"/>
      <c r="H95" s="72">
        <v>252959</v>
      </c>
      <c r="I95" s="72">
        <v>48584</v>
      </c>
      <c r="J95" s="72"/>
      <c r="K95" s="72">
        <v>260750</v>
      </c>
      <c r="L95" s="95">
        <v>60275</v>
      </c>
      <c r="M95" s="14"/>
    </row>
    <row r="96" spans="1:13" ht="19.5" customHeight="1">
      <c r="A96" s="14"/>
      <c r="B96" s="45"/>
      <c r="C96" s="41" t="s">
        <v>15</v>
      </c>
      <c r="D96" s="38">
        <f t="shared" si="21"/>
        <v>503612</v>
      </c>
      <c r="E96" s="38">
        <f t="shared" si="21"/>
        <v>115085</v>
      </c>
      <c r="F96" s="38">
        <f t="shared" si="20"/>
        <v>-388527</v>
      </c>
      <c r="G96" s="39"/>
      <c r="H96" s="72">
        <v>170771</v>
      </c>
      <c r="I96" s="72">
        <v>49810</v>
      </c>
      <c r="J96" s="72"/>
      <c r="K96" s="72">
        <v>332841</v>
      </c>
      <c r="L96" s="95">
        <v>65275</v>
      </c>
      <c r="M96" s="14"/>
    </row>
    <row r="97" spans="1:13" ht="19.5" customHeight="1">
      <c r="A97" s="14"/>
      <c r="B97" s="45"/>
      <c r="C97" s="41" t="s">
        <v>16</v>
      </c>
      <c r="D97" s="38">
        <f t="shared" si="21"/>
        <v>531257</v>
      </c>
      <c r="E97" s="38">
        <f t="shared" si="21"/>
        <v>125904</v>
      </c>
      <c r="F97" s="38">
        <f t="shared" si="20"/>
        <v>-405353</v>
      </c>
      <c r="G97" s="39"/>
      <c r="H97" s="72">
        <v>231557</v>
      </c>
      <c r="I97" s="72">
        <v>66875</v>
      </c>
      <c r="J97" s="72"/>
      <c r="K97" s="72">
        <v>299700</v>
      </c>
      <c r="L97" s="95">
        <v>59029</v>
      </c>
      <c r="M97" s="14"/>
    </row>
    <row r="98" spans="1:13" ht="19.5" customHeight="1">
      <c r="A98" s="14"/>
      <c r="B98" s="45"/>
      <c r="C98" s="41" t="s">
        <v>17</v>
      </c>
      <c r="D98" s="38">
        <f t="shared" si="21"/>
        <v>503962</v>
      </c>
      <c r="E98" s="38">
        <f>+I98+L98</f>
        <v>109721</v>
      </c>
      <c r="F98" s="38">
        <f t="shared" si="20"/>
        <v>-394241</v>
      </c>
      <c r="G98" s="39"/>
      <c r="H98" s="72">
        <v>188416</v>
      </c>
      <c r="I98" s="72">
        <v>54857</v>
      </c>
      <c r="J98" s="72"/>
      <c r="K98" s="72">
        <v>315546</v>
      </c>
      <c r="L98" s="95">
        <v>54864</v>
      </c>
      <c r="M98" s="14"/>
    </row>
    <row r="99" spans="2:12" s="50" customFormat="1" ht="19.5" customHeight="1">
      <c r="B99" s="118">
        <v>2012</v>
      </c>
      <c r="C99" s="119"/>
      <c r="D99" s="85">
        <f aca="true" t="shared" si="22" ref="D99:I99">SUM(D100:D111)</f>
        <v>5742196</v>
      </c>
      <c r="E99" s="85">
        <f t="shared" si="22"/>
        <v>1422399</v>
      </c>
      <c r="F99" s="85">
        <f t="shared" si="22"/>
        <v>-4319797</v>
      </c>
      <c r="G99" s="85">
        <f t="shared" si="22"/>
        <v>0</v>
      </c>
      <c r="H99" s="96">
        <f t="shared" si="22"/>
        <v>2230233</v>
      </c>
      <c r="I99" s="96">
        <f t="shared" si="22"/>
        <v>720045</v>
      </c>
      <c r="J99" s="96"/>
      <c r="K99" s="96">
        <f>SUM(K100:K111)</f>
        <v>3511961</v>
      </c>
      <c r="L99" s="97">
        <f>SUM(L100:L111)</f>
        <v>702353</v>
      </c>
    </row>
    <row r="100" spans="2:12" s="50" customFormat="1" ht="19.5" customHeight="1">
      <c r="B100" s="52"/>
      <c r="C100" s="53" t="s">
        <v>7</v>
      </c>
      <c r="D100" s="51">
        <v>416587</v>
      </c>
      <c r="E100" s="51">
        <v>92478</v>
      </c>
      <c r="F100" s="51">
        <f aca="true" t="shared" si="23" ref="F100:F109">-D100+E100</f>
        <v>-324109</v>
      </c>
      <c r="G100" s="54"/>
      <c r="H100" s="75">
        <v>188674</v>
      </c>
      <c r="I100" s="75">
        <v>42165</v>
      </c>
      <c r="J100" s="75"/>
      <c r="K100" s="75">
        <v>227913</v>
      </c>
      <c r="L100" s="98">
        <v>50313</v>
      </c>
    </row>
    <row r="101" spans="2:12" s="50" customFormat="1" ht="19.5" customHeight="1">
      <c r="B101" s="52"/>
      <c r="C101" s="53" t="s">
        <v>8</v>
      </c>
      <c r="D101" s="51">
        <v>462265</v>
      </c>
      <c r="E101" s="51">
        <v>107096</v>
      </c>
      <c r="F101" s="51">
        <f t="shared" si="23"/>
        <v>-355169</v>
      </c>
      <c r="G101" s="54"/>
      <c r="H101" s="75">
        <v>204853</v>
      </c>
      <c r="I101" s="75">
        <v>53819</v>
      </c>
      <c r="J101" s="75"/>
      <c r="K101" s="75">
        <v>257411</v>
      </c>
      <c r="L101" s="98">
        <v>53277</v>
      </c>
    </row>
    <row r="102" spans="2:12" s="50" customFormat="1" ht="19.5" customHeight="1">
      <c r="B102" s="52"/>
      <c r="C102" s="53" t="s">
        <v>9</v>
      </c>
      <c r="D102" s="51">
        <v>522382</v>
      </c>
      <c r="E102" s="51">
        <v>124667</v>
      </c>
      <c r="F102" s="51">
        <f t="shared" si="23"/>
        <v>-397715</v>
      </c>
      <c r="G102" s="54"/>
      <c r="H102" s="75">
        <v>201076</v>
      </c>
      <c r="I102" s="75">
        <v>57716</v>
      </c>
      <c r="J102" s="75"/>
      <c r="K102" s="75">
        <v>321306</v>
      </c>
      <c r="L102" s="98">
        <v>66951</v>
      </c>
    </row>
    <row r="103" spans="2:12" s="50" customFormat="1" ht="19.5" customHeight="1">
      <c r="B103" s="52"/>
      <c r="C103" s="53" t="s">
        <v>10</v>
      </c>
      <c r="D103" s="51">
        <v>513680</v>
      </c>
      <c r="E103" s="51">
        <v>140081</v>
      </c>
      <c r="F103" s="51">
        <f t="shared" si="23"/>
        <v>-373599</v>
      </c>
      <c r="G103" s="54"/>
      <c r="H103" s="75">
        <v>200227</v>
      </c>
      <c r="I103" s="75">
        <v>81292</v>
      </c>
      <c r="J103" s="75"/>
      <c r="K103" s="75">
        <v>313453</v>
      </c>
      <c r="L103" s="98">
        <v>58789</v>
      </c>
    </row>
    <row r="104" spans="2:12" s="50" customFormat="1" ht="19.5" customHeight="1">
      <c r="B104" s="52"/>
      <c r="C104" s="53" t="s">
        <v>25</v>
      </c>
      <c r="D104" s="51">
        <v>484076</v>
      </c>
      <c r="E104" s="51">
        <v>134438</v>
      </c>
      <c r="F104" s="51">
        <f t="shared" si="23"/>
        <v>-349638</v>
      </c>
      <c r="G104" s="54"/>
      <c r="H104" s="75">
        <v>196171</v>
      </c>
      <c r="I104" s="75">
        <v>62114</v>
      </c>
      <c r="J104" s="75"/>
      <c r="K104" s="75">
        <v>287905</v>
      </c>
      <c r="L104" s="98">
        <v>72323</v>
      </c>
    </row>
    <row r="105" spans="2:12" s="50" customFormat="1" ht="19.5" customHeight="1">
      <c r="B105" s="52"/>
      <c r="C105" s="53" t="s">
        <v>11</v>
      </c>
      <c r="D105" s="51">
        <v>479719</v>
      </c>
      <c r="E105" s="51">
        <v>127932</v>
      </c>
      <c r="F105" s="51">
        <f t="shared" si="23"/>
        <v>-351787</v>
      </c>
      <c r="G105" s="54"/>
      <c r="H105" s="75">
        <v>183344</v>
      </c>
      <c r="I105" s="75">
        <v>58878</v>
      </c>
      <c r="J105" s="75"/>
      <c r="K105" s="75">
        <v>296374</v>
      </c>
      <c r="L105" s="98">
        <v>69054</v>
      </c>
    </row>
    <row r="106" spans="2:12" s="50" customFormat="1" ht="19.5" customHeight="1">
      <c r="B106" s="52"/>
      <c r="C106" s="53" t="s">
        <v>12</v>
      </c>
      <c r="D106" s="51">
        <v>552423</v>
      </c>
      <c r="E106" s="51">
        <v>129550</v>
      </c>
      <c r="F106" s="51">
        <f t="shared" si="23"/>
        <v>-422873</v>
      </c>
      <c r="G106" s="54"/>
      <c r="H106" s="75">
        <v>207042</v>
      </c>
      <c r="I106" s="75">
        <v>62586</v>
      </c>
      <c r="J106" s="75"/>
      <c r="K106" s="75">
        <v>345381</v>
      </c>
      <c r="L106" s="98">
        <v>66964</v>
      </c>
    </row>
    <row r="107" spans="2:12" s="50" customFormat="1" ht="19.5" customHeight="1">
      <c r="B107" s="52"/>
      <c r="C107" s="53" t="s">
        <v>13</v>
      </c>
      <c r="D107" s="51">
        <v>460318</v>
      </c>
      <c r="E107" s="51">
        <v>101643</v>
      </c>
      <c r="F107" s="51">
        <f t="shared" si="23"/>
        <v>-358675</v>
      </c>
      <c r="G107" s="54"/>
      <c r="H107" s="75">
        <v>174085</v>
      </c>
      <c r="I107" s="75">
        <v>53556</v>
      </c>
      <c r="J107" s="75"/>
      <c r="K107" s="75">
        <v>286233</v>
      </c>
      <c r="L107" s="98">
        <v>48087</v>
      </c>
    </row>
    <row r="108" spans="2:12" s="50" customFormat="1" ht="19.5" customHeight="1">
      <c r="B108" s="52"/>
      <c r="C108" s="53" t="s">
        <v>14</v>
      </c>
      <c r="D108" s="51">
        <v>458260</v>
      </c>
      <c r="E108" s="51">
        <v>120082</v>
      </c>
      <c r="F108" s="51">
        <f t="shared" si="23"/>
        <v>-338178</v>
      </c>
      <c r="G108" s="54"/>
      <c r="H108" s="75">
        <v>165422</v>
      </c>
      <c r="I108" s="75">
        <v>61066</v>
      </c>
      <c r="J108" s="75"/>
      <c r="K108" s="75">
        <v>292838</v>
      </c>
      <c r="L108" s="98">
        <v>59016</v>
      </c>
    </row>
    <row r="109" spans="2:12" s="50" customFormat="1" ht="19.5" customHeight="1">
      <c r="B109" s="52"/>
      <c r="C109" s="53" t="s">
        <v>15</v>
      </c>
      <c r="D109" s="51">
        <v>503363</v>
      </c>
      <c r="E109" s="51">
        <v>129527</v>
      </c>
      <c r="F109" s="51">
        <f t="shared" si="23"/>
        <v>-373836</v>
      </c>
      <c r="G109" s="54"/>
      <c r="H109" s="75">
        <v>180788</v>
      </c>
      <c r="I109" s="75">
        <v>64429</v>
      </c>
      <c r="J109" s="75"/>
      <c r="K109" s="75">
        <v>322575</v>
      </c>
      <c r="L109" s="98">
        <v>65098</v>
      </c>
    </row>
    <row r="110" spans="2:12" s="50" customFormat="1" ht="19.5" customHeight="1">
      <c r="B110" s="52"/>
      <c r="C110" s="53" t="s">
        <v>16</v>
      </c>
      <c r="D110" s="51">
        <v>458369</v>
      </c>
      <c r="E110" s="51">
        <v>111540</v>
      </c>
      <c r="F110" s="51">
        <f>-D110+E110</f>
        <v>-346829</v>
      </c>
      <c r="G110" s="54"/>
      <c r="H110" s="75">
        <v>195679</v>
      </c>
      <c r="I110" s="75">
        <v>64277</v>
      </c>
      <c r="J110" s="75"/>
      <c r="K110" s="75">
        <v>262690</v>
      </c>
      <c r="L110" s="98">
        <v>47263</v>
      </c>
    </row>
    <row r="111" spans="2:12" s="50" customFormat="1" ht="19.5" customHeight="1">
      <c r="B111" s="52"/>
      <c r="C111" s="53" t="s">
        <v>17</v>
      </c>
      <c r="D111" s="51">
        <v>430754</v>
      </c>
      <c r="E111" s="51">
        <v>103365</v>
      </c>
      <c r="F111" s="51">
        <f>-D111+E111</f>
        <v>-327389</v>
      </c>
      <c r="G111" s="54"/>
      <c r="H111" s="75">
        <v>132872</v>
      </c>
      <c r="I111" s="75">
        <v>58147</v>
      </c>
      <c r="J111" s="75"/>
      <c r="K111" s="75">
        <v>297882</v>
      </c>
      <c r="L111" s="98">
        <v>45218</v>
      </c>
    </row>
    <row r="112" spans="1:13" ht="19.5" customHeight="1">
      <c r="A112" s="14"/>
      <c r="B112" s="104">
        <v>2013</v>
      </c>
      <c r="C112" s="105"/>
      <c r="D112" s="83">
        <f>SUM(D113:D124)</f>
        <v>4830359</v>
      </c>
      <c r="E112" s="83">
        <f>SUM(E113:E124)</f>
        <v>1609264</v>
      </c>
      <c r="F112" s="83">
        <f>SUM(F113:F124)</f>
        <v>-3221095</v>
      </c>
      <c r="G112" s="83"/>
      <c r="H112" s="99">
        <f>SUM(H113:H124)</f>
        <v>1790729</v>
      </c>
      <c r="I112" s="99">
        <f>SUM(I113:I124)</f>
        <v>929908</v>
      </c>
      <c r="J112" s="99"/>
      <c r="K112" s="99">
        <f>SUM(K113:K124)</f>
        <v>3039630</v>
      </c>
      <c r="L112" s="100">
        <f>SUM(L113:L124)</f>
        <v>679356</v>
      </c>
      <c r="M112" s="14"/>
    </row>
    <row r="113" spans="1:13" ht="19.5" customHeight="1">
      <c r="A113" s="14"/>
      <c r="B113" s="45"/>
      <c r="C113" s="41" t="s">
        <v>7</v>
      </c>
      <c r="D113" s="38">
        <f>H113+K113</f>
        <v>410132</v>
      </c>
      <c r="E113" s="38">
        <f>I113+L113</f>
        <v>119561</v>
      </c>
      <c r="F113" s="38">
        <f>E113-D113</f>
        <v>-290571</v>
      </c>
      <c r="G113" s="39"/>
      <c r="H113" s="72">
        <v>188505</v>
      </c>
      <c r="I113" s="72">
        <v>66109</v>
      </c>
      <c r="J113" s="72"/>
      <c r="K113" s="72">
        <v>221627</v>
      </c>
      <c r="L113" s="95">
        <v>53452</v>
      </c>
      <c r="M113" s="14"/>
    </row>
    <row r="114" spans="1:13" ht="19.5" customHeight="1">
      <c r="A114" s="14"/>
      <c r="B114" s="45"/>
      <c r="C114" s="41" t="s">
        <v>8</v>
      </c>
      <c r="D114" s="38">
        <f aca="true" t="shared" si="24" ref="D114:D124">H114+K114</f>
        <v>392866</v>
      </c>
      <c r="E114" s="38">
        <f aca="true" t="shared" si="25" ref="E114:E124">I114+L114</f>
        <v>105765</v>
      </c>
      <c r="F114" s="38">
        <f aca="true" t="shared" si="26" ref="F114:F124">E114-D114</f>
        <v>-287101</v>
      </c>
      <c r="G114" s="39"/>
      <c r="H114" s="72">
        <v>143456</v>
      </c>
      <c r="I114" s="72">
        <v>59247</v>
      </c>
      <c r="J114" s="72"/>
      <c r="K114" s="72">
        <v>249410</v>
      </c>
      <c r="L114" s="95">
        <v>46518</v>
      </c>
      <c r="M114" s="14"/>
    </row>
    <row r="115" spans="1:13" ht="19.5" customHeight="1">
      <c r="A115" s="14"/>
      <c r="B115" s="45"/>
      <c r="C115" s="41" t="s">
        <v>9</v>
      </c>
      <c r="D115" s="38">
        <f t="shared" si="24"/>
        <v>376250</v>
      </c>
      <c r="E115" s="38">
        <f t="shared" si="25"/>
        <v>115710</v>
      </c>
      <c r="F115" s="38">
        <f t="shared" si="26"/>
        <v>-260540</v>
      </c>
      <c r="G115" s="39"/>
      <c r="H115" s="72">
        <v>116790</v>
      </c>
      <c r="I115" s="72">
        <v>62090</v>
      </c>
      <c r="J115" s="72"/>
      <c r="K115" s="72">
        <v>259460</v>
      </c>
      <c r="L115" s="95">
        <v>53620</v>
      </c>
      <c r="M115" s="14"/>
    </row>
    <row r="116" spans="1:13" ht="19.5" customHeight="1">
      <c r="A116" s="14"/>
      <c r="B116" s="45"/>
      <c r="C116" s="41" t="s">
        <v>10</v>
      </c>
      <c r="D116" s="38">
        <f t="shared" si="24"/>
        <v>360250</v>
      </c>
      <c r="E116" s="38">
        <f t="shared" si="25"/>
        <v>200000</v>
      </c>
      <c r="F116" s="38">
        <f t="shared" si="26"/>
        <v>-160250</v>
      </c>
      <c r="G116" s="39"/>
      <c r="H116" s="72">
        <v>139828</v>
      </c>
      <c r="I116" s="72">
        <v>133218</v>
      </c>
      <c r="J116" s="72"/>
      <c r="K116" s="72">
        <v>220422</v>
      </c>
      <c r="L116" s="95">
        <v>66782</v>
      </c>
      <c r="M116" s="14"/>
    </row>
    <row r="117" spans="1:13" ht="19.5" customHeight="1">
      <c r="A117" s="14"/>
      <c r="B117" s="45"/>
      <c r="C117" s="41" t="s">
        <v>25</v>
      </c>
      <c r="D117" s="38">
        <f t="shared" si="24"/>
        <v>357829</v>
      </c>
      <c r="E117" s="38">
        <f t="shared" si="25"/>
        <v>133693</v>
      </c>
      <c r="F117" s="38">
        <f t="shared" si="26"/>
        <v>-224136</v>
      </c>
      <c r="G117" s="39"/>
      <c r="H117" s="72">
        <v>126206</v>
      </c>
      <c r="I117" s="72">
        <v>65686</v>
      </c>
      <c r="J117" s="72"/>
      <c r="K117" s="72">
        <v>231623</v>
      </c>
      <c r="L117" s="95">
        <v>68007</v>
      </c>
      <c r="M117" s="14"/>
    </row>
    <row r="118" spans="1:13" ht="19.5" customHeight="1">
      <c r="A118" s="14"/>
      <c r="B118" s="45"/>
      <c r="C118" s="41" t="s">
        <v>11</v>
      </c>
      <c r="D118" s="38">
        <f t="shared" si="24"/>
        <v>401729</v>
      </c>
      <c r="E118" s="38">
        <f t="shared" si="25"/>
        <v>134519</v>
      </c>
      <c r="F118" s="38">
        <f t="shared" si="26"/>
        <v>-267210</v>
      </c>
      <c r="G118" s="39"/>
      <c r="H118" s="72">
        <v>170612</v>
      </c>
      <c r="I118" s="72">
        <v>67962</v>
      </c>
      <c r="J118" s="72"/>
      <c r="K118" s="72">
        <v>231117</v>
      </c>
      <c r="L118" s="95">
        <v>66557</v>
      </c>
      <c r="M118" s="14"/>
    </row>
    <row r="119" spans="1:13" ht="19.5" customHeight="1">
      <c r="A119" s="14"/>
      <c r="B119" s="45"/>
      <c r="C119" s="41" t="s">
        <v>12</v>
      </c>
      <c r="D119" s="38">
        <f t="shared" si="24"/>
        <v>465547</v>
      </c>
      <c r="E119" s="38">
        <f t="shared" si="25"/>
        <v>153759</v>
      </c>
      <c r="F119" s="38">
        <f t="shared" si="26"/>
        <v>-311788</v>
      </c>
      <c r="G119" s="39"/>
      <c r="H119" s="72">
        <v>165628</v>
      </c>
      <c r="I119" s="72">
        <v>88855</v>
      </c>
      <c r="J119" s="72"/>
      <c r="K119" s="72">
        <v>299919</v>
      </c>
      <c r="L119" s="95">
        <v>64904</v>
      </c>
      <c r="M119" s="14"/>
    </row>
    <row r="120" spans="1:13" ht="19.5" customHeight="1">
      <c r="A120" s="14"/>
      <c r="B120" s="45"/>
      <c r="C120" s="41" t="s">
        <v>13</v>
      </c>
      <c r="D120" s="38">
        <f t="shared" si="24"/>
        <v>376234</v>
      </c>
      <c r="E120" s="38">
        <f t="shared" si="25"/>
        <v>99848</v>
      </c>
      <c r="F120" s="38">
        <f t="shared" si="26"/>
        <v>-276386</v>
      </c>
      <c r="G120" s="39"/>
      <c r="H120" s="72">
        <v>153236</v>
      </c>
      <c r="I120" s="72">
        <v>52818</v>
      </c>
      <c r="J120" s="72"/>
      <c r="K120" s="72">
        <v>222998</v>
      </c>
      <c r="L120" s="95">
        <v>47030</v>
      </c>
      <c r="M120" s="14"/>
    </row>
    <row r="121" spans="1:13" ht="19.5" customHeight="1">
      <c r="A121" s="14"/>
      <c r="B121" s="45"/>
      <c r="C121" s="41" t="s">
        <v>14</v>
      </c>
      <c r="D121" s="38">
        <f t="shared" si="24"/>
        <v>443120</v>
      </c>
      <c r="E121" s="38">
        <f t="shared" si="25"/>
        <v>146463</v>
      </c>
      <c r="F121" s="38">
        <f t="shared" si="26"/>
        <v>-296657</v>
      </c>
      <c r="G121" s="39"/>
      <c r="H121" s="72">
        <v>157461</v>
      </c>
      <c r="I121" s="72">
        <v>84259</v>
      </c>
      <c r="J121" s="72"/>
      <c r="K121" s="72">
        <v>285659</v>
      </c>
      <c r="L121" s="95">
        <v>62204</v>
      </c>
      <c r="M121" s="14"/>
    </row>
    <row r="122" spans="1:13" ht="19.5" customHeight="1">
      <c r="A122" s="14"/>
      <c r="B122" s="45"/>
      <c r="C122" s="41" t="s">
        <v>15</v>
      </c>
      <c r="D122" s="38">
        <f t="shared" si="24"/>
        <v>422987</v>
      </c>
      <c r="E122" s="38">
        <f t="shared" si="25"/>
        <v>148568</v>
      </c>
      <c r="F122" s="38">
        <f t="shared" si="26"/>
        <v>-274419</v>
      </c>
      <c r="G122" s="39"/>
      <c r="H122" s="72">
        <v>132616</v>
      </c>
      <c r="I122" s="72">
        <v>85481</v>
      </c>
      <c r="J122" s="72"/>
      <c r="K122" s="72">
        <v>290371</v>
      </c>
      <c r="L122" s="95">
        <v>63087</v>
      </c>
      <c r="M122" s="14"/>
    </row>
    <row r="123" spans="1:13" ht="19.5" customHeight="1">
      <c r="A123" s="14"/>
      <c r="B123" s="45"/>
      <c r="C123" s="41" t="s">
        <v>16</v>
      </c>
      <c r="D123" s="38">
        <f t="shared" si="24"/>
        <v>407751</v>
      </c>
      <c r="E123" s="38">
        <f t="shared" si="25"/>
        <v>142870</v>
      </c>
      <c r="F123" s="38">
        <f t="shared" si="26"/>
        <v>-264881</v>
      </c>
      <c r="G123" s="39"/>
      <c r="H123" s="72">
        <v>161736</v>
      </c>
      <c r="I123" s="72">
        <v>99823</v>
      </c>
      <c r="J123" s="72"/>
      <c r="K123" s="72">
        <v>246015</v>
      </c>
      <c r="L123" s="95">
        <v>43047</v>
      </c>
      <c r="M123" s="14"/>
    </row>
    <row r="124" spans="1:13" ht="19.5" customHeight="1">
      <c r="A124" s="14"/>
      <c r="B124" s="45"/>
      <c r="C124" s="41" t="s">
        <v>17</v>
      </c>
      <c r="D124" s="38">
        <f t="shared" si="24"/>
        <v>415664</v>
      </c>
      <c r="E124" s="38">
        <f t="shared" si="25"/>
        <v>108508</v>
      </c>
      <c r="F124" s="38">
        <f t="shared" si="26"/>
        <v>-307156</v>
      </c>
      <c r="G124" s="39"/>
      <c r="H124" s="72">
        <v>134655</v>
      </c>
      <c r="I124" s="72">
        <v>64360</v>
      </c>
      <c r="J124" s="72"/>
      <c r="K124" s="72">
        <v>281009</v>
      </c>
      <c r="L124" s="95">
        <v>44148</v>
      </c>
      <c r="M124" s="14"/>
    </row>
    <row r="125" spans="1:22" ht="19.5" customHeight="1">
      <c r="A125" s="14"/>
      <c r="B125" s="104">
        <v>2014</v>
      </c>
      <c r="C125" s="105"/>
      <c r="D125" s="83">
        <f>SUM(D126:D137)</f>
        <v>6070437</v>
      </c>
      <c r="E125" s="83">
        <f>SUM(E126:E137)</f>
        <v>2453210</v>
      </c>
      <c r="F125" s="83">
        <f>SUM(F126:F137)</f>
        <v>-3617227</v>
      </c>
      <c r="G125" s="83"/>
      <c r="H125" s="93">
        <f>SUM(H126:H137)</f>
        <v>2567364</v>
      </c>
      <c r="I125" s="93">
        <f>SUM(I126:I137)</f>
        <v>1417940</v>
      </c>
      <c r="J125" s="93"/>
      <c r="K125" s="93">
        <f>SUM(K126:K137)</f>
        <v>3503073</v>
      </c>
      <c r="L125" s="93">
        <f>SUM(L126:L137)</f>
        <v>1035270</v>
      </c>
      <c r="M125" s="14"/>
      <c r="N125" s="17"/>
      <c r="O125" s="17"/>
      <c r="P125" s="17"/>
      <c r="Q125" s="17"/>
      <c r="R125" s="17"/>
      <c r="S125" s="17"/>
      <c r="T125" s="17"/>
      <c r="U125" s="17"/>
      <c r="V125" s="17"/>
    </row>
    <row r="126" spans="1:13" ht="19.5" customHeight="1">
      <c r="A126" s="14"/>
      <c r="B126" s="45"/>
      <c r="C126" s="41" t="s">
        <v>7</v>
      </c>
      <c r="D126" s="68">
        <f aca="true" t="shared" si="27" ref="D126:E137">H126+K126</f>
        <v>444360</v>
      </c>
      <c r="E126" s="68">
        <f t="shared" si="27"/>
        <v>143247</v>
      </c>
      <c r="F126" s="72">
        <f aca="true" t="shared" si="28" ref="F126:F137">E126-D126</f>
        <v>-301113</v>
      </c>
      <c r="G126" s="74"/>
      <c r="H126" s="72">
        <v>195102</v>
      </c>
      <c r="I126" s="72">
        <v>71476</v>
      </c>
      <c r="J126" s="72"/>
      <c r="K126" s="72">
        <v>249258</v>
      </c>
      <c r="L126" s="95">
        <v>71771</v>
      </c>
      <c r="M126" s="14"/>
    </row>
    <row r="127" spans="1:13" ht="19.5" customHeight="1">
      <c r="A127" s="14"/>
      <c r="B127" s="45"/>
      <c r="C127" s="41" t="s">
        <v>8</v>
      </c>
      <c r="D127" s="68">
        <f t="shared" si="27"/>
        <v>334641</v>
      </c>
      <c r="E127" s="68">
        <f t="shared" si="27"/>
        <v>124550</v>
      </c>
      <c r="F127" s="72">
        <f t="shared" si="28"/>
        <v>-210091</v>
      </c>
      <c r="G127" s="74"/>
      <c r="H127" s="72">
        <v>132882</v>
      </c>
      <c r="I127" s="72">
        <v>74468</v>
      </c>
      <c r="J127" s="72"/>
      <c r="K127" s="72">
        <v>201759</v>
      </c>
      <c r="L127" s="95">
        <v>50082</v>
      </c>
      <c r="M127" s="14"/>
    </row>
    <row r="128" spans="1:13" ht="19.5" customHeight="1">
      <c r="A128" s="14"/>
      <c r="B128" s="45"/>
      <c r="C128" s="41" t="s">
        <v>9</v>
      </c>
      <c r="D128" s="68">
        <f t="shared" si="27"/>
        <v>505962</v>
      </c>
      <c r="E128" s="68">
        <f t="shared" si="27"/>
        <v>229764</v>
      </c>
      <c r="F128" s="72">
        <f t="shared" si="28"/>
        <v>-276198</v>
      </c>
      <c r="G128" s="74"/>
      <c r="H128" s="72">
        <v>138797</v>
      </c>
      <c r="I128" s="72">
        <v>160102</v>
      </c>
      <c r="J128" s="72"/>
      <c r="K128" s="72">
        <v>367165</v>
      </c>
      <c r="L128" s="95">
        <v>69662</v>
      </c>
      <c r="M128" s="14"/>
    </row>
    <row r="129" spans="1:13" ht="19.5" customHeight="1">
      <c r="A129" s="14"/>
      <c r="B129" s="45"/>
      <c r="C129" s="41" t="s">
        <v>10</v>
      </c>
      <c r="D129" s="68">
        <f t="shared" si="27"/>
        <v>403495</v>
      </c>
      <c r="E129" s="68">
        <f t="shared" si="27"/>
        <v>216627</v>
      </c>
      <c r="F129" s="72">
        <f t="shared" si="28"/>
        <v>-186868</v>
      </c>
      <c r="G129" s="74"/>
      <c r="H129" s="72">
        <v>162598</v>
      </c>
      <c r="I129" s="72">
        <v>134771</v>
      </c>
      <c r="J129" s="72"/>
      <c r="K129" s="72">
        <v>240897</v>
      </c>
      <c r="L129" s="95">
        <v>81856</v>
      </c>
      <c r="M129" s="14"/>
    </row>
    <row r="130" spans="1:13" ht="19.5" customHeight="1">
      <c r="A130" s="14"/>
      <c r="B130" s="45"/>
      <c r="C130" s="41" t="s">
        <v>25</v>
      </c>
      <c r="D130" s="68">
        <f t="shared" si="27"/>
        <v>566015</v>
      </c>
      <c r="E130" s="68">
        <f t="shared" si="27"/>
        <v>177316</v>
      </c>
      <c r="F130" s="72">
        <f t="shared" si="28"/>
        <v>-388699</v>
      </c>
      <c r="G130" s="74"/>
      <c r="H130" s="72">
        <v>255726</v>
      </c>
      <c r="I130" s="72">
        <v>109492</v>
      </c>
      <c r="J130" s="72"/>
      <c r="K130" s="72">
        <v>310289</v>
      </c>
      <c r="L130" s="95">
        <v>67824</v>
      </c>
      <c r="M130" s="14"/>
    </row>
    <row r="131" spans="1:13" ht="19.5" customHeight="1">
      <c r="A131" s="14"/>
      <c r="B131" s="45"/>
      <c r="C131" s="41" t="s">
        <v>11</v>
      </c>
      <c r="D131" s="68">
        <f t="shared" si="27"/>
        <v>754713</v>
      </c>
      <c r="E131" s="68">
        <f t="shared" si="27"/>
        <v>230936</v>
      </c>
      <c r="F131" s="72">
        <f t="shared" si="28"/>
        <v>-523777</v>
      </c>
      <c r="G131" s="74"/>
      <c r="H131" s="72">
        <v>441559</v>
      </c>
      <c r="I131" s="72">
        <v>133505</v>
      </c>
      <c r="J131" s="72"/>
      <c r="K131" s="72">
        <v>313154</v>
      </c>
      <c r="L131" s="95">
        <v>97431</v>
      </c>
      <c r="M131" s="14"/>
    </row>
    <row r="132" spans="1:13" ht="19.5" customHeight="1">
      <c r="A132" s="14"/>
      <c r="B132" s="45"/>
      <c r="C132" s="67" t="s">
        <v>12</v>
      </c>
      <c r="D132" s="68">
        <f t="shared" si="27"/>
        <v>536166</v>
      </c>
      <c r="E132" s="68">
        <f t="shared" si="27"/>
        <v>409743</v>
      </c>
      <c r="F132" s="72">
        <f t="shared" si="28"/>
        <v>-126423</v>
      </c>
      <c r="G132" s="74"/>
      <c r="H132" s="72">
        <v>205729</v>
      </c>
      <c r="I132" s="72">
        <v>163575</v>
      </c>
      <c r="J132" s="72"/>
      <c r="K132" s="72">
        <v>330437</v>
      </c>
      <c r="L132" s="95">
        <v>246168</v>
      </c>
      <c r="M132" s="14"/>
    </row>
    <row r="133" spans="1:13" ht="19.5" customHeight="1">
      <c r="A133" s="14"/>
      <c r="B133" s="45"/>
      <c r="C133" s="41" t="s">
        <v>13</v>
      </c>
      <c r="D133" s="68">
        <f t="shared" si="27"/>
        <v>434899</v>
      </c>
      <c r="E133" s="68">
        <f t="shared" si="27"/>
        <v>253708</v>
      </c>
      <c r="F133" s="72">
        <f t="shared" si="28"/>
        <v>-181191</v>
      </c>
      <c r="G133" s="74"/>
      <c r="H133" s="72">
        <v>161673</v>
      </c>
      <c r="I133" s="72">
        <v>134774</v>
      </c>
      <c r="J133" s="72"/>
      <c r="K133" s="72">
        <v>273226</v>
      </c>
      <c r="L133" s="95">
        <v>118934</v>
      </c>
      <c r="M133" s="14"/>
    </row>
    <row r="134" spans="1:13" ht="19.5" customHeight="1">
      <c r="A134" s="14"/>
      <c r="B134" s="45"/>
      <c r="C134" s="67" t="s">
        <v>14</v>
      </c>
      <c r="D134" s="69">
        <f t="shared" si="27"/>
        <v>715490</v>
      </c>
      <c r="E134" s="69">
        <f t="shared" si="27"/>
        <v>136176</v>
      </c>
      <c r="F134" s="75">
        <f t="shared" si="28"/>
        <v>-579314</v>
      </c>
      <c r="G134" s="76"/>
      <c r="H134" s="72">
        <v>399063</v>
      </c>
      <c r="I134" s="72">
        <v>85321</v>
      </c>
      <c r="J134" s="72"/>
      <c r="K134" s="75">
        <v>316427</v>
      </c>
      <c r="L134" s="98">
        <v>50855</v>
      </c>
      <c r="M134" s="14"/>
    </row>
    <row r="135" spans="1:13" ht="19.5" customHeight="1">
      <c r="A135" s="14"/>
      <c r="B135" s="45"/>
      <c r="C135" s="67" t="s">
        <v>15</v>
      </c>
      <c r="D135" s="69">
        <f t="shared" si="27"/>
        <v>504623</v>
      </c>
      <c r="E135" s="69">
        <f t="shared" si="27"/>
        <v>167775</v>
      </c>
      <c r="F135" s="75">
        <f t="shared" si="28"/>
        <v>-336848</v>
      </c>
      <c r="G135" s="76"/>
      <c r="H135" s="72">
        <v>191426</v>
      </c>
      <c r="I135" s="72">
        <v>91879</v>
      </c>
      <c r="J135" s="72"/>
      <c r="K135" s="75">
        <v>313197</v>
      </c>
      <c r="L135" s="98">
        <v>75896</v>
      </c>
      <c r="M135" s="14"/>
    </row>
    <row r="136" spans="1:13" ht="19.5" customHeight="1">
      <c r="A136" s="14"/>
      <c r="B136" s="45"/>
      <c r="C136" s="67" t="s">
        <v>16</v>
      </c>
      <c r="D136" s="69">
        <f t="shared" si="27"/>
        <v>430994</v>
      </c>
      <c r="E136" s="69">
        <f t="shared" si="27"/>
        <v>145981</v>
      </c>
      <c r="F136" s="75">
        <f t="shared" si="28"/>
        <v>-285013</v>
      </c>
      <c r="G136" s="76"/>
      <c r="H136" s="72">
        <v>127928</v>
      </c>
      <c r="I136" s="72">
        <v>83778</v>
      </c>
      <c r="J136" s="72"/>
      <c r="K136" s="75">
        <v>303066</v>
      </c>
      <c r="L136" s="98">
        <v>62203</v>
      </c>
      <c r="M136" s="14"/>
    </row>
    <row r="137" spans="1:13" ht="19.5" customHeight="1">
      <c r="A137" s="14"/>
      <c r="B137" s="45"/>
      <c r="C137" s="67" t="s">
        <v>17</v>
      </c>
      <c r="D137" s="69">
        <f t="shared" si="27"/>
        <v>439079</v>
      </c>
      <c r="E137" s="69">
        <f t="shared" si="27"/>
        <v>217387</v>
      </c>
      <c r="F137" s="75">
        <f t="shared" si="28"/>
        <v>-221692</v>
      </c>
      <c r="G137" s="76"/>
      <c r="H137" s="72">
        <v>154881</v>
      </c>
      <c r="I137" s="72">
        <v>174799</v>
      </c>
      <c r="J137" s="72"/>
      <c r="K137" s="75">
        <v>284198</v>
      </c>
      <c r="L137" s="98">
        <v>42588</v>
      </c>
      <c r="M137" s="14"/>
    </row>
    <row r="138" spans="1:13" ht="19.5" customHeight="1">
      <c r="A138" s="14"/>
      <c r="B138" s="104">
        <v>2015</v>
      </c>
      <c r="C138" s="105"/>
      <c r="D138" s="83">
        <f>SUM(D139:D150)</f>
        <v>6434714</v>
      </c>
      <c r="E138" s="83">
        <f>SUM(E139:E150)</f>
        <v>3027338</v>
      </c>
      <c r="F138" s="83">
        <f>SUM(F139:F150)</f>
        <v>-3407376</v>
      </c>
      <c r="G138" s="83"/>
      <c r="H138" s="93">
        <f>SUM(H139:H150)</f>
        <v>2947694</v>
      </c>
      <c r="I138" s="93">
        <f>SUM(I139:I150)</f>
        <v>1815774</v>
      </c>
      <c r="J138" s="93"/>
      <c r="K138" s="93">
        <f>SUM(K139:K150)</f>
        <v>3487020</v>
      </c>
      <c r="L138" s="93">
        <f>SUM(L139:L150)</f>
        <v>1211564</v>
      </c>
      <c r="M138" s="14"/>
    </row>
    <row r="139" spans="1:13" ht="19.5" customHeight="1">
      <c r="A139" s="14"/>
      <c r="B139" s="45"/>
      <c r="C139" s="67" t="s">
        <v>7</v>
      </c>
      <c r="D139" s="38">
        <f aca="true" t="shared" si="29" ref="D139:D147">H139+K139</f>
        <v>495095</v>
      </c>
      <c r="E139" s="38">
        <f aca="true" t="shared" si="30" ref="E139:E147">I139+L139</f>
        <v>338585</v>
      </c>
      <c r="F139" s="38">
        <f aca="true" t="shared" si="31" ref="F139:F147">E139-D139</f>
        <v>-156510</v>
      </c>
      <c r="G139" s="39"/>
      <c r="H139" s="72">
        <v>228249</v>
      </c>
      <c r="I139" s="72">
        <v>98954</v>
      </c>
      <c r="J139" s="72"/>
      <c r="K139" s="72">
        <v>266846</v>
      </c>
      <c r="L139" s="95">
        <v>239631</v>
      </c>
      <c r="M139" s="14"/>
    </row>
    <row r="140" spans="1:13" ht="19.5" customHeight="1">
      <c r="A140" s="14"/>
      <c r="B140" s="45"/>
      <c r="C140" s="67" t="s">
        <v>8</v>
      </c>
      <c r="D140" s="38">
        <f t="shared" si="29"/>
        <v>409474</v>
      </c>
      <c r="E140" s="38">
        <f t="shared" si="30"/>
        <v>335947</v>
      </c>
      <c r="F140" s="38">
        <f t="shared" si="31"/>
        <v>-73527</v>
      </c>
      <c r="G140" s="39"/>
      <c r="H140" s="72">
        <v>139999</v>
      </c>
      <c r="I140" s="72">
        <v>197549</v>
      </c>
      <c r="J140" s="72"/>
      <c r="K140" s="72">
        <v>269475</v>
      </c>
      <c r="L140" s="95">
        <v>138398</v>
      </c>
      <c r="M140" s="14"/>
    </row>
    <row r="141" spans="1:13" ht="19.5" customHeight="1">
      <c r="A141" s="14"/>
      <c r="B141" s="45"/>
      <c r="C141" s="67" t="s">
        <v>9</v>
      </c>
      <c r="D141" s="38">
        <f t="shared" si="29"/>
        <v>482192</v>
      </c>
      <c r="E141" s="38">
        <f t="shared" si="30"/>
        <v>260380</v>
      </c>
      <c r="F141" s="38">
        <f t="shared" si="31"/>
        <v>-221812</v>
      </c>
      <c r="G141" s="39"/>
      <c r="H141" s="72">
        <v>187728</v>
      </c>
      <c r="I141" s="72">
        <v>150038</v>
      </c>
      <c r="J141" s="72"/>
      <c r="K141" s="72">
        <v>294464</v>
      </c>
      <c r="L141" s="95">
        <v>110342</v>
      </c>
      <c r="M141" s="14"/>
    </row>
    <row r="142" spans="1:13" ht="19.5" customHeight="1">
      <c r="A142" s="14"/>
      <c r="B142" s="45"/>
      <c r="C142" s="67" t="s">
        <v>10</v>
      </c>
      <c r="D142" s="38">
        <f t="shared" si="29"/>
        <v>786387</v>
      </c>
      <c r="E142" s="38">
        <f t="shared" si="30"/>
        <v>218447</v>
      </c>
      <c r="F142" s="38">
        <f t="shared" si="31"/>
        <v>-567940</v>
      </c>
      <c r="G142" s="39"/>
      <c r="H142" s="72">
        <v>509638</v>
      </c>
      <c r="I142" s="72">
        <v>155732</v>
      </c>
      <c r="J142" s="72"/>
      <c r="K142" s="72">
        <v>276749</v>
      </c>
      <c r="L142" s="95">
        <v>62715</v>
      </c>
      <c r="M142" s="14"/>
    </row>
    <row r="143" spans="1:13" ht="19.5" customHeight="1">
      <c r="A143" s="14"/>
      <c r="B143" s="45"/>
      <c r="C143" s="67" t="s">
        <v>25</v>
      </c>
      <c r="D143" s="38">
        <f t="shared" si="29"/>
        <v>482377</v>
      </c>
      <c r="E143" s="38">
        <f t="shared" si="30"/>
        <v>403836</v>
      </c>
      <c r="F143" s="38">
        <f t="shared" si="31"/>
        <v>-78541</v>
      </c>
      <c r="G143" s="39"/>
      <c r="H143" s="72">
        <v>203127</v>
      </c>
      <c r="I143" s="72">
        <v>319734</v>
      </c>
      <c r="J143" s="72"/>
      <c r="K143" s="72">
        <v>279250</v>
      </c>
      <c r="L143" s="95">
        <v>84102</v>
      </c>
      <c r="M143" s="14"/>
    </row>
    <row r="144" spans="1:13" ht="19.5" customHeight="1">
      <c r="A144" s="14"/>
      <c r="B144" s="45"/>
      <c r="C144" s="67" t="s">
        <v>11</v>
      </c>
      <c r="D144" s="38">
        <f t="shared" si="29"/>
        <v>579840</v>
      </c>
      <c r="E144" s="38">
        <f t="shared" si="30"/>
        <v>328865</v>
      </c>
      <c r="F144" s="38">
        <f t="shared" si="31"/>
        <v>-250975</v>
      </c>
      <c r="G144" s="39"/>
      <c r="H144" s="72">
        <v>284413</v>
      </c>
      <c r="I144" s="72">
        <v>231297</v>
      </c>
      <c r="J144" s="72"/>
      <c r="K144" s="72">
        <v>295427</v>
      </c>
      <c r="L144" s="95">
        <v>97568</v>
      </c>
      <c r="M144" s="14"/>
    </row>
    <row r="145" spans="1:13" ht="19.5" customHeight="1">
      <c r="A145" s="14"/>
      <c r="B145" s="45"/>
      <c r="C145" s="67" t="s">
        <v>12</v>
      </c>
      <c r="D145" s="38">
        <f t="shared" si="29"/>
        <v>661732</v>
      </c>
      <c r="E145" s="38">
        <f t="shared" si="30"/>
        <v>247151</v>
      </c>
      <c r="F145" s="38">
        <f t="shared" si="31"/>
        <v>-414581</v>
      </c>
      <c r="G145" s="39"/>
      <c r="H145" s="72">
        <v>345698</v>
      </c>
      <c r="I145" s="72">
        <v>145456</v>
      </c>
      <c r="J145" s="72"/>
      <c r="K145" s="72">
        <v>316034</v>
      </c>
      <c r="L145" s="95">
        <v>101695</v>
      </c>
      <c r="M145" s="14"/>
    </row>
    <row r="146" spans="1:13" ht="19.5" customHeight="1">
      <c r="A146" s="14"/>
      <c r="B146" s="45"/>
      <c r="C146" s="67" t="s">
        <v>13</v>
      </c>
      <c r="D146" s="38">
        <f t="shared" si="29"/>
        <v>422219</v>
      </c>
      <c r="E146" s="38">
        <f t="shared" si="30"/>
        <v>170507</v>
      </c>
      <c r="F146" s="38">
        <f t="shared" si="31"/>
        <v>-251712</v>
      </c>
      <c r="G146" s="39"/>
      <c r="H146" s="72">
        <v>164225</v>
      </c>
      <c r="I146" s="72">
        <v>110379</v>
      </c>
      <c r="J146" s="72"/>
      <c r="K146" s="72">
        <v>257994</v>
      </c>
      <c r="L146" s="95">
        <v>60128</v>
      </c>
      <c r="M146" s="14"/>
    </row>
    <row r="147" spans="1:13" ht="19.5" customHeight="1">
      <c r="A147" s="14"/>
      <c r="B147" s="45"/>
      <c r="C147" s="67" t="s">
        <v>14</v>
      </c>
      <c r="D147" s="38">
        <f t="shared" si="29"/>
        <v>444991</v>
      </c>
      <c r="E147" s="38">
        <f t="shared" si="30"/>
        <v>182545</v>
      </c>
      <c r="F147" s="38">
        <f t="shared" si="31"/>
        <v>-262446</v>
      </c>
      <c r="G147" s="39"/>
      <c r="H147" s="72">
        <v>177429</v>
      </c>
      <c r="I147" s="72">
        <v>74723</v>
      </c>
      <c r="J147" s="72"/>
      <c r="K147" s="72">
        <v>267562</v>
      </c>
      <c r="L147" s="95">
        <v>107822</v>
      </c>
      <c r="M147" s="14"/>
    </row>
    <row r="148" spans="1:13" ht="19.5" customHeight="1">
      <c r="A148" s="14"/>
      <c r="B148" s="45"/>
      <c r="C148" s="67" t="s">
        <v>15</v>
      </c>
      <c r="D148" s="38">
        <f aca="true" t="shared" si="32" ref="D148:E150">H148+K148</f>
        <v>684950</v>
      </c>
      <c r="E148" s="38">
        <f t="shared" si="32"/>
        <v>147616</v>
      </c>
      <c r="F148" s="38">
        <f>E148-D148</f>
        <v>-537334</v>
      </c>
      <c r="G148" s="39"/>
      <c r="H148" s="72">
        <v>390090</v>
      </c>
      <c r="I148" s="72">
        <v>101963</v>
      </c>
      <c r="J148" s="72"/>
      <c r="K148" s="72">
        <v>294860</v>
      </c>
      <c r="L148" s="95">
        <v>45653</v>
      </c>
      <c r="M148" s="14"/>
    </row>
    <row r="149" spans="1:13" ht="19.5" customHeight="1">
      <c r="A149" s="14"/>
      <c r="B149" s="45"/>
      <c r="C149" s="67" t="s">
        <v>16</v>
      </c>
      <c r="D149" s="38">
        <f t="shared" si="32"/>
        <v>503740</v>
      </c>
      <c r="E149" s="38">
        <f t="shared" si="32"/>
        <v>191890</v>
      </c>
      <c r="F149" s="38">
        <f>E149-D149</f>
        <v>-311850</v>
      </c>
      <c r="G149" s="39"/>
      <c r="H149" s="72">
        <v>141382</v>
      </c>
      <c r="I149" s="72">
        <v>129401</v>
      </c>
      <c r="J149" s="72"/>
      <c r="K149" s="72">
        <v>362358</v>
      </c>
      <c r="L149" s="95">
        <v>62489</v>
      </c>
      <c r="M149" s="14"/>
    </row>
    <row r="150" spans="1:13" ht="19.5" customHeight="1">
      <c r="A150" s="14"/>
      <c r="B150" s="45"/>
      <c r="C150" s="67" t="s">
        <v>17</v>
      </c>
      <c r="D150" s="38">
        <f t="shared" si="32"/>
        <v>481717</v>
      </c>
      <c r="E150" s="38">
        <f t="shared" si="32"/>
        <v>201569</v>
      </c>
      <c r="F150" s="38">
        <f>E150-D150</f>
        <v>-280148</v>
      </c>
      <c r="G150" s="39"/>
      <c r="H150" s="72">
        <v>175716</v>
      </c>
      <c r="I150" s="72">
        <v>100548</v>
      </c>
      <c r="J150" s="72"/>
      <c r="K150" s="72">
        <v>306001</v>
      </c>
      <c r="L150" s="95">
        <v>101021</v>
      </c>
      <c r="M150" s="14"/>
    </row>
    <row r="151" spans="1:13" ht="19.5" customHeight="1">
      <c r="A151" s="14"/>
      <c r="B151" s="104">
        <v>2016</v>
      </c>
      <c r="C151" s="105"/>
      <c r="D151" s="83">
        <f>SUM(D152:D163)</f>
        <v>7117492</v>
      </c>
      <c r="E151" s="83">
        <f>SUM(E152:E163)</f>
        <v>2714184</v>
      </c>
      <c r="F151" s="83">
        <f>SUM(F152:F163)</f>
        <v>-4403308</v>
      </c>
      <c r="G151" s="83"/>
      <c r="H151" s="93">
        <f>SUM(H152:H163)</f>
        <v>2820343</v>
      </c>
      <c r="I151" s="93">
        <f>SUM(I152:I163)</f>
        <v>1726621</v>
      </c>
      <c r="J151" s="93"/>
      <c r="K151" s="93">
        <f>SUM(K152:K163)</f>
        <v>4297149</v>
      </c>
      <c r="L151" s="94">
        <f>SUM(L152:L163)</f>
        <v>987563</v>
      </c>
      <c r="M151" s="14"/>
    </row>
    <row r="152" spans="1:13" ht="19.5" customHeight="1">
      <c r="A152" s="14"/>
      <c r="B152" s="45"/>
      <c r="C152" s="67" t="s">
        <v>7</v>
      </c>
      <c r="D152" s="38">
        <f aca="true" t="shared" si="33" ref="D152:D160">H152+K152</f>
        <v>425039</v>
      </c>
      <c r="E152" s="38">
        <f aca="true" t="shared" si="34" ref="E152:E160">I152+L152</f>
        <v>309370</v>
      </c>
      <c r="F152" s="38">
        <f aca="true" t="shared" si="35" ref="F152:F160">E152-D152</f>
        <v>-115669</v>
      </c>
      <c r="G152" s="39"/>
      <c r="H152" s="72">
        <v>181945</v>
      </c>
      <c r="I152" s="72">
        <v>91581</v>
      </c>
      <c r="J152" s="72"/>
      <c r="K152" s="72">
        <v>243094</v>
      </c>
      <c r="L152" s="95">
        <v>217789</v>
      </c>
      <c r="M152" s="14"/>
    </row>
    <row r="153" spans="1:13" ht="19.5" customHeight="1">
      <c r="A153" s="14"/>
      <c r="B153" s="45"/>
      <c r="C153" s="67" t="s">
        <v>8</v>
      </c>
      <c r="D153" s="38">
        <f t="shared" si="33"/>
        <v>400943</v>
      </c>
      <c r="E153" s="38">
        <f t="shared" si="34"/>
        <v>214159</v>
      </c>
      <c r="F153" s="38">
        <f t="shared" si="35"/>
        <v>-186784</v>
      </c>
      <c r="G153" s="39"/>
      <c r="H153" s="72">
        <v>152081</v>
      </c>
      <c r="I153" s="72">
        <v>98259</v>
      </c>
      <c r="J153" s="72"/>
      <c r="K153" s="72">
        <v>248862</v>
      </c>
      <c r="L153" s="95">
        <v>115900</v>
      </c>
      <c r="M153" s="14"/>
    </row>
    <row r="154" spans="1:13" ht="19.5" customHeight="1">
      <c r="A154" s="14"/>
      <c r="B154" s="45"/>
      <c r="C154" s="67" t="s">
        <v>9</v>
      </c>
      <c r="D154" s="38">
        <f t="shared" si="33"/>
        <v>539423</v>
      </c>
      <c r="E154" s="38">
        <f t="shared" si="34"/>
        <v>340020</v>
      </c>
      <c r="F154" s="38">
        <f t="shared" si="35"/>
        <v>-199403</v>
      </c>
      <c r="G154" s="39"/>
      <c r="H154" s="72">
        <v>250373</v>
      </c>
      <c r="I154" s="72">
        <v>286347</v>
      </c>
      <c r="J154" s="72"/>
      <c r="K154" s="72">
        <v>289050</v>
      </c>
      <c r="L154" s="95">
        <v>53673</v>
      </c>
      <c r="M154" s="14"/>
    </row>
    <row r="155" spans="1:13" ht="19.5" customHeight="1">
      <c r="A155" s="14"/>
      <c r="B155" s="45"/>
      <c r="C155" s="67" t="s">
        <v>10</v>
      </c>
      <c r="D155" s="38">
        <f t="shared" si="33"/>
        <v>421957</v>
      </c>
      <c r="E155" s="38">
        <f t="shared" si="34"/>
        <v>180755</v>
      </c>
      <c r="F155" s="38">
        <f t="shared" si="35"/>
        <v>-241202</v>
      </c>
      <c r="G155" s="39"/>
      <c r="H155" s="72">
        <v>155705</v>
      </c>
      <c r="I155" s="72">
        <v>101188</v>
      </c>
      <c r="J155" s="72"/>
      <c r="K155" s="72">
        <v>266252</v>
      </c>
      <c r="L155" s="95">
        <v>79567</v>
      </c>
      <c r="M155" s="14"/>
    </row>
    <row r="156" spans="1:13" ht="19.5" customHeight="1">
      <c r="A156" s="14"/>
      <c r="B156" s="45"/>
      <c r="C156" s="67" t="s">
        <v>25</v>
      </c>
      <c r="D156" s="38">
        <f t="shared" si="33"/>
        <v>1082134</v>
      </c>
      <c r="E156" s="38">
        <f t="shared" si="34"/>
        <v>156185</v>
      </c>
      <c r="F156" s="38">
        <f t="shared" si="35"/>
        <v>-925949</v>
      </c>
      <c r="G156" s="39"/>
      <c r="H156" s="72">
        <v>192673</v>
      </c>
      <c r="I156" s="72">
        <v>91291</v>
      </c>
      <c r="J156" s="72"/>
      <c r="K156" s="72">
        <v>889461</v>
      </c>
      <c r="L156" s="95">
        <v>64894</v>
      </c>
      <c r="M156" s="14"/>
    </row>
    <row r="157" spans="1:13" ht="19.5" customHeight="1">
      <c r="A157" s="14"/>
      <c r="B157" s="45"/>
      <c r="C157" s="67" t="s">
        <v>11</v>
      </c>
      <c r="D157" s="38">
        <f t="shared" si="33"/>
        <v>692430</v>
      </c>
      <c r="E157" s="38">
        <f t="shared" si="34"/>
        <v>256133</v>
      </c>
      <c r="F157" s="38">
        <f t="shared" si="35"/>
        <v>-436297</v>
      </c>
      <c r="G157" s="39"/>
      <c r="H157" s="72">
        <v>229193</v>
      </c>
      <c r="I157" s="72">
        <v>164119</v>
      </c>
      <c r="J157" s="72"/>
      <c r="K157" s="72">
        <v>463237</v>
      </c>
      <c r="L157" s="95">
        <v>92014</v>
      </c>
      <c r="M157" s="14"/>
    </row>
    <row r="158" spans="1:13" ht="19.5" customHeight="1">
      <c r="A158" s="14"/>
      <c r="B158" s="45"/>
      <c r="C158" s="67" t="s">
        <v>12</v>
      </c>
      <c r="D158" s="38">
        <f t="shared" si="33"/>
        <v>544620</v>
      </c>
      <c r="E158" s="38">
        <f t="shared" si="34"/>
        <v>168361</v>
      </c>
      <c r="F158" s="38">
        <f t="shared" si="35"/>
        <v>-376259</v>
      </c>
      <c r="G158" s="39"/>
      <c r="H158" s="72">
        <v>204319</v>
      </c>
      <c r="I158" s="72">
        <v>108448</v>
      </c>
      <c r="J158" s="72"/>
      <c r="K158" s="72">
        <v>340301</v>
      </c>
      <c r="L158" s="95">
        <v>59913</v>
      </c>
      <c r="M158" s="14"/>
    </row>
    <row r="159" spans="1:13" ht="19.5" customHeight="1">
      <c r="A159" s="14"/>
      <c r="B159" s="45"/>
      <c r="C159" s="67" t="s">
        <v>13</v>
      </c>
      <c r="D159" s="38">
        <f t="shared" si="33"/>
        <v>462019</v>
      </c>
      <c r="E159" s="38">
        <f t="shared" si="34"/>
        <v>186215</v>
      </c>
      <c r="F159" s="38">
        <f t="shared" si="35"/>
        <v>-275804</v>
      </c>
      <c r="G159" s="39"/>
      <c r="H159" s="72">
        <v>180687</v>
      </c>
      <c r="I159" s="72">
        <v>139177</v>
      </c>
      <c r="J159" s="72"/>
      <c r="K159" s="72">
        <v>281332</v>
      </c>
      <c r="L159" s="95">
        <v>47038</v>
      </c>
      <c r="M159" s="14"/>
    </row>
    <row r="160" spans="1:13" ht="19.5" customHeight="1">
      <c r="A160" s="14"/>
      <c r="B160" s="45"/>
      <c r="C160" s="67" t="s">
        <v>14</v>
      </c>
      <c r="D160" s="38">
        <f t="shared" si="33"/>
        <v>516686</v>
      </c>
      <c r="E160" s="38">
        <f t="shared" si="34"/>
        <v>270655</v>
      </c>
      <c r="F160" s="38">
        <f t="shared" si="35"/>
        <v>-246031</v>
      </c>
      <c r="G160" s="39"/>
      <c r="H160" s="72">
        <v>242885</v>
      </c>
      <c r="I160" s="72">
        <v>216127</v>
      </c>
      <c r="J160" s="72"/>
      <c r="K160" s="72">
        <v>273801</v>
      </c>
      <c r="L160" s="95">
        <v>54528</v>
      </c>
      <c r="M160" s="14"/>
    </row>
    <row r="161" spans="1:13" ht="19.5" customHeight="1">
      <c r="A161" s="14"/>
      <c r="B161" s="45"/>
      <c r="C161" s="67" t="s">
        <v>15</v>
      </c>
      <c r="D161" s="38">
        <f aca="true" t="shared" si="36" ref="D161:E163">H161+K161</f>
        <v>493486</v>
      </c>
      <c r="E161" s="38">
        <f t="shared" si="36"/>
        <v>218480</v>
      </c>
      <c r="F161" s="38">
        <f>E161-D161</f>
        <v>-275006</v>
      </c>
      <c r="G161" s="39"/>
      <c r="H161" s="72">
        <v>186196</v>
      </c>
      <c r="I161" s="72">
        <v>137821</v>
      </c>
      <c r="J161" s="72"/>
      <c r="K161" s="72">
        <v>307290</v>
      </c>
      <c r="L161" s="95">
        <v>80659</v>
      </c>
      <c r="M161" s="14"/>
    </row>
    <row r="162" spans="2:12" s="50" customFormat="1" ht="19.5" customHeight="1">
      <c r="B162" s="52"/>
      <c r="C162" s="77" t="s">
        <v>16</v>
      </c>
      <c r="D162" s="51">
        <f t="shared" si="36"/>
        <v>865997</v>
      </c>
      <c r="E162" s="51">
        <f t="shared" si="36"/>
        <v>215030</v>
      </c>
      <c r="F162" s="51">
        <f>E162-D162</f>
        <v>-650967</v>
      </c>
      <c r="G162" s="54"/>
      <c r="H162" s="101">
        <v>542713</v>
      </c>
      <c r="I162" s="101">
        <v>152765</v>
      </c>
      <c r="J162" s="101"/>
      <c r="K162" s="101">
        <v>323284</v>
      </c>
      <c r="L162" s="102">
        <v>62265</v>
      </c>
    </row>
    <row r="163" spans="2:12" s="50" customFormat="1" ht="19.5" customHeight="1">
      <c r="B163" s="52"/>
      <c r="C163" s="77" t="s">
        <v>17</v>
      </c>
      <c r="D163" s="51">
        <f t="shared" si="36"/>
        <v>672758</v>
      </c>
      <c r="E163" s="51">
        <f t="shared" si="36"/>
        <v>198821</v>
      </c>
      <c r="F163" s="51">
        <f>E163-D163</f>
        <v>-473937</v>
      </c>
      <c r="G163" s="54"/>
      <c r="H163" s="72">
        <v>301573</v>
      </c>
      <c r="I163" s="72">
        <v>139498</v>
      </c>
      <c r="J163" s="72"/>
      <c r="K163" s="72">
        <v>371185</v>
      </c>
      <c r="L163" s="95">
        <v>59323</v>
      </c>
    </row>
    <row r="164" spans="1:13" ht="19.5" customHeight="1">
      <c r="A164" s="14"/>
      <c r="B164" s="104">
        <v>2017</v>
      </c>
      <c r="C164" s="105"/>
      <c r="D164" s="86">
        <f>H164+K164</f>
        <v>8216208</v>
      </c>
      <c r="E164" s="86">
        <f>I164+L164</f>
        <v>2968381</v>
      </c>
      <c r="F164" s="86">
        <f>E164-D164</f>
        <v>-5247827</v>
      </c>
      <c r="G164" s="86"/>
      <c r="H164" s="99">
        <f>SUM(H165:H176)</f>
        <v>3770487</v>
      </c>
      <c r="I164" s="99">
        <f>SUM(I165:I176)</f>
        <v>2013766</v>
      </c>
      <c r="J164" s="99"/>
      <c r="K164" s="99">
        <f>SUM(K165:K176)</f>
        <v>4445721</v>
      </c>
      <c r="L164" s="100">
        <f>SUM(L165:L176)</f>
        <v>954615</v>
      </c>
      <c r="M164" s="14"/>
    </row>
    <row r="165" spans="1:13" ht="19.5" customHeight="1">
      <c r="A165" s="14"/>
      <c r="B165" s="45"/>
      <c r="C165" s="67" t="s">
        <v>7</v>
      </c>
      <c r="D165" s="38">
        <f>H165+K165</f>
        <v>636706</v>
      </c>
      <c r="E165" s="38">
        <f>I165+L165</f>
        <v>181518</v>
      </c>
      <c r="F165" s="38">
        <f>E165-D165</f>
        <v>-455188</v>
      </c>
      <c r="G165" s="39"/>
      <c r="H165" s="72">
        <v>353465</v>
      </c>
      <c r="I165" s="72">
        <v>134571</v>
      </c>
      <c r="J165" s="72"/>
      <c r="K165" s="72">
        <v>283241</v>
      </c>
      <c r="L165" s="95">
        <v>46947</v>
      </c>
      <c r="M165" s="14"/>
    </row>
    <row r="166" spans="1:13" ht="19.5" customHeight="1">
      <c r="A166" s="14"/>
      <c r="B166" s="45"/>
      <c r="C166" s="67" t="s">
        <v>8</v>
      </c>
      <c r="D166" s="38">
        <f aca="true" t="shared" si="37" ref="D166:D176">H166+K166</f>
        <v>536490</v>
      </c>
      <c r="E166" s="38">
        <f aca="true" t="shared" si="38" ref="E166:E176">I166+L166</f>
        <v>173331</v>
      </c>
      <c r="F166" s="38">
        <f aca="true" t="shared" si="39" ref="F166:F176">E166-D166</f>
        <v>-363159</v>
      </c>
      <c r="G166" s="39"/>
      <c r="H166" s="72">
        <v>216885</v>
      </c>
      <c r="I166" s="72">
        <v>119170</v>
      </c>
      <c r="J166" s="72"/>
      <c r="K166" s="72">
        <v>319605</v>
      </c>
      <c r="L166" s="95">
        <v>54161</v>
      </c>
      <c r="M166" s="14"/>
    </row>
    <row r="167" spans="1:13" ht="19.5" customHeight="1">
      <c r="A167" s="14"/>
      <c r="B167" s="45"/>
      <c r="C167" s="67" t="s">
        <v>9</v>
      </c>
      <c r="D167" s="38">
        <f t="shared" si="37"/>
        <v>707113</v>
      </c>
      <c r="E167" s="38">
        <f t="shared" si="38"/>
        <v>248525</v>
      </c>
      <c r="F167" s="38">
        <f t="shared" si="39"/>
        <v>-458588</v>
      </c>
      <c r="G167" s="39"/>
      <c r="H167" s="72">
        <v>316306</v>
      </c>
      <c r="I167" s="72">
        <v>167486</v>
      </c>
      <c r="J167" s="72"/>
      <c r="K167" s="72">
        <v>390807</v>
      </c>
      <c r="L167" s="95">
        <v>81039</v>
      </c>
      <c r="M167" s="14"/>
    </row>
    <row r="168" spans="1:13" ht="19.5" customHeight="1">
      <c r="A168" s="14"/>
      <c r="B168" s="45"/>
      <c r="C168" s="67" t="s">
        <v>10</v>
      </c>
      <c r="D168" s="38">
        <f t="shared" si="37"/>
        <v>615181</v>
      </c>
      <c r="E168" s="38">
        <f t="shared" si="38"/>
        <v>211557</v>
      </c>
      <c r="F168" s="38">
        <f t="shared" si="39"/>
        <v>-403624</v>
      </c>
      <c r="G168" s="39"/>
      <c r="H168" s="72">
        <v>262575</v>
      </c>
      <c r="I168" s="72">
        <v>128235</v>
      </c>
      <c r="J168" s="72"/>
      <c r="K168" s="72">
        <v>352606</v>
      </c>
      <c r="L168" s="95">
        <v>83322</v>
      </c>
      <c r="M168" s="14"/>
    </row>
    <row r="169" spans="1:13" ht="19.5" customHeight="1">
      <c r="A169" s="14"/>
      <c r="B169" s="45"/>
      <c r="C169" s="67" t="s">
        <v>25</v>
      </c>
      <c r="D169" s="38">
        <f t="shared" si="37"/>
        <v>759622</v>
      </c>
      <c r="E169" s="38">
        <f t="shared" si="38"/>
        <v>269732</v>
      </c>
      <c r="F169" s="38">
        <f t="shared" si="39"/>
        <v>-489890</v>
      </c>
      <c r="G169" s="39"/>
      <c r="H169" s="72">
        <v>254855</v>
      </c>
      <c r="I169" s="72">
        <v>177081</v>
      </c>
      <c r="J169" s="72"/>
      <c r="K169" s="72">
        <v>504767</v>
      </c>
      <c r="L169" s="95">
        <v>92651</v>
      </c>
      <c r="M169" s="14"/>
    </row>
    <row r="170" spans="1:13" ht="19.5" customHeight="1">
      <c r="A170" s="14"/>
      <c r="B170" s="45"/>
      <c r="C170" s="67" t="s">
        <v>11</v>
      </c>
      <c r="D170" s="38">
        <f t="shared" si="37"/>
        <v>554574</v>
      </c>
      <c r="E170" s="38">
        <f t="shared" si="38"/>
        <v>413405</v>
      </c>
      <c r="F170" s="38">
        <f t="shared" si="39"/>
        <v>-141169</v>
      </c>
      <c r="G170" s="39"/>
      <c r="H170" s="72">
        <v>213748</v>
      </c>
      <c r="I170" s="72">
        <v>332752</v>
      </c>
      <c r="J170" s="72"/>
      <c r="K170" s="72">
        <v>340826</v>
      </c>
      <c r="L170" s="95">
        <v>80653</v>
      </c>
      <c r="M170" s="14"/>
    </row>
    <row r="171" spans="1:13" ht="19.5" customHeight="1">
      <c r="A171" s="14"/>
      <c r="B171" s="45"/>
      <c r="C171" s="67" t="s">
        <v>12</v>
      </c>
      <c r="D171" s="38">
        <f t="shared" si="37"/>
        <v>593192</v>
      </c>
      <c r="E171" s="38">
        <f t="shared" si="38"/>
        <v>309396</v>
      </c>
      <c r="F171" s="38">
        <f t="shared" si="39"/>
        <v>-283796</v>
      </c>
      <c r="G171" s="39"/>
      <c r="H171" s="72">
        <v>225946</v>
      </c>
      <c r="I171" s="72">
        <v>190559</v>
      </c>
      <c r="J171" s="72"/>
      <c r="K171" s="72">
        <v>367246</v>
      </c>
      <c r="L171" s="95">
        <v>118837</v>
      </c>
      <c r="M171" s="14"/>
    </row>
    <row r="172" spans="1:13" ht="19.5" customHeight="1">
      <c r="A172" s="14"/>
      <c r="B172" s="45"/>
      <c r="C172" s="67" t="s">
        <v>13</v>
      </c>
      <c r="D172" s="38">
        <f t="shared" si="37"/>
        <v>622725</v>
      </c>
      <c r="E172" s="38">
        <f t="shared" si="38"/>
        <v>254333</v>
      </c>
      <c r="F172" s="38">
        <f t="shared" si="39"/>
        <v>-368392</v>
      </c>
      <c r="G172" s="39"/>
      <c r="H172" s="72">
        <v>299769</v>
      </c>
      <c r="I172" s="72">
        <v>131158</v>
      </c>
      <c r="J172" s="72"/>
      <c r="K172" s="72">
        <v>322956</v>
      </c>
      <c r="L172" s="95">
        <v>123175</v>
      </c>
      <c r="M172" s="14"/>
    </row>
    <row r="173" spans="1:13" ht="19.5" customHeight="1">
      <c r="A173" s="14"/>
      <c r="B173" s="45"/>
      <c r="C173" s="67" t="s">
        <v>14</v>
      </c>
      <c r="D173" s="38">
        <f t="shared" si="37"/>
        <v>531042</v>
      </c>
      <c r="E173" s="38">
        <f t="shared" si="38"/>
        <v>262982</v>
      </c>
      <c r="F173" s="38">
        <f t="shared" si="39"/>
        <v>-268060</v>
      </c>
      <c r="G173" s="39"/>
      <c r="H173" s="72">
        <v>192221</v>
      </c>
      <c r="I173" s="72">
        <v>202001</v>
      </c>
      <c r="J173" s="72"/>
      <c r="K173" s="72">
        <v>338821</v>
      </c>
      <c r="L173" s="95">
        <v>60981</v>
      </c>
      <c r="M173" s="14"/>
    </row>
    <row r="174" spans="1:13" ht="19.5" customHeight="1">
      <c r="A174" s="14"/>
      <c r="B174" s="45"/>
      <c r="C174" s="67" t="s">
        <v>15</v>
      </c>
      <c r="D174" s="38">
        <f t="shared" si="37"/>
        <v>898290</v>
      </c>
      <c r="E174" s="38">
        <f t="shared" si="38"/>
        <v>181803</v>
      </c>
      <c r="F174" s="38">
        <f t="shared" si="39"/>
        <v>-716487</v>
      </c>
      <c r="G174" s="39"/>
      <c r="H174" s="72">
        <v>513341</v>
      </c>
      <c r="I174" s="72">
        <v>112251</v>
      </c>
      <c r="J174" s="72"/>
      <c r="K174" s="72">
        <v>384949</v>
      </c>
      <c r="L174" s="95">
        <v>69552</v>
      </c>
      <c r="M174" s="14"/>
    </row>
    <row r="175" spans="1:13" ht="19.5" customHeight="1">
      <c r="A175" s="14"/>
      <c r="B175" s="45"/>
      <c r="C175" s="67" t="s">
        <v>16</v>
      </c>
      <c r="D175" s="38">
        <f t="shared" si="37"/>
        <v>1036023</v>
      </c>
      <c r="E175" s="38">
        <f t="shared" si="38"/>
        <v>228912</v>
      </c>
      <c r="F175" s="38">
        <f t="shared" si="39"/>
        <v>-807111</v>
      </c>
      <c r="G175" s="39"/>
      <c r="H175" s="72">
        <v>604959</v>
      </c>
      <c r="I175" s="72">
        <v>150065</v>
      </c>
      <c r="J175" s="72"/>
      <c r="K175" s="72">
        <v>431064</v>
      </c>
      <c r="L175" s="95">
        <v>78847</v>
      </c>
      <c r="M175" s="14"/>
    </row>
    <row r="176" spans="1:13" ht="19.5" customHeight="1">
      <c r="A176" s="14"/>
      <c r="B176" s="45"/>
      <c r="C176" s="67" t="s">
        <v>17</v>
      </c>
      <c r="D176" s="38">
        <f t="shared" si="37"/>
        <v>725250</v>
      </c>
      <c r="E176" s="38">
        <f t="shared" si="38"/>
        <v>232887</v>
      </c>
      <c r="F176" s="38">
        <f t="shared" si="39"/>
        <v>-492363</v>
      </c>
      <c r="G176" s="39"/>
      <c r="H176" s="72">
        <v>316417</v>
      </c>
      <c r="I176" s="72">
        <v>168437</v>
      </c>
      <c r="J176" s="72"/>
      <c r="K176" s="72">
        <v>408833</v>
      </c>
      <c r="L176" s="95">
        <v>64450</v>
      </c>
      <c r="M176" s="14"/>
    </row>
    <row r="177" spans="1:13" ht="19.5" customHeight="1">
      <c r="A177" s="14"/>
      <c r="B177" s="104">
        <v>2018</v>
      </c>
      <c r="C177" s="105"/>
      <c r="D177" s="83">
        <f>SUM(D178:D189)</f>
        <v>9199956</v>
      </c>
      <c r="E177" s="83">
        <f>SUM(E178:E189)</f>
        <v>4309883</v>
      </c>
      <c r="F177" s="83">
        <f>SUM(F178:F189)</f>
        <v>-4890073</v>
      </c>
      <c r="G177" s="83"/>
      <c r="H177" s="93">
        <f>SUM(H178:H189)</f>
        <v>4527631</v>
      </c>
      <c r="I177" s="93">
        <f>SUM(I178:I189)</f>
        <v>3218751</v>
      </c>
      <c r="J177" s="93"/>
      <c r="K177" s="93">
        <f>SUM(K178:K189)</f>
        <v>4672325</v>
      </c>
      <c r="L177" s="94">
        <f>SUM(L178:L189)</f>
        <v>1091132</v>
      </c>
      <c r="M177" s="14"/>
    </row>
    <row r="178" spans="1:13" ht="19.5" customHeight="1">
      <c r="A178" s="14"/>
      <c r="B178" s="45"/>
      <c r="C178" s="67" t="s">
        <v>34</v>
      </c>
      <c r="D178" s="38">
        <f aca="true" t="shared" si="40" ref="D178:D189">H178+K178</f>
        <v>623500</v>
      </c>
      <c r="E178" s="38">
        <f aca="true" t="shared" si="41" ref="E178:E189">I178+L178</f>
        <v>210930</v>
      </c>
      <c r="F178" s="38">
        <f aca="true" t="shared" si="42" ref="F178:F189">E178-D178</f>
        <v>-412570</v>
      </c>
      <c r="G178" s="39"/>
      <c r="H178" s="72">
        <v>278221</v>
      </c>
      <c r="I178" s="72">
        <v>133334</v>
      </c>
      <c r="J178" s="72"/>
      <c r="K178" s="72">
        <v>345279</v>
      </c>
      <c r="L178" s="95">
        <v>77596</v>
      </c>
      <c r="M178" s="14"/>
    </row>
    <row r="179" spans="1:13" ht="19.5" customHeight="1">
      <c r="A179" s="14"/>
      <c r="B179" s="45"/>
      <c r="C179" s="67" t="s">
        <v>8</v>
      </c>
      <c r="D179" s="38">
        <f t="shared" si="40"/>
        <v>613046</v>
      </c>
      <c r="E179" s="38">
        <f t="shared" si="41"/>
        <v>195950</v>
      </c>
      <c r="F179" s="38">
        <f t="shared" si="42"/>
        <v>-417096</v>
      </c>
      <c r="G179" s="39"/>
      <c r="H179" s="72">
        <v>240694</v>
      </c>
      <c r="I179" s="72">
        <v>122748</v>
      </c>
      <c r="J179" s="72"/>
      <c r="K179" s="72">
        <v>372352</v>
      </c>
      <c r="L179" s="95">
        <v>73202</v>
      </c>
      <c r="M179" s="14"/>
    </row>
    <row r="180" spans="1:13" ht="19.5" customHeight="1">
      <c r="A180" s="14"/>
      <c r="B180" s="45"/>
      <c r="C180" s="67" t="s">
        <v>9</v>
      </c>
      <c r="D180" s="38">
        <f t="shared" si="40"/>
        <v>729999</v>
      </c>
      <c r="E180" s="38">
        <f t="shared" si="41"/>
        <v>888660</v>
      </c>
      <c r="F180" s="38">
        <f t="shared" si="42"/>
        <v>158661</v>
      </c>
      <c r="G180" s="39"/>
      <c r="H180" s="72">
        <v>375216</v>
      </c>
      <c r="I180" s="72">
        <v>814325</v>
      </c>
      <c r="J180" s="72"/>
      <c r="K180" s="72">
        <v>354783</v>
      </c>
      <c r="L180" s="95">
        <v>74335</v>
      </c>
      <c r="M180" s="14"/>
    </row>
    <row r="181" spans="1:13" ht="19.5" customHeight="1">
      <c r="A181" s="14"/>
      <c r="B181" s="45"/>
      <c r="C181" s="67" t="s">
        <v>10</v>
      </c>
      <c r="D181" s="38">
        <f t="shared" si="40"/>
        <v>957833</v>
      </c>
      <c r="E181" s="38">
        <f t="shared" si="41"/>
        <v>338840</v>
      </c>
      <c r="F181" s="38">
        <f t="shared" si="42"/>
        <v>-618993</v>
      </c>
      <c r="G181" s="39"/>
      <c r="H181" s="72">
        <v>553512</v>
      </c>
      <c r="I181" s="72">
        <v>232897</v>
      </c>
      <c r="J181" s="72"/>
      <c r="K181" s="72">
        <v>404321</v>
      </c>
      <c r="L181" s="95">
        <v>105943</v>
      </c>
      <c r="M181" s="14"/>
    </row>
    <row r="182" spans="1:13" ht="19.5" customHeight="1">
      <c r="A182" s="14"/>
      <c r="B182" s="45"/>
      <c r="C182" s="67" t="s">
        <v>25</v>
      </c>
      <c r="D182" s="38">
        <f t="shared" si="40"/>
        <v>841495</v>
      </c>
      <c r="E182" s="38">
        <f t="shared" si="41"/>
        <v>464274</v>
      </c>
      <c r="F182" s="38">
        <f t="shared" si="42"/>
        <v>-377221</v>
      </c>
      <c r="G182" s="39"/>
      <c r="H182" s="72">
        <v>353847</v>
      </c>
      <c r="I182" s="72">
        <v>370882</v>
      </c>
      <c r="J182" s="72"/>
      <c r="K182" s="72">
        <v>487648</v>
      </c>
      <c r="L182" s="95">
        <v>93392</v>
      </c>
      <c r="M182" s="14"/>
    </row>
    <row r="183" spans="1:13" ht="19.5" customHeight="1">
      <c r="A183" s="14"/>
      <c r="B183" s="45"/>
      <c r="C183" s="67" t="s">
        <v>11</v>
      </c>
      <c r="D183" s="38">
        <f t="shared" si="40"/>
        <v>642987</v>
      </c>
      <c r="E183" s="38">
        <f t="shared" si="41"/>
        <v>598925</v>
      </c>
      <c r="F183" s="38">
        <f t="shared" si="42"/>
        <v>-44062</v>
      </c>
      <c r="G183" s="39"/>
      <c r="H183" s="72">
        <v>276520</v>
      </c>
      <c r="I183" s="72">
        <v>469181</v>
      </c>
      <c r="J183" s="72"/>
      <c r="K183" s="72">
        <v>366467</v>
      </c>
      <c r="L183" s="95">
        <v>129744</v>
      </c>
      <c r="M183" s="14"/>
    </row>
    <row r="184" spans="1:13" ht="19.5" customHeight="1">
      <c r="A184" s="14"/>
      <c r="B184" s="45"/>
      <c r="C184" s="67" t="s">
        <v>12</v>
      </c>
      <c r="D184" s="38">
        <f t="shared" si="40"/>
        <v>859645</v>
      </c>
      <c r="E184" s="38">
        <f t="shared" si="41"/>
        <v>360044</v>
      </c>
      <c r="F184" s="38">
        <f t="shared" si="42"/>
        <v>-499601</v>
      </c>
      <c r="G184" s="39"/>
      <c r="H184" s="72">
        <v>415588</v>
      </c>
      <c r="I184" s="72">
        <v>261067</v>
      </c>
      <c r="J184" s="72"/>
      <c r="K184" s="72">
        <v>444057</v>
      </c>
      <c r="L184" s="95">
        <v>98977</v>
      </c>
      <c r="M184" s="14"/>
    </row>
    <row r="185" spans="1:13" ht="19.5" customHeight="1">
      <c r="A185" s="14"/>
      <c r="B185" s="45"/>
      <c r="C185" s="67" t="s">
        <v>13</v>
      </c>
      <c r="D185" s="38">
        <f t="shared" si="40"/>
        <v>648597</v>
      </c>
      <c r="E185" s="38">
        <f t="shared" si="41"/>
        <v>268130</v>
      </c>
      <c r="F185" s="38">
        <f t="shared" si="42"/>
        <v>-380467</v>
      </c>
      <c r="G185" s="39"/>
      <c r="H185" s="72">
        <v>298505</v>
      </c>
      <c r="I185" s="72">
        <v>204171</v>
      </c>
      <c r="J185" s="72"/>
      <c r="K185" s="72">
        <v>350092</v>
      </c>
      <c r="L185" s="95">
        <v>63959</v>
      </c>
      <c r="M185" s="14"/>
    </row>
    <row r="186" spans="1:13" ht="19.5" customHeight="1">
      <c r="A186" s="14"/>
      <c r="B186" s="45"/>
      <c r="C186" s="67" t="s">
        <v>14</v>
      </c>
      <c r="D186" s="38">
        <f t="shared" si="40"/>
        <v>684857</v>
      </c>
      <c r="E186" s="38">
        <f t="shared" si="41"/>
        <v>269457</v>
      </c>
      <c r="F186" s="38">
        <f t="shared" si="42"/>
        <v>-415400</v>
      </c>
      <c r="G186" s="39"/>
      <c r="H186" s="72">
        <v>331641</v>
      </c>
      <c r="I186" s="72">
        <v>200026</v>
      </c>
      <c r="J186" s="72"/>
      <c r="K186" s="72">
        <v>353216</v>
      </c>
      <c r="L186" s="95">
        <v>69431</v>
      </c>
      <c r="M186" s="14"/>
    </row>
    <row r="187" spans="1:13" ht="19.5" customHeight="1">
      <c r="A187" s="14"/>
      <c r="B187" s="45"/>
      <c r="C187" s="67" t="s">
        <v>15</v>
      </c>
      <c r="D187" s="38">
        <f t="shared" si="40"/>
        <v>765254</v>
      </c>
      <c r="E187" s="38">
        <f t="shared" si="41"/>
        <v>337756</v>
      </c>
      <c r="F187" s="38">
        <f t="shared" si="42"/>
        <v>-427498</v>
      </c>
      <c r="G187" s="39"/>
      <c r="H187" s="72">
        <v>309378</v>
      </c>
      <c r="I187" s="72">
        <v>167112</v>
      </c>
      <c r="J187" s="72"/>
      <c r="K187" s="72">
        <v>455876</v>
      </c>
      <c r="L187" s="95">
        <v>170644</v>
      </c>
      <c r="M187" s="14"/>
    </row>
    <row r="188" spans="1:13" ht="19.5" customHeight="1">
      <c r="A188" s="14"/>
      <c r="B188" s="45"/>
      <c r="C188" s="67" t="s">
        <v>16</v>
      </c>
      <c r="D188" s="38">
        <f t="shared" si="40"/>
        <v>974312</v>
      </c>
      <c r="E188" s="38">
        <f t="shared" si="41"/>
        <v>209434</v>
      </c>
      <c r="F188" s="38">
        <f t="shared" si="42"/>
        <v>-764878</v>
      </c>
      <c r="G188" s="39"/>
      <c r="H188" s="72">
        <v>589332</v>
      </c>
      <c r="I188" s="72">
        <v>128087</v>
      </c>
      <c r="J188" s="72"/>
      <c r="K188" s="72">
        <v>384980</v>
      </c>
      <c r="L188" s="95">
        <v>81347</v>
      </c>
      <c r="M188" s="14"/>
    </row>
    <row r="189" spans="1:13" ht="19.5" customHeight="1">
      <c r="A189" s="14"/>
      <c r="B189" s="45"/>
      <c r="C189" s="67" t="s">
        <v>17</v>
      </c>
      <c r="D189" s="38">
        <f t="shared" si="40"/>
        <v>858431</v>
      </c>
      <c r="E189" s="38">
        <f t="shared" si="41"/>
        <v>167483</v>
      </c>
      <c r="F189" s="38">
        <f t="shared" si="42"/>
        <v>-690948</v>
      </c>
      <c r="G189" s="39"/>
      <c r="H189" s="72">
        <v>505177</v>
      </c>
      <c r="I189" s="72">
        <v>114921</v>
      </c>
      <c r="J189" s="72"/>
      <c r="K189" s="72">
        <v>353254</v>
      </c>
      <c r="L189" s="95">
        <v>52562</v>
      </c>
      <c r="M189" s="14"/>
    </row>
    <row r="190" spans="1:13" ht="19.5" customHeight="1">
      <c r="A190" s="14"/>
      <c r="B190" s="104">
        <v>2019</v>
      </c>
      <c r="C190" s="105"/>
      <c r="D190" s="83">
        <f>SUM(D191:D202)</f>
        <v>8235905</v>
      </c>
      <c r="E190" s="83">
        <f>SUM(E191:E202)</f>
        <v>3146176</v>
      </c>
      <c r="F190" s="83">
        <f>SUM(F191:F202)</f>
        <v>-5089729</v>
      </c>
      <c r="G190" s="83"/>
      <c r="H190" s="93">
        <f>SUM(H191:H202)</f>
        <v>3374302</v>
      </c>
      <c r="I190" s="93">
        <f>SUM(I191:I202)</f>
        <v>1877001</v>
      </c>
      <c r="J190" s="93"/>
      <c r="K190" s="93">
        <f>SUM(K191:K202)</f>
        <v>4861603</v>
      </c>
      <c r="L190" s="94">
        <f>SUM(L191:L202)</f>
        <v>1269175</v>
      </c>
      <c r="M190" s="14"/>
    </row>
    <row r="191" spans="1:13" ht="19.5" customHeight="1">
      <c r="A191" s="14"/>
      <c r="B191" s="45"/>
      <c r="C191" s="67" t="s">
        <v>7</v>
      </c>
      <c r="D191" s="38">
        <f aca="true" t="shared" si="43" ref="D191:E202">H191+K191</f>
        <v>823545</v>
      </c>
      <c r="E191" s="38">
        <f t="shared" si="43"/>
        <v>534946</v>
      </c>
      <c r="F191" s="38">
        <f aca="true" t="shared" si="44" ref="F191:F202">E191-D191</f>
        <v>-288599</v>
      </c>
      <c r="G191" s="39"/>
      <c r="H191" s="72">
        <v>488761</v>
      </c>
      <c r="I191" s="72">
        <v>106098</v>
      </c>
      <c r="J191" s="72"/>
      <c r="K191" s="72">
        <v>334784</v>
      </c>
      <c r="L191" s="95">
        <v>428848</v>
      </c>
      <c r="M191" s="14"/>
    </row>
    <row r="192" spans="1:13" ht="19.5" customHeight="1">
      <c r="A192" s="14"/>
      <c r="B192" s="45"/>
      <c r="C192" s="67" t="s">
        <v>8</v>
      </c>
      <c r="D192" s="38">
        <f t="shared" si="43"/>
        <v>563759</v>
      </c>
      <c r="E192" s="38">
        <f t="shared" si="43"/>
        <v>187799</v>
      </c>
      <c r="F192" s="38">
        <f t="shared" si="44"/>
        <v>-375960</v>
      </c>
      <c r="G192" s="39"/>
      <c r="H192" s="72">
        <v>193972</v>
      </c>
      <c r="I192" s="72">
        <v>123946</v>
      </c>
      <c r="J192" s="72"/>
      <c r="K192" s="72">
        <v>369787</v>
      </c>
      <c r="L192" s="95">
        <v>63853</v>
      </c>
      <c r="M192" s="14"/>
    </row>
    <row r="193" spans="1:13" ht="19.5" customHeight="1">
      <c r="A193" s="14"/>
      <c r="B193" s="45"/>
      <c r="C193" s="67" t="s">
        <v>9</v>
      </c>
      <c r="D193" s="38">
        <f t="shared" si="43"/>
        <v>602664</v>
      </c>
      <c r="E193" s="38">
        <f t="shared" si="43"/>
        <v>217580</v>
      </c>
      <c r="F193" s="38">
        <f t="shared" si="44"/>
        <v>-385084</v>
      </c>
      <c r="G193" s="39"/>
      <c r="H193" s="72">
        <v>207350</v>
      </c>
      <c r="I193" s="72">
        <v>126927</v>
      </c>
      <c r="J193" s="72"/>
      <c r="K193" s="72">
        <v>395314</v>
      </c>
      <c r="L193" s="95">
        <v>90653</v>
      </c>
      <c r="M193" s="14"/>
    </row>
    <row r="194" spans="1:13" ht="19.5" customHeight="1">
      <c r="A194" s="14"/>
      <c r="B194" s="45"/>
      <c r="C194" s="67" t="s">
        <v>10</v>
      </c>
      <c r="D194" s="38">
        <f t="shared" si="43"/>
        <v>628256</v>
      </c>
      <c r="E194" s="38">
        <f t="shared" si="43"/>
        <v>244564</v>
      </c>
      <c r="F194" s="38">
        <f t="shared" si="44"/>
        <v>-383692</v>
      </c>
      <c r="G194" s="39"/>
      <c r="H194" s="72">
        <v>228844</v>
      </c>
      <c r="I194" s="72">
        <v>162253</v>
      </c>
      <c r="J194" s="72"/>
      <c r="K194" s="72">
        <v>399412</v>
      </c>
      <c r="L194" s="95">
        <v>82311</v>
      </c>
      <c r="M194" s="14"/>
    </row>
    <row r="195" spans="1:13" ht="19.5" customHeight="1">
      <c r="A195" s="14"/>
      <c r="B195" s="45"/>
      <c r="C195" s="67" t="s">
        <v>25</v>
      </c>
      <c r="D195" s="38">
        <f t="shared" si="43"/>
        <v>726783</v>
      </c>
      <c r="E195" s="38">
        <f t="shared" si="43"/>
        <v>294287</v>
      </c>
      <c r="F195" s="38">
        <f t="shared" si="44"/>
        <v>-432496</v>
      </c>
      <c r="G195" s="39"/>
      <c r="H195" s="72">
        <v>310525</v>
      </c>
      <c r="I195" s="72">
        <v>208217</v>
      </c>
      <c r="J195" s="72"/>
      <c r="K195" s="72">
        <v>416258</v>
      </c>
      <c r="L195" s="95">
        <v>86070</v>
      </c>
      <c r="M195" s="14"/>
    </row>
    <row r="196" spans="1:13" ht="19.5" customHeight="1">
      <c r="A196" s="14"/>
      <c r="B196" s="45"/>
      <c r="C196" s="67" t="s">
        <v>11</v>
      </c>
      <c r="D196" s="38">
        <f t="shared" si="43"/>
        <v>775623</v>
      </c>
      <c r="E196" s="38">
        <f t="shared" si="43"/>
        <v>231861</v>
      </c>
      <c r="F196" s="38">
        <f t="shared" si="44"/>
        <v>-543762</v>
      </c>
      <c r="G196" s="39"/>
      <c r="H196" s="72">
        <v>287512</v>
      </c>
      <c r="I196" s="72">
        <v>157759</v>
      </c>
      <c r="J196" s="72"/>
      <c r="K196" s="72">
        <v>488111</v>
      </c>
      <c r="L196" s="95">
        <v>74102</v>
      </c>
      <c r="M196" s="14"/>
    </row>
    <row r="197" spans="1:13" ht="19.5" customHeight="1">
      <c r="A197" s="14"/>
      <c r="B197" s="45"/>
      <c r="C197" s="67" t="s">
        <v>12</v>
      </c>
      <c r="D197" s="38">
        <f t="shared" si="43"/>
        <v>732331</v>
      </c>
      <c r="E197" s="38">
        <f t="shared" si="43"/>
        <v>250655</v>
      </c>
      <c r="F197" s="38">
        <f t="shared" si="44"/>
        <v>-481676</v>
      </c>
      <c r="G197" s="39"/>
      <c r="H197" s="72">
        <v>283581</v>
      </c>
      <c r="I197" s="72">
        <v>155213</v>
      </c>
      <c r="J197" s="72"/>
      <c r="K197" s="72">
        <v>448750</v>
      </c>
      <c r="L197" s="95">
        <v>95442</v>
      </c>
      <c r="M197" s="14"/>
    </row>
    <row r="198" spans="1:13" ht="19.5" customHeight="1">
      <c r="A198" s="14"/>
      <c r="B198" s="45"/>
      <c r="C198" s="67" t="s">
        <v>13</v>
      </c>
      <c r="D198" s="38">
        <f t="shared" si="43"/>
        <v>620390</v>
      </c>
      <c r="E198" s="38">
        <f t="shared" si="43"/>
        <v>231699</v>
      </c>
      <c r="F198" s="38">
        <f t="shared" si="44"/>
        <v>-388691</v>
      </c>
      <c r="G198" s="39"/>
      <c r="H198" s="72">
        <v>256055</v>
      </c>
      <c r="I198" s="72">
        <v>178696</v>
      </c>
      <c r="J198" s="72"/>
      <c r="K198" s="72">
        <v>364335</v>
      </c>
      <c r="L198" s="95">
        <v>53003</v>
      </c>
      <c r="M198" s="14"/>
    </row>
    <row r="199" spans="1:13" ht="19.5" customHeight="1">
      <c r="A199" s="14"/>
      <c r="B199" s="45"/>
      <c r="C199" s="67" t="s">
        <v>14</v>
      </c>
      <c r="D199" s="38">
        <f t="shared" si="43"/>
        <v>717433</v>
      </c>
      <c r="E199" s="38">
        <f t="shared" si="43"/>
        <v>220818</v>
      </c>
      <c r="F199" s="38">
        <f t="shared" si="44"/>
        <v>-496615</v>
      </c>
      <c r="G199" s="39"/>
      <c r="H199" s="72">
        <v>299922</v>
      </c>
      <c r="I199" s="72">
        <v>146684</v>
      </c>
      <c r="J199" s="72"/>
      <c r="K199" s="72">
        <v>417511</v>
      </c>
      <c r="L199" s="95">
        <v>74134</v>
      </c>
      <c r="M199" s="14"/>
    </row>
    <row r="200" spans="1:13" ht="19.5" customHeight="1">
      <c r="A200" s="14"/>
      <c r="B200" s="45"/>
      <c r="C200" s="67" t="s">
        <v>15</v>
      </c>
      <c r="D200" s="38">
        <f t="shared" si="43"/>
        <v>693997</v>
      </c>
      <c r="E200" s="38">
        <f t="shared" si="43"/>
        <v>244392</v>
      </c>
      <c r="F200" s="38">
        <f t="shared" si="44"/>
        <v>-449605</v>
      </c>
      <c r="G200" s="39"/>
      <c r="H200" s="72">
        <v>243060</v>
      </c>
      <c r="I200" s="72">
        <v>177346</v>
      </c>
      <c r="J200" s="72"/>
      <c r="K200" s="72">
        <v>450937</v>
      </c>
      <c r="L200" s="95">
        <v>67046</v>
      </c>
      <c r="M200" s="14"/>
    </row>
    <row r="201" spans="1:13" ht="19.5" customHeight="1">
      <c r="A201" s="14"/>
      <c r="B201" s="45"/>
      <c r="C201" s="67" t="s">
        <v>16</v>
      </c>
      <c r="D201" s="38">
        <f t="shared" si="43"/>
        <v>659496</v>
      </c>
      <c r="E201" s="38">
        <f t="shared" si="43"/>
        <v>233882</v>
      </c>
      <c r="F201" s="38">
        <f t="shared" si="44"/>
        <v>-425614</v>
      </c>
      <c r="G201" s="39"/>
      <c r="H201" s="72">
        <v>263252</v>
      </c>
      <c r="I201" s="72">
        <v>177270</v>
      </c>
      <c r="J201" s="72"/>
      <c r="K201" s="72">
        <v>396244</v>
      </c>
      <c r="L201" s="95">
        <v>56612</v>
      </c>
      <c r="M201" s="14"/>
    </row>
    <row r="202" spans="1:13" ht="19.5" customHeight="1">
      <c r="A202" s="14"/>
      <c r="B202" s="45"/>
      <c r="C202" s="67" t="s">
        <v>17</v>
      </c>
      <c r="D202" s="38">
        <f t="shared" si="43"/>
        <v>691628</v>
      </c>
      <c r="E202" s="38">
        <f t="shared" si="43"/>
        <v>253693</v>
      </c>
      <c r="F202" s="38">
        <f t="shared" si="44"/>
        <v>-437935</v>
      </c>
      <c r="G202" s="39"/>
      <c r="H202" s="72">
        <v>311468</v>
      </c>
      <c r="I202" s="72">
        <v>156592</v>
      </c>
      <c r="J202" s="72"/>
      <c r="K202" s="72">
        <v>380160</v>
      </c>
      <c r="L202" s="95">
        <v>97101</v>
      </c>
      <c r="M202" s="14"/>
    </row>
    <row r="203" spans="1:13" ht="19.5" customHeight="1">
      <c r="A203" s="14"/>
      <c r="B203" s="104">
        <v>2020</v>
      </c>
      <c r="C203" s="105"/>
      <c r="D203" s="83"/>
      <c r="E203" s="83"/>
      <c r="F203" s="83"/>
      <c r="G203" s="83"/>
      <c r="H203" s="83"/>
      <c r="I203" s="83"/>
      <c r="J203" s="83"/>
      <c r="K203" s="83"/>
      <c r="L203" s="84"/>
      <c r="M203" s="14"/>
    </row>
    <row r="204" spans="1:13" ht="19.5" customHeight="1">
      <c r="A204" s="14"/>
      <c r="B204" s="45"/>
      <c r="C204" s="67" t="s">
        <v>7</v>
      </c>
      <c r="D204" s="38">
        <f aca="true" t="shared" si="45" ref="D204:E208">H204+K204</f>
        <v>704089</v>
      </c>
      <c r="E204" s="38">
        <f t="shared" si="45"/>
        <v>220111</v>
      </c>
      <c r="F204" s="38">
        <f>E204-D204</f>
        <v>-483978</v>
      </c>
      <c r="G204" s="39"/>
      <c r="H204" s="83">
        <v>270963</v>
      </c>
      <c r="I204" s="83">
        <v>147561</v>
      </c>
      <c r="J204" s="83"/>
      <c r="K204" s="83">
        <v>433126</v>
      </c>
      <c r="L204" s="84">
        <v>72550</v>
      </c>
      <c r="M204" s="14"/>
    </row>
    <row r="205" spans="1:13" ht="19.5" customHeight="1">
      <c r="A205" s="14"/>
      <c r="B205" s="45"/>
      <c r="C205" s="67" t="s">
        <v>8</v>
      </c>
      <c r="D205" s="38">
        <f t="shared" si="45"/>
        <v>767353</v>
      </c>
      <c r="E205" s="38">
        <f t="shared" si="45"/>
        <v>218135</v>
      </c>
      <c r="F205" s="38">
        <f>E205-D205</f>
        <v>-549218</v>
      </c>
      <c r="G205" s="39"/>
      <c r="H205" s="83">
        <v>383801</v>
      </c>
      <c r="I205" s="83">
        <v>142906</v>
      </c>
      <c r="J205" s="83"/>
      <c r="K205" s="83">
        <v>383552</v>
      </c>
      <c r="L205" s="84">
        <v>75229</v>
      </c>
      <c r="M205" s="14"/>
    </row>
    <row r="206" spans="1:13" ht="19.5" customHeight="1">
      <c r="A206" s="14"/>
      <c r="B206" s="78"/>
      <c r="C206" s="82" t="s">
        <v>44</v>
      </c>
      <c r="D206" s="38">
        <f t="shared" si="45"/>
        <v>632099</v>
      </c>
      <c r="E206" s="38">
        <f t="shared" si="45"/>
        <v>304958</v>
      </c>
      <c r="F206" s="38">
        <f>E206-D206</f>
        <v>-327141</v>
      </c>
      <c r="G206" s="39"/>
      <c r="H206" s="83">
        <v>300587</v>
      </c>
      <c r="I206" s="83">
        <v>237636</v>
      </c>
      <c r="J206" s="83"/>
      <c r="K206" s="83">
        <v>331512</v>
      </c>
      <c r="L206" s="84">
        <v>67322</v>
      </c>
      <c r="M206" s="14"/>
    </row>
    <row r="207" spans="1:13" ht="18.75" customHeight="1">
      <c r="A207" s="14"/>
      <c r="B207" s="45"/>
      <c r="C207" s="81" t="s">
        <v>45</v>
      </c>
      <c r="D207" s="87">
        <f t="shared" si="45"/>
        <v>1989968</v>
      </c>
      <c r="E207" s="87">
        <f t="shared" si="45"/>
        <v>940325</v>
      </c>
      <c r="F207" s="88">
        <f>E207-D207</f>
        <v>-1049643</v>
      </c>
      <c r="G207" s="89"/>
      <c r="H207" s="88">
        <f>SUM(H191:H193)</f>
        <v>890083</v>
      </c>
      <c r="I207" s="88">
        <f>SUM(I191:I193)</f>
        <v>356971</v>
      </c>
      <c r="J207" s="88"/>
      <c r="K207" s="88">
        <f>SUM(K191:K193)</f>
        <v>1099885</v>
      </c>
      <c r="L207" s="92">
        <f>SUM(L191:L193)</f>
        <v>583354</v>
      </c>
      <c r="M207" s="13"/>
    </row>
    <row r="208" spans="1:13" ht="19.5" customHeight="1">
      <c r="A208" s="14"/>
      <c r="B208" s="46"/>
      <c r="C208" s="67" t="s">
        <v>46</v>
      </c>
      <c r="D208" s="90">
        <f t="shared" si="45"/>
        <v>2103541</v>
      </c>
      <c r="E208" s="90">
        <f t="shared" si="45"/>
        <v>743204</v>
      </c>
      <c r="F208" s="90">
        <f>E208-D208</f>
        <v>-1360337</v>
      </c>
      <c r="G208" s="91"/>
      <c r="H208" s="83">
        <f>SUM(H204:H206)</f>
        <v>955351</v>
      </c>
      <c r="I208" s="83">
        <f>SUM(I204:I206)</f>
        <v>528103</v>
      </c>
      <c r="J208" s="83"/>
      <c r="K208" s="83">
        <f>SUM(K204:K206)</f>
        <v>1148190</v>
      </c>
      <c r="L208" s="84">
        <f>SUM(L204:L206)</f>
        <v>215101</v>
      </c>
      <c r="M208" s="13"/>
    </row>
    <row r="209" spans="1:13" ht="15.75" customHeight="1" thickBot="1">
      <c r="A209" s="14"/>
      <c r="B209" s="47"/>
      <c r="C209" s="42"/>
      <c r="D209" s="40"/>
      <c r="E209" s="40"/>
      <c r="F209" s="40"/>
      <c r="G209" s="40"/>
      <c r="H209" s="40"/>
      <c r="I209" s="40"/>
      <c r="J209" s="40"/>
      <c r="K209" s="40"/>
      <c r="L209" s="48"/>
      <c r="M209" s="19"/>
    </row>
    <row r="210" spans="1:13" ht="13.5">
      <c r="A210" s="14"/>
      <c r="B210" s="70" t="s">
        <v>33</v>
      </c>
      <c r="C210" s="20"/>
      <c r="D210" s="21"/>
      <c r="E210" s="21"/>
      <c r="F210" s="21"/>
      <c r="G210" s="21"/>
      <c r="H210" s="21"/>
      <c r="I210" s="21"/>
      <c r="J210" s="21"/>
      <c r="K210" s="21"/>
      <c r="L210" s="21"/>
      <c r="M210" s="14"/>
    </row>
    <row r="211" spans="1:13" ht="13.5">
      <c r="A211" s="14"/>
      <c r="B211" s="70"/>
      <c r="C211" s="20"/>
      <c r="D211" s="21"/>
      <c r="E211" s="21"/>
      <c r="F211" s="21"/>
      <c r="G211" s="21"/>
      <c r="H211" s="21"/>
      <c r="I211" s="21"/>
      <c r="J211" s="21"/>
      <c r="K211" s="21"/>
      <c r="L211" s="21"/>
      <c r="M211" s="14"/>
    </row>
    <row r="212" spans="1:24" s="59" customFormat="1" ht="13.5" customHeight="1">
      <c r="A212" s="55"/>
      <c r="B212" s="80" t="s">
        <v>29</v>
      </c>
      <c r="C212" s="56"/>
      <c r="D212" s="57"/>
      <c r="E212" s="57"/>
      <c r="F212" s="57"/>
      <c r="G212" s="57"/>
      <c r="H212" s="57"/>
      <c r="I212" s="57"/>
      <c r="J212" s="57"/>
      <c r="K212" s="57"/>
      <c r="L212" s="57"/>
      <c r="M212" s="57"/>
      <c r="N212" s="58"/>
      <c r="O212" s="58"/>
      <c r="P212" s="58"/>
      <c r="Q212" s="58"/>
      <c r="R212" s="58"/>
      <c r="S212" s="58"/>
      <c r="T212" s="58"/>
      <c r="U212" s="58"/>
      <c r="V212" s="58"/>
      <c r="W212" s="58"/>
      <c r="X212" s="58"/>
    </row>
    <row r="213" spans="1:24" s="24" customFormat="1" ht="15.75" customHeight="1">
      <c r="A213" s="22"/>
      <c r="B213" s="70" t="s">
        <v>41</v>
      </c>
      <c r="C213" s="13"/>
      <c r="D213" s="13"/>
      <c r="E213" s="13"/>
      <c r="F213" s="18"/>
      <c r="G213" s="18"/>
      <c r="H213" s="18"/>
      <c r="I213" s="18"/>
      <c r="J213" s="18"/>
      <c r="K213" s="18"/>
      <c r="L213" s="13"/>
      <c r="M213" s="13"/>
      <c r="N213" s="23"/>
      <c r="O213" s="103"/>
      <c r="P213" s="23"/>
      <c r="Q213" s="23"/>
      <c r="R213" s="23"/>
      <c r="S213" s="23"/>
      <c r="T213" s="23"/>
      <c r="U213" s="23"/>
      <c r="V213" s="23"/>
      <c r="W213" s="23"/>
      <c r="X213" s="23"/>
    </row>
    <row r="214" spans="1:24" s="24" customFormat="1" ht="15.75" customHeight="1">
      <c r="A214" s="22"/>
      <c r="B214" s="70" t="s">
        <v>42</v>
      </c>
      <c r="C214" s="13"/>
      <c r="D214" s="13"/>
      <c r="E214" s="13"/>
      <c r="F214" s="18"/>
      <c r="G214" s="18"/>
      <c r="H214" s="18"/>
      <c r="I214" s="18"/>
      <c r="J214" s="18"/>
      <c r="K214" s="18"/>
      <c r="L214" s="13"/>
      <c r="M214" s="13"/>
      <c r="N214" s="23"/>
      <c r="O214" s="103"/>
      <c r="P214" s="23"/>
      <c r="Q214" s="23"/>
      <c r="R214" s="23"/>
      <c r="S214" s="23"/>
      <c r="T214" s="23"/>
      <c r="U214" s="23"/>
      <c r="V214" s="23"/>
      <c r="W214" s="23"/>
      <c r="X214" s="23"/>
    </row>
    <row r="215" spans="1:24" s="24" customFormat="1" ht="15.75" customHeight="1">
      <c r="A215" s="22"/>
      <c r="B215" s="70" t="s">
        <v>39</v>
      </c>
      <c r="C215" s="13"/>
      <c r="D215" s="13"/>
      <c r="E215" s="13"/>
      <c r="F215" s="18"/>
      <c r="G215" s="18"/>
      <c r="H215" s="18"/>
      <c r="I215" s="18"/>
      <c r="J215" s="18"/>
      <c r="K215" s="18"/>
      <c r="L215" s="13"/>
      <c r="M215" s="13"/>
      <c r="N215" s="23"/>
      <c r="O215" s="103"/>
      <c r="P215" s="23"/>
      <c r="Q215" s="23"/>
      <c r="R215" s="23"/>
      <c r="S215" s="23"/>
      <c r="T215" s="23"/>
      <c r="U215" s="23"/>
      <c r="V215" s="23"/>
      <c r="W215" s="23"/>
      <c r="X215" s="23"/>
    </row>
    <row r="216" spans="1:24" s="24" customFormat="1" ht="15.75" customHeight="1">
      <c r="A216" s="22"/>
      <c r="B216" s="70" t="s">
        <v>40</v>
      </c>
      <c r="C216" s="13"/>
      <c r="D216" s="13"/>
      <c r="E216" s="13"/>
      <c r="F216" s="18"/>
      <c r="G216" s="18"/>
      <c r="H216" s="18"/>
      <c r="I216" s="18"/>
      <c r="J216" s="18"/>
      <c r="K216" s="18"/>
      <c r="L216" s="13"/>
      <c r="M216" s="13"/>
      <c r="N216" s="23"/>
      <c r="O216" s="103"/>
      <c r="P216" s="23"/>
      <c r="Q216" s="23"/>
      <c r="R216" s="23"/>
      <c r="S216" s="23"/>
      <c r="T216" s="23"/>
      <c r="U216" s="23"/>
      <c r="V216" s="23"/>
      <c r="W216" s="23"/>
      <c r="X216" s="23"/>
    </row>
    <row r="217" spans="1:24" s="24" customFormat="1" ht="15.75" customHeight="1">
      <c r="A217" s="22"/>
      <c r="B217" s="70" t="s">
        <v>30</v>
      </c>
      <c r="C217" s="79"/>
      <c r="D217" s="25"/>
      <c r="E217" s="25"/>
      <c r="F217" s="25"/>
      <c r="G217" s="25"/>
      <c r="H217" s="25"/>
      <c r="I217" s="25"/>
      <c r="J217" s="25"/>
      <c r="K217" s="25"/>
      <c r="L217" s="25"/>
      <c r="M217" s="13"/>
      <c r="N217" s="23"/>
      <c r="O217" s="23"/>
      <c r="P217" s="23"/>
      <c r="Q217" s="23"/>
      <c r="R217" s="23"/>
      <c r="S217" s="23"/>
      <c r="T217" s="23"/>
      <c r="U217" s="23"/>
      <c r="V217" s="23"/>
      <c r="W217" s="23"/>
      <c r="X217" s="23"/>
    </row>
    <row r="218" spans="1:24" s="24" customFormat="1" ht="15.75" customHeight="1">
      <c r="A218" s="22"/>
      <c r="B218" s="70" t="s">
        <v>31</v>
      </c>
      <c r="C218" s="79"/>
      <c r="D218" s="13"/>
      <c r="E218" s="13"/>
      <c r="F218" s="18"/>
      <c r="G218" s="18"/>
      <c r="H218" s="26"/>
      <c r="I218" s="13"/>
      <c r="J218" s="18"/>
      <c r="K218" s="18"/>
      <c r="L218" s="13"/>
      <c r="M218" s="13"/>
      <c r="N218" s="23"/>
      <c r="O218" s="23"/>
      <c r="P218" s="23"/>
      <c r="Q218" s="23"/>
      <c r="R218" s="23"/>
      <c r="S218" s="23"/>
      <c r="T218" s="23"/>
      <c r="U218" s="23"/>
      <c r="V218" s="23"/>
      <c r="W218" s="23"/>
      <c r="X218" s="23"/>
    </row>
    <row r="219" spans="1:24" s="24" customFormat="1" ht="15.75" customHeight="1">
      <c r="A219" s="22"/>
      <c r="B219" s="70" t="s">
        <v>32</v>
      </c>
      <c r="C219" s="71"/>
      <c r="D219" s="25"/>
      <c r="E219" s="25"/>
      <c r="F219" s="25"/>
      <c r="G219" s="25"/>
      <c r="H219" s="25"/>
      <c r="I219" s="25"/>
      <c r="J219" s="25"/>
      <c r="K219" s="25"/>
      <c r="L219" s="13"/>
      <c r="M219" s="13"/>
      <c r="N219" s="23"/>
      <c r="O219" s="23"/>
      <c r="P219" s="23"/>
      <c r="Q219" s="23"/>
      <c r="R219" s="23"/>
      <c r="S219" s="23"/>
      <c r="T219" s="23"/>
      <c r="U219" s="23"/>
      <c r="V219" s="23"/>
      <c r="W219" s="23"/>
      <c r="X219" s="23"/>
    </row>
    <row r="220" spans="1:24" s="24" customFormat="1" ht="15.75" customHeight="1">
      <c r="A220" s="22"/>
      <c r="B220" s="70" t="s">
        <v>56</v>
      </c>
      <c r="C220" s="73"/>
      <c r="D220" s="25"/>
      <c r="E220" s="25"/>
      <c r="F220" s="25"/>
      <c r="G220" s="25"/>
      <c r="H220" s="25"/>
      <c r="I220" s="25"/>
      <c r="J220" s="25"/>
      <c r="K220" s="25"/>
      <c r="L220" s="13"/>
      <c r="M220" s="13"/>
      <c r="N220" s="23"/>
      <c r="O220" s="23"/>
      <c r="P220" s="23"/>
      <c r="Q220" s="23"/>
      <c r="R220" s="23"/>
      <c r="S220" s="23"/>
      <c r="T220" s="23"/>
      <c r="U220" s="23"/>
      <c r="V220" s="23"/>
      <c r="W220" s="23"/>
      <c r="X220" s="23"/>
    </row>
    <row r="221" spans="1:24" s="24" customFormat="1" ht="15.75" customHeight="1">
      <c r="A221" s="22"/>
      <c r="B221" s="70" t="s">
        <v>55</v>
      </c>
      <c r="C221" s="73"/>
      <c r="D221" s="25"/>
      <c r="E221" s="25"/>
      <c r="F221" s="25"/>
      <c r="G221" s="25"/>
      <c r="H221" s="25"/>
      <c r="I221" s="25"/>
      <c r="J221" s="25"/>
      <c r="K221" s="25"/>
      <c r="L221" s="13"/>
      <c r="M221" s="13"/>
      <c r="N221" s="23"/>
      <c r="O221" s="23"/>
      <c r="P221" s="23"/>
      <c r="Q221" s="23"/>
      <c r="R221" s="23"/>
      <c r="S221" s="23"/>
      <c r="T221" s="23"/>
      <c r="U221" s="23"/>
      <c r="V221" s="23"/>
      <c r="W221" s="23"/>
      <c r="X221" s="23"/>
    </row>
    <row r="222" spans="1:24" s="24" customFormat="1" ht="15.75" customHeight="1">
      <c r="A222" s="22"/>
      <c r="B222" s="70" t="s">
        <v>47</v>
      </c>
      <c r="C222" s="71"/>
      <c r="D222" s="25"/>
      <c r="E222" s="25"/>
      <c r="F222" s="25"/>
      <c r="G222" s="25"/>
      <c r="H222" s="25"/>
      <c r="I222" s="25"/>
      <c r="J222" s="25"/>
      <c r="K222" s="25"/>
      <c r="L222" s="13"/>
      <c r="M222" s="13"/>
      <c r="N222" s="23"/>
      <c r="O222" s="23"/>
      <c r="P222" s="23"/>
      <c r="Q222" s="23"/>
      <c r="R222" s="23"/>
      <c r="S222" s="23"/>
      <c r="T222" s="23"/>
      <c r="U222" s="23"/>
      <c r="V222" s="23"/>
      <c r="W222" s="23"/>
      <c r="X222" s="23"/>
    </row>
    <row r="223" spans="1:24" s="24" customFormat="1" ht="15.75" customHeight="1">
      <c r="A223" s="22"/>
      <c r="B223" s="70" t="s">
        <v>49</v>
      </c>
      <c r="C223" s="71"/>
      <c r="D223" s="25"/>
      <c r="E223" s="25"/>
      <c r="F223" s="25"/>
      <c r="G223" s="25"/>
      <c r="H223" s="25"/>
      <c r="I223" s="25"/>
      <c r="J223" s="25"/>
      <c r="K223" s="25"/>
      <c r="L223" s="13"/>
      <c r="M223" s="13"/>
      <c r="N223" s="23"/>
      <c r="O223" s="23"/>
      <c r="P223" s="23"/>
      <c r="Q223" s="23"/>
      <c r="R223" s="23"/>
      <c r="S223" s="23"/>
      <c r="T223" s="23"/>
      <c r="U223" s="23"/>
      <c r="V223" s="23"/>
      <c r="W223" s="23"/>
      <c r="X223" s="23"/>
    </row>
    <row r="224" spans="1:24" s="24" customFormat="1" ht="15.75" customHeight="1">
      <c r="A224" s="22"/>
      <c r="B224" s="70" t="s">
        <v>36</v>
      </c>
      <c r="C224" s="73"/>
      <c r="D224" s="25"/>
      <c r="E224" s="25"/>
      <c r="F224" s="25"/>
      <c r="G224" s="25"/>
      <c r="H224" s="25"/>
      <c r="I224" s="25"/>
      <c r="J224" s="25"/>
      <c r="K224" s="25"/>
      <c r="L224" s="13"/>
      <c r="M224" s="13"/>
      <c r="N224" s="23"/>
      <c r="O224" s="23"/>
      <c r="P224" s="23"/>
      <c r="Q224" s="23"/>
      <c r="R224" s="23"/>
      <c r="S224" s="23"/>
      <c r="T224" s="23"/>
      <c r="U224" s="23"/>
      <c r="V224" s="23"/>
      <c r="W224" s="23"/>
      <c r="X224" s="23"/>
    </row>
    <row r="225" spans="1:24" s="24" customFormat="1" ht="15.75" customHeight="1">
      <c r="A225" s="22"/>
      <c r="B225" s="70" t="s">
        <v>37</v>
      </c>
      <c r="C225" s="73"/>
      <c r="D225" s="25"/>
      <c r="E225" s="25"/>
      <c r="F225" s="25"/>
      <c r="G225" s="25"/>
      <c r="H225" s="25"/>
      <c r="I225" s="25"/>
      <c r="J225" s="25"/>
      <c r="K225" s="25"/>
      <c r="L225" s="13"/>
      <c r="M225" s="13"/>
      <c r="N225" s="23"/>
      <c r="O225" s="23"/>
      <c r="P225" s="23"/>
      <c r="Q225" s="23"/>
      <c r="R225" s="23"/>
      <c r="S225" s="23"/>
      <c r="T225" s="23"/>
      <c r="U225" s="23"/>
      <c r="V225" s="23"/>
      <c r="W225" s="23"/>
      <c r="X225" s="23"/>
    </row>
    <row r="226" spans="1:24" s="24" customFormat="1" ht="15.75" customHeight="1">
      <c r="A226" s="22"/>
      <c r="B226" s="70" t="s">
        <v>48</v>
      </c>
      <c r="C226" s="73"/>
      <c r="D226" s="25"/>
      <c r="E226" s="25"/>
      <c r="F226" s="25"/>
      <c r="G226" s="25"/>
      <c r="H226" s="25"/>
      <c r="I226" s="25"/>
      <c r="J226" s="25"/>
      <c r="K226" s="25"/>
      <c r="L226" s="13"/>
      <c r="M226" s="13"/>
      <c r="N226" s="23"/>
      <c r="O226" s="23"/>
      <c r="P226" s="23"/>
      <c r="Q226" s="23"/>
      <c r="R226" s="23"/>
      <c r="S226" s="23"/>
      <c r="T226" s="23"/>
      <c r="U226" s="23"/>
      <c r="V226" s="23"/>
      <c r="W226" s="23"/>
      <c r="X226" s="23"/>
    </row>
    <row r="227" spans="1:24" s="24" customFormat="1" ht="15.75" customHeight="1">
      <c r="A227" s="22"/>
      <c r="B227" s="70" t="s">
        <v>50</v>
      </c>
      <c r="C227" s="73"/>
      <c r="D227" s="25"/>
      <c r="E227" s="25"/>
      <c r="F227" s="25"/>
      <c r="G227" s="25"/>
      <c r="H227" s="25"/>
      <c r="I227" s="25"/>
      <c r="J227" s="25"/>
      <c r="K227" s="25"/>
      <c r="L227" s="13"/>
      <c r="M227" s="13"/>
      <c r="N227" s="23"/>
      <c r="O227" s="23"/>
      <c r="P227" s="23"/>
      <c r="Q227" s="23"/>
      <c r="R227" s="23"/>
      <c r="S227" s="23"/>
      <c r="T227" s="23"/>
      <c r="U227" s="23"/>
      <c r="V227" s="23"/>
      <c r="W227" s="23"/>
      <c r="X227" s="23"/>
    </row>
    <row r="228" spans="1:24" s="24" customFormat="1" ht="15.75" customHeight="1">
      <c r="A228" s="22"/>
      <c r="B228" s="70" t="s">
        <v>51</v>
      </c>
      <c r="C228" s="73"/>
      <c r="D228" s="25"/>
      <c r="E228" s="25"/>
      <c r="F228" s="25"/>
      <c r="G228" s="25"/>
      <c r="H228" s="25"/>
      <c r="I228" s="25"/>
      <c r="J228" s="25"/>
      <c r="K228" s="25"/>
      <c r="L228" s="13"/>
      <c r="M228" s="13"/>
      <c r="N228" s="23"/>
      <c r="O228" s="23"/>
      <c r="P228" s="23"/>
      <c r="Q228" s="23"/>
      <c r="R228" s="23"/>
      <c r="S228" s="23"/>
      <c r="T228" s="23"/>
      <c r="U228" s="23"/>
      <c r="V228" s="23"/>
      <c r="W228" s="23"/>
      <c r="X228" s="23"/>
    </row>
    <row r="229" spans="1:24" s="24" customFormat="1" ht="15.75" customHeight="1">
      <c r="A229" s="22"/>
      <c r="B229" s="70" t="s">
        <v>53</v>
      </c>
      <c r="C229" s="73"/>
      <c r="D229" s="25"/>
      <c r="E229" s="25"/>
      <c r="F229" s="25"/>
      <c r="G229" s="25"/>
      <c r="H229" s="25"/>
      <c r="I229" s="25"/>
      <c r="J229" s="25"/>
      <c r="K229" s="25"/>
      <c r="L229" s="13"/>
      <c r="M229" s="13"/>
      <c r="N229" s="23"/>
      <c r="O229" s="23"/>
      <c r="P229" s="23"/>
      <c r="Q229" s="23"/>
      <c r="R229" s="23"/>
      <c r="S229" s="23"/>
      <c r="T229" s="23"/>
      <c r="U229" s="23"/>
      <c r="V229" s="23"/>
      <c r="W229" s="23"/>
      <c r="X229" s="23"/>
    </row>
    <row r="230" spans="1:24" s="24" customFormat="1" ht="15.75" customHeight="1">
      <c r="A230" s="22"/>
      <c r="B230" s="70" t="s">
        <v>52</v>
      </c>
      <c r="C230" s="73"/>
      <c r="D230" s="25"/>
      <c r="E230" s="25"/>
      <c r="F230" s="25"/>
      <c r="G230" s="25"/>
      <c r="H230" s="25"/>
      <c r="I230" s="25"/>
      <c r="J230" s="25"/>
      <c r="K230" s="25"/>
      <c r="L230" s="13"/>
      <c r="M230" s="13"/>
      <c r="N230" s="23"/>
      <c r="O230" s="23"/>
      <c r="P230" s="23"/>
      <c r="Q230" s="23"/>
      <c r="R230" s="23"/>
      <c r="S230" s="23"/>
      <c r="T230" s="23"/>
      <c r="U230" s="23"/>
      <c r="V230" s="23"/>
      <c r="W230" s="23"/>
      <c r="X230" s="23"/>
    </row>
    <row r="231" spans="1:24" s="24" customFormat="1" ht="15.75" customHeight="1" thickBot="1">
      <c r="A231" s="22"/>
      <c r="B231" s="70" t="s">
        <v>54</v>
      </c>
      <c r="C231" s="73"/>
      <c r="D231" s="25"/>
      <c r="E231" s="25"/>
      <c r="F231" s="25"/>
      <c r="G231" s="25"/>
      <c r="H231" s="25"/>
      <c r="I231" s="25"/>
      <c r="J231" s="25"/>
      <c r="K231" s="25"/>
      <c r="L231" s="13"/>
      <c r="M231" s="13"/>
      <c r="N231" s="23"/>
      <c r="O231" s="23"/>
      <c r="P231" s="23"/>
      <c r="Q231" s="23"/>
      <c r="R231" s="23"/>
      <c r="S231" s="23"/>
      <c r="T231" s="23"/>
      <c r="U231" s="23"/>
      <c r="V231" s="23"/>
      <c r="W231" s="23"/>
      <c r="X231" s="23"/>
    </row>
    <row r="232" spans="1:13" s="66" customFormat="1" ht="18.75" customHeight="1" thickTop="1">
      <c r="A232" s="60"/>
      <c r="B232" s="61" t="s">
        <v>43</v>
      </c>
      <c r="C232" s="62"/>
      <c r="D232" s="63"/>
      <c r="E232" s="63"/>
      <c r="F232" s="63"/>
      <c r="G232" s="63"/>
      <c r="H232" s="63"/>
      <c r="I232" s="63"/>
      <c r="J232" s="63"/>
      <c r="K232" s="64"/>
      <c r="L232" s="64"/>
      <c r="M232" s="65"/>
    </row>
    <row r="233" spans="1:13" ht="6" customHeight="1">
      <c r="A233" s="27"/>
      <c r="B233" s="28"/>
      <c r="C233" s="27"/>
      <c r="D233" s="29"/>
      <c r="E233" s="29"/>
      <c r="F233" s="29"/>
      <c r="G233" s="29"/>
      <c r="H233" s="29"/>
      <c r="I233" s="29"/>
      <c r="J233" s="29"/>
      <c r="K233" s="30"/>
      <c r="L233" s="30"/>
      <c r="M233" s="30"/>
    </row>
    <row r="234" spans="1:13" ht="18.75" customHeight="1">
      <c r="A234" s="27"/>
      <c r="B234" s="31" t="s">
        <v>35</v>
      </c>
      <c r="C234" s="27"/>
      <c r="D234" s="29"/>
      <c r="E234" s="29"/>
      <c r="F234" s="29"/>
      <c r="G234" s="29"/>
      <c r="H234" s="29"/>
      <c r="I234" s="29"/>
      <c r="J234" s="29"/>
      <c r="K234" s="30"/>
      <c r="L234" s="30"/>
      <c r="M234" s="30"/>
    </row>
    <row r="236" ht="12.75">
      <c r="C236" s="103"/>
    </row>
    <row r="237" ht="12.75">
      <c r="C237" s="103"/>
    </row>
  </sheetData>
  <sheetProtection selectLockedCells="1" selectUnlockedCells="1"/>
  <mergeCells count="24">
    <mergeCell ref="B151:C151"/>
    <mergeCell ref="B138:C138"/>
    <mergeCell ref="B47:C47"/>
    <mergeCell ref="B34:C34"/>
    <mergeCell ref="B190:C190"/>
    <mergeCell ref="B177:C177"/>
    <mergeCell ref="B164:C164"/>
    <mergeCell ref="B99:C99"/>
    <mergeCell ref="B2:H2"/>
    <mergeCell ref="B3:L3"/>
    <mergeCell ref="B7:C7"/>
    <mergeCell ref="B4:C6"/>
    <mergeCell ref="H4:I4"/>
    <mergeCell ref="K4:L4"/>
    <mergeCell ref="B203:C203"/>
    <mergeCell ref="B21:C21"/>
    <mergeCell ref="D4:F4"/>
    <mergeCell ref="F5:F6"/>
    <mergeCell ref="B125:C125"/>
    <mergeCell ref="B73:C73"/>
    <mergeCell ref="B60:C60"/>
    <mergeCell ref="B86:C86"/>
    <mergeCell ref="B112:C112"/>
    <mergeCell ref="B8:C8"/>
  </mergeCells>
  <printOptions horizontalCentered="1"/>
  <pageMargins left="0.15748031496062992" right="0.15748031496062992" top="0.2362204724409449" bottom="0.1968503937007874" header="0.15748031496062992" footer="0.2362204724409449"/>
  <pageSetup horizontalDpi="600" verticalDpi="600" orientation="portrait" paperSize="9" scale="60" r:id="rId2"/>
  <rowBreaks count="4" manualBreakCount="4">
    <brk id="59" max="12" man="1"/>
    <brk id="111" max="12" man="1"/>
    <brk id="163" max="12" man="1"/>
    <brk id="202"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Evi Kalogirou</dc:creator>
  <cp:keywords/>
  <dc:description/>
  <cp:lastModifiedBy>user</cp:lastModifiedBy>
  <cp:lastPrinted>2020-05-08T18:08:11Z</cp:lastPrinted>
  <dcterms:created xsi:type="dcterms:W3CDTF">2004-08-16T11:58:42Z</dcterms:created>
  <dcterms:modified xsi:type="dcterms:W3CDTF">2020-05-08T18:08:20Z</dcterms:modified>
  <cp:category/>
  <cp:version/>
  <cp:contentType/>
  <cp:contentStatus/>
</cp:coreProperties>
</file>