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2030" tabRatio="794" activeTab="0"/>
  </bookViews>
  <sheets>
    <sheet name="Περιεχόμενα-Contents" sheetId="1" r:id="rId1"/>
    <sheet name="Μεθοδ. Σημείωμα-Method. Note" sheetId="2" r:id="rId2"/>
    <sheet name="Κώδ. - Cod. NACE Rev. 2" sheetId="3" r:id="rId3"/>
    <sheet name="ΙΔ. ΤΟΜ. 2017-PRIV. SEC. 2017" sheetId="4" r:id="rId4"/>
    <sheet name="1" sheetId="5" r:id="rId5"/>
    <sheet name="2" sheetId="6" r:id="rId6"/>
    <sheet name="3" sheetId="7" r:id="rId7"/>
    <sheet name="4" sheetId="8" r:id="rId8"/>
    <sheet name="5" sheetId="9" r:id="rId9"/>
  </sheets>
  <definedNames>
    <definedName name="_xlnm.Print_Area" localSheetId="4">'1'!$A$1:$I$225</definedName>
    <definedName name="_xlnm.Print_Area" localSheetId="5">'2'!$A$1:$L$224</definedName>
    <definedName name="_xlnm.Print_Area" localSheetId="6">'3'!$A$1:$O$222</definedName>
    <definedName name="_xlnm.Print_Area" localSheetId="7">'4'!$A$1:$P$223</definedName>
    <definedName name="_xlnm.Print_Area" localSheetId="8">'5'!$A$1:$J$222</definedName>
    <definedName name="_xlnm.Print_Area" localSheetId="2">'Κώδ. - Cod. NACE Rev. 2'!$A$1:$F$224</definedName>
    <definedName name="_xlnm.Print_Area" localSheetId="1">'Μεθοδ. Σημείωμα-Method. Note'!$A$1:$D$68</definedName>
    <definedName name="_xlnm.Print_Titles" localSheetId="4">'1'!$10:$12</definedName>
    <definedName name="_xlnm.Print_Titles" localSheetId="5">'2'!$7:$11</definedName>
    <definedName name="_xlnm.Print_Titles" localSheetId="6">'3'!$8:$9</definedName>
    <definedName name="_xlnm.Print_Titles" localSheetId="7">'4'!$8:$10</definedName>
    <definedName name="_xlnm.Print_Titles" localSheetId="8">'5'!$8:$9</definedName>
    <definedName name="_xlnm.Print_Titles" localSheetId="2">'Κώδ. - Cod. NACE Rev. 2'!$5:$6</definedName>
  </definedNames>
  <calcPr fullCalcOnLoad="1"/>
</workbook>
</file>

<file path=xl/sharedStrings.xml><?xml version="1.0" encoding="utf-8"?>
<sst xmlns="http://schemas.openxmlformats.org/spreadsheetml/2006/main" count="1917" uniqueCount="845">
  <si>
    <t>(€000's)</t>
  </si>
  <si>
    <t>L</t>
  </si>
  <si>
    <t>Event catering activities</t>
  </si>
  <si>
    <t>H</t>
  </si>
  <si>
    <t>J</t>
  </si>
  <si>
    <t>M</t>
  </si>
  <si>
    <t>N</t>
  </si>
  <si>
    <t>P</t>
  </si>
  <si>
    <t>Q</t>
  </si>
  <si>
    <t>R</t>
  </si>
  <si>
    <t>S</t>
  </si>
  <si>
    <t>T</t>
  </si>
  <si>
    <t>SERVICES AND TRANSPORT SURVEY</t>
  </si>
  <si>
    <t>ΕΡΕΥΝΑ ΥΠΗΡΕΣΙΩΝ ΚΑΙ ΜΕΤΑΦΟΡΩΝ</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</si>
  <si>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</si>
  <si>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</si>
  <si>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</si>
  <si>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</si>
  <si>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</si>
  <si>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</si>
  <si>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</si>
  <si>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</si>
  <si>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</si>
  <si>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</si>
  <si>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</si>
  <si>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</si>
  <si>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</si>
  <si>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</si>
  <si>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</si>
  <si>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</si>
  <si>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</si>
  <si>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</si>
  <si>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</si>
  <si>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</si>
  <si>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</si>
  <si>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</si>
  <si>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</si>
  <si>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</si>
  <si>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</si>
  <si>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</si>
  <si>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</si>
  <si>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</si>
  <si>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</si>
  <si>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</si>
  <si>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</si>
  <si>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</si>
  <si>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49</t>
  </si>
  <si>
    <t>4931</t>
  </si>
  <si>
    <t>4932</t>
  </si>
  <si>
    <t>4939</t>
  </si>
  <si>
    <t>4941</t>
  </si>
  <si>
    <t>4942</t>
  </si>
  <si>
    <t>50</t>
  </si>
  <si>
    <t>5010</t>
  </si>
  <si>
    <t>5020</t>
  </si>
  <si>
    <t>51</t>
  </si>
  <si>
    <t>5110</t>
  </si>
  <si>
    <t>52</t>
  </si>
  <si>
    <t>5210</t>
  </si>
  <si>
    <t>Αποθήκευση</t>
  </si>
  <si>
    <t>5221</t>
  </si>
  <si>
    <t>5222</t>
  </si>
  <si>
    <t>5223</t>
  </si>
  <si>
    <t>5224</t>
  </si>
  <si>
    <t>5229</t>
  </si>
  <si>
    <t>53</t>
  </si>
  <si>
    <t>5310</t>
  </si>
  <si>
    <t>5320</t>
  </si>
  <si>
    <t>58</t>
  </si>
  <si>
    <t>5811</t>
  </si>
  <si>
    <t>5812</t>
  </si>
  <si>
    <t>5813</t>
  </si>
  <si>
    <t>5814</t>
  </si>
  <si>
    <t>5819</t>
  </si>
  <si>
    <t>5821</t>
  </si>
  <si>
    <t>5829</t>
  </si>
  <si>
    <t>59</t>
  </si>
  <si>
    <t>5911</t>
  </si>
  <si>
    <t>5912</t>
  </si>
  <si>
    <t>5913</t>
  </si>
  <si>
    <t>5914</t>
  </si>
  <si>
    <t>5920</t>
  </si>
  <si>
    <t>60</t>
  </si>
  <si>
    <t>6010</t>
  </si>
  <si>
    <t>6020</t>
  </si>
  <si>
    <t>Τηλεοπτικός προγραμματισμός και τηλεοπτικές εκπομπές</t>
  </si>
  <si>
    <t>61</t>
  </si>
  <si>
    <t>Τηλεπικοινωνίες</t>
  </si>
  <si>
    <t>6110</t>
  </si>
  <si>
    <t>6120</t>
  </si>
  <si>
    <t>Ασύρματες τηλεπικοινωνιακές δραστηριότητες</t>
  </si>
  <si>
    <t>6130</t>
  </si>
  <si>
    <t>Δορυφορικές τηλεπικοινωνιακές δραστηριότητες</t>
  </si>
  <si>
    <t>6190</t>
  </si>
  <si>
    <t>62</t>
  </si>
  <si>
    <t>6201</t>
  </si>
  <si>
    <t>6202</t>
  </si>
  <si>
    <t>6203</t>
  </si>
  <si>
    <t>6209</t>
  </si>
  <si>
    <t>63</t>
  </si>
  <si>
    <t>6311</t>
  </si>
  <si>
    <t>6312</t>
  </si>
  <si>
    <t>6391</t>
  </si>
  <si>
    <t>6399</t>
  </si>
  <si>
    <t>68</t>
  </si>
  <si>
    <t>Διαχείριση  ακίνητης  περιουσίας</t>
  </si>
  <si>
    <t>6810</t>
  </si>
  <si>
    <t>6820</t>
  </si>
  <si>
    <t>6831</t>
  </si>
  <si>
    <t>6832</t>
  </si>
  <si>
    <t>69</t>
  </si>
  <si>
    <t>6910</t>
  </si>
  <si>
    <t>6920</t>
  </si>
  <si>
    <t>70</t>
  </si>
  <si>
    <t>7010</t>
  </si>
  <si>
    <t>7021</t>
  </si>
  <si>
    <t>7022</t>
  </si>
  <si>
    <t>71</t>
  </si>
  <si>
    <t>7111</t>
  </si>
  <si>
    <t>7112</t>
  </si>
  <si>
    <t>7120</t>
  </si>
  <si>
    <t>73</t>
  </si>
  <si>
    <t>7311</t>
  </si>
  <si>
    <t>7312</t>
  </si>
  <si>
    <t>7320</t>
  </si>
  <si>
    <t>74</t>
  </si>
  <si>
    <t>7410</t>
  </si>
  <si>
    <t>7420</t>
  </si>
  <si>
    <t>7430</t>
  </si>
  <si>
    <t>7490</t>
  </si>
  <si>
    <t>75</t>
  </si>
  <si>
    <t>7500</t>
  </si>
  <si>
    <t>77</t>
  </si>
  <si>
    <t>7711</t>
  </si>
  <si>
    <t>7712</t>
  </si>
  <si>
    <t>7721</t>
  </si>
  <si>
    <t>7722</t>
  </si>
  <si>
    <t>7729</t>
  </si>
  <si>
    <t>7731</t>
  </si>
  <si>
    <t>7732</t>
  </si>
  <si>
    <t>7733</t>
  </si>
  <si>
    <t>7734</t>
  </si>
  <si>
    <t>7735</t>
  </si>
  <si>
    <t>7739</t>
  </si>
  <si>
    <t>7740</t>
  </si>
  <si>
    <t>78</t>
  </si>
  <si>
    <t>7810</t>
  </si>
  <si>
    <t>7820</t>
  </si>
  <si>
    <t>7830</t>
  </si>
  <si>
    <t>79</t>
  </si>
  <si>
    <t>7911</t>
  </si>
  <si>
    <t>7912</t>
  </si>
  <si>
    <t>7990</t>
  </si>
  <si>
    <t>80</t>
  </si>
  <si>
    <t>8010</t>
  </si>
  <si>
    <t>8020</t>
  </si>
  <si>
    <t>8030</t>
  </si>
  <si>
    <t>81</t>
  </si>
  <si>
    <t>8110</t>
  </si>
  <si>
    <t>8121</t>
  </si>
  <si>
    <t>8122</t>
  </si>
  <si>
    <t>8129</t>
  </si>
  <si>
    <t>8130</t>
  </si>
  <si>
    <t>82</t>
  </si>
  <si>
    <t>8211</t>
  </si>
  <si>
    <t>8219</t>
  </si>
  <si>
    <t>8220</t>
  </si>
  <si>
    <t>8230</t>
  </si>
  <si>
    <t>8291</t>
  </si>
  <si>
    <t>8292</t>
  </si>
  <si>
    <t>8299</t>
  </si>
  <si>
    <t>ΕΚΠΑΙΔΕΥΣΗ</t>
  </si>
  <si>
    <t>85</t>
  </si>
  <si>
    <t>Εκπαίδευση</t>
  </si>
  <si>
    <t>8510</t>
  </si>
  <si>
    <t>8520</t>
  </si>
  <si>
    <t>8531</t>
  </si>
  <si>
    <t>8532</t>
  </si>
  <si>
    <t>8541</t>
  </si>
  <si>
    <t>Μεταδευτεροβάθμια μη τριτοβάθμια εκπαίδευση</t>
  </si>
  <si>
    <t>8542</t>
  </si>
  <si>
    <t>8551</t>
  </si>
  <si>
    <t>8552</t>
  </si>
  <si>
    <t>8553</t>
  </si>
  <si>
    <t>8559</t>
  </si>
  <si>
    <t>8560</t>
  </si>
  <si>
    <t>86</t>
  </si>
  <si>
    <t>8610</t>
  </si>
  <si>
    <t>8621</t>
  </si>
  <si>
    <t>8622</t>
  </si>
  <si>
    <t>8623</t>
  </si>
  <si>
    <t>8690</t>
  </si>
  <si>
    <t>87</t>
  </si>
  <si>
    <t>8710</t>
  </si>
  <si>
    <t>8720</t>
  </si>
  <si>
    <t>8730</t>
  </si>
  <si>
    <t>8790</t>
  </si>
  <si>
    <t>88</t>
  </si>
  <si>
    <t>8810</t>
  </si>
  <si>
    <t>8891</t>
  </si>
  <si>
    <t>8899</t>
  </si>
  <si>
    <t>90</t>
  </si>
  <si>
    <t>9001</t>
  </si>
  <si>
    <t>9002</t>
  </si>
  <si>
    <t>9003</t>
  </si>
  <si>
    <t>9004</t>
  </si>
  <si>
    <t>91</t>
  </si>
  <si>
    <t>9101</t>
  </si>
  <si>
    <t>9102</t>
  </si>
  <si>
    <t>9103</t>
  </si>
  <si>
    <t>9104</t>
  </si>
  <si>
    <t>92</t>
  </si>
  <si>
    <t>9200</t>
  </si>
  <si>
    <t>93</t>
  </si>
  <si>
    <t>9311</t>
  </si>
  <si>
    <t>9312</t>
  </si>
  <si>
    <t>9313</t>
  </si>
  <si>
    <t>9319</t>
  </si>
  <si>
    <t>9321</t>
  </si>
  <si>
    <t>9329</t>
  </si>
  <si>
    <t>94</t>
  </si>
  <si>
    <t>9411</t>
  </si>
  <si>
    <t>9412</t>
  </si>
  <si>
    <t>9420</t>
  </si>
  <si>
    <t>9491</t>
  </si>
  <si>
    <t>9492</t>
  </si>
  <si>
    <t>9499</t>
  </si>
  <si>
    <t>95</t>
  </si>
  <si>
    <t>9511</t>
  </si>
  <si>
    <t>9512</t>
  </si>
  <si>
    <t>Επισκευή  εξοπλισμού  επικοινωνίας</t>
  </si>
  <si>
    <t>9521</t>
  </si>
  <si>
    <t>9522</t>
  </si>
  <si>
    <t>9523</t>
  </si>
  <si>
    <t>9524</t>
  </si>
  <si>
    <t>9525</t>
  </si>
  <si>
    <t>9529</t>
  </si>
  <si>
    <t>96</t>
  </si>
  <si>
    <t>9601</t>
  </si>
  <si>
    <t>9602</t>
  </si>
  <si>
    <t>9603</t>
  </si>
  <si>
    <t>9604</t>
  </si>
  <si>
    <t>9609</t>
  </si>
  <si>
    <t>97</t>
  </si>
  <si>
    <t>9700</t>
  </si>
  <si>
    <t>I</t>
  </si>
  <si>
    <t>55</t>
  </si>
  <si>
    <t>Καταλύματα</t>
  </si>
  <si>
    <t>5510</t>
  </si>
  <si>
    <t>5520</t>
  </si>
  <si>
    <t>5530</t>
  </si>
  <si>
    <t>5590</t>
  </si>
  <si>
    <t>56</t>
  </si>
  <si>
    <t>5610</t>
  </si>
  <si>
    <t>5621</t>
  </si>
  <si>
    <t>5629</t>
  </si>
  <si>
    <t>5630</t>
  </si>
  <si>
    <t>TRANSPORTATION AND STORAGE</t>
  </si>
  <si>
    <t>Land transport and transport via pipelines</t>
  </si>
  <si>
    <t>Taxi operation</t>
  </si>
  <si>
    <t>Other passenger land transport  n.e.c.</t>
  </si>
  <si>
    <t>Freight transport by road</t>
  </si>
  <si>
    <t>Removal services</t>
  </si>
  <si>
    <t>Water transport</t>
  </si>
  <si>
    <t>Sea and coastal passenger water transport</t>
  </si>
  <si>
    <t>Sea and coastal freight water transport</t>
  </si>
  <si>
    <t>Air transport</t>
  </si>
  <si>
    <t>Passenger air transport</t>
  </si>
  <si>
    <t>Warehousing and support activities for transportation</t>
  </si>
  <si>
    <t>Warehousing and storage</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</si>
  <si>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</si>
  <si>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</si>
  <si>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</si>
  <si>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</si>
  <si>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</si>
  <si>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</si>
  <si>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</si>
  <si>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</si>
  <si>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 AND FOOD SERVICE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</si>
  <si>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</si>
  <si>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</si>
  <si>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</si>
  <si>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</si>
  <si>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</si>
  <si>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</si>
  <si>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</si>
  <si>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Other food service activities</t>
  </si>
  <si>
    <t>Beverage serving activities</t>
  </si>
  <si>
    <t>INFORMATION AND COMMUNICATION</t>
  </si>
  <si>
    <t>Publishing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</si>
  <si>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</si>
  <si>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</si>
  <si>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</si>
  <si>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</si>
  <si>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</si>
  <si>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</si>
  <si>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</si>
  <si>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sound recording and music publishing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</si>
  <si>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</si>
  <si>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</si>
  <si>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</si>
  <si>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</si>
  <si>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</si>
  <si>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</si>
  <si>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</si>
  <si>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</si>
  <si>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</si>
  <si>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</si>
  <si>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</si>
  <si>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</si>
  <si>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</si>
  <si>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</si>
  <si>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</si>
  <si>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</si>
  <si>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</si>
  <si>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t>
  </si>
  <si>
    <t>Web portals</t>
  </si>
  <si>
    <t>News agency activities</t>
  </si>
  <si>
    <t>Other information service activities n.e.c.</t>
  </si>
  <si>
    <t>REAL ESTATE ACTIVITIES</t>
  </si>
  <si>
    <t>Real estate activities</t>
  </si>
  <si>
    <t>Buying and selling of own real estate</t>
  </si>
  <si>
    <t>Renting and operating of own or leased real estate</t>
  </si>
  <si>
    <t>Real estate agencies</t>
  </si>
  <si>
    <t>Management of real estate on a fee or contract basis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</si>
  <si>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</si>
  <si>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</si>
  <si>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</si>
  <si>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</si>
  <si>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</si>
  <si>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</si>
  <si>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Public relations and communication activities</t>
  </si>
  <si>
    <t>Business and other management consultancy activities</t>
  </si>
  <si>
    <t>Architectural and engineering activities; technical testing and analysis</t>
  </si>
  <si>
    <t>Architectural activities</t>
  </si>
  <si>
    <t>Engineering activities and related technical consultancy</t>
  </si>
  <si>
    <t>Technical testing and analysis</t>
  </si>
  <si>
    <t>Advertising and market research</t>
  </si>
  <si>
    <t>Advertising agencies</t>
  </si>
  <si>
    <t>Media representation</t>
  </si>
  <si>
    <t>Market research and public opinion polling</t>
  </si>
  <si>
    <t>Other professional, scientific and technical activities</t>
  </si>
  <si>
    <t>Specialized design activities</t>
  </si>
  <si>
    <t>Photographic activities</t>
  </si>
  <si>
    <t>Translation and interpretation activities</t>
  </si>
  <si>
    <t>Other professional, scientific and technical activities n.e.c.</t>
  </si>
  <si>
    <t>Veterinary activities</t>
  </si>
  <si>
    <t>ADMINISTRATIVE AND SUPPORT SERVICE ACTIVITIES</t>
  </si>
  <si>
    <t>Rental and leasing activities</t>
  </si>
  <si>
    <t>Renting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</si>
  <si>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</si>
  <si>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</si>
  <si>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</si>
  <si>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</si>
  <si>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</si>
  <si>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</si>
  <si>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</si>
  <si>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</si>
  <si>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</si>
  <si>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Employment activities</t>
  </si>
  <si>
    <t>Activities of employment placement agencies</t>
  </si>
  <si>
    <t>Temporary employment agency activities</t>
  </si>
  <si>
    <t>Travel agency activities</t>
  </si>
  <si>
    <t>Tour operator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</si>
  <si>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</si>
  <si>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</si>
  <si>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</si>
  <si>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</si>
  <si>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</si>
  <si>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</si>
  <si>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General cleaning of buildings</t>
  </si>
  <si>
    <t>Other building and industrial cleaning activities</t>
  </si>
  <si>
    <t>Office administrative, office support and other business support activities</t>
  </si>
  <si>
    <t>Combined office administrative service activities</t>
  </si>
  <si>
    <t>Photocopying, document preparation and other specialized office support activities</t>
  </si>
  <si>
    <t>Activities of call centres</t>
  </si>
  <si>
    <t>Activities of collection agencies and credit bureaus</t>
  </si>
  <si>
    <t>Packaging activities</t>
  </si>
  <si>
    <t>EDUCATION</t>
  </si>
  <si>
    <t>Education</t>
  </si>
  <si>
    <t>Pre-primary education</t>
  </si>
  <si>
    <t>Primary education</t>
  </si>
  <si>
    <t>General secondary education</t>
  </si>
  <si>
    <t>Technical and vocational secondary education</t>
  </si>
  <si>
    <t>Post-secondary non- tertiary education</t>
  </si>
  <si>
    <t>Sports and recreation education</t>
  </si>
  <si>
    <t>Cultural education</t>
  </si>
  <si>
    <t>Driving school activities</t>
  </si>
  <si>
    <t>Other education n.e.c.</t>
  </si>
  <si>
    <t>HUMAN HEALTH AND SOCIAL WORK ACTIVITIES</t>
  </si>
  <si>
    <t>Human health activities</t>
  </si>
  <si>
    <t>Hospital activities</t>
  </si>
  <si>
    <t>General medical practice activities</t>
  </si>
  <si>
    <t>Dental practice activities</t>
  </si>
  <si>
    <t>Other human health activities</t>
  </si>
  <si>
    <t>Residential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</si>
  <si>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</si>
  <si>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</si>
  <si>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</si>
  <si>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</si>
  <si>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</si>
  <si>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Child day-care activities</t>
  </si>
  <si>
    <t>Other social work activities without accommodation n.e.c.</t>
  </si>
  <si>
    <t>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</si>
  <si>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</si>
  <si>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</si>
  <si>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</si>
  <si>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</si>
  <si>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</si>
  <si>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</si>
  <si>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</si>
  <si>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</si>
  <si>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</si>
  <si>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</si>
  <si>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</si>
  <si>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Sports activities and amusement and recreation activities</t>
  </si>
  <si>
    <t>Operation of sports facilities</t>
  </si>
  <si>
    <t>Activities of sport clubs</t>
  </si>
  <si>
    <t>Fitness facilities</t>
  </si>
  <si>
    <t>Other sports activities</t>
  </si>
  <si>
    <t>Activities of amusement parks and theme parks</t>
  </si>
  <si>
    <t>Other amusement and recreation activities</t>
  </si>
  <si>
    <t>OTHER SERVICE ACTIVITIES</t>
  </si>
  <si>
    <t>Activities of membership organisations</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</si>
  <si>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</si>
  <si>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</si>
  <si>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</si>
  <si>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</si>
  <si>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</si>
  <si>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</si>
  <si>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personal and household goods</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</si>
  <si>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</si>
  <si>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</si>
  <si>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</si>
  <si>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</si>
  <si>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</si>
  <si>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</si>
  <si>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</si>
  <si>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</si>
  <si>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Washing and (dry-)cleaning of textile and fur products</t>
  </si>
  <si>
    <t>Hairdressing and other beauty treatment</t>
  </si>
  <si>
    <t>Funeral and related activities</t>
  </si>
  <si>
    <t>Physical well-being activities</t>
  </si>
  <si>
    <t>Activities of households as employers of domestic personnel</t>
  </si>
  <si>
    <t>Code NACE   Rev. 2</t>
  </si>
  <si>
    <t>Κώδικας NACE Aναθ. 2</t>
  </si>
  <si>
    <t>ΙΔΙΩΤΙΚΟΣ ΤΟΜΕΑΣ</t>
  </si>
  <si>
    <t>PRIVATE SECTOR</t>
  </si>
  <si>
    <t>Ακαθάριστες πάγιες     κεφαλαιουχικές  επενδύσεις</t>
  </si>
  <si>
    <t>Αριθμός επιχειρήσεων</t>
  </si>
  <si>
    <t>Αξία παραγωγής</t>
  </si>
  <si>
    <t>Number of enterprises</t>
  </si>
  <si>
    <t xml:space="preserve">Persons
engaged
 </t>
  </si>
  <si>
    <t xml:space="preserve"> (No.)</t>
  </si>
  <si>
    <t xml:space="preserve">Production value
                                                                                                                  </t>
  </si>
  <si>
    <t xml:space="preserve">Gross fixed
capital
formation
</t>
  </si>
  <si>
    <t xml:space="preserve"> (€000's)</t>
  </si>
  <si>
    <t xml:space="preserve">Προστιθέμενη αξία </t>
  </si>
  <si>
    <t>Μισθωτοί</t>
  </si>
  <si>
    <t>Σύνολο</t>
  </si>
  <si>
    <t>Employees</t>
  </si>
  <si>
    <t>Total</t>
  </si>
  <si>
    <t>Έσοδα από
παροχή
υπηρεσιών</t>
  </si>
  <si>
    <t>Ολική αξία
πωλήσεων</t>
  </si>
  <si>
    <t xml:space="preserve">Αλλαγή αποθεμάτων </t>
  </si>
  <si>
    <t>Άλλα λειτουργικά
 έσοδα</t>
  </si>
  <si>
    <t>Income
from
services</t>
  </si>
  <si>
    <t>Total
 turnover</t>
  </si>
  <si>
    <t xml:space="preserve">Change in stocks </t>
  </si>
  <si>
    <t>Other operating income</t>
  </si>
  <si>
    <t>Αξία
προϊόντων που
αγοράστηκαν
για μεταπώληση (-)</t>
  </si>
  <si>
    <t>Production value</t>
  </si>
  <si>
    <t>Value of goods
purchased for
 resale (-)</t>
  </si>
  <si>
    <t>7731+</t>
  </si>
  <si>
    <t>Έξοδα παραγωγής</t>
  </si>
  <si>
    <t>Διοικητικά
 έξοδα</t>
  </si>
  <si>
    <t>Ενοίκια που πληρώθηκαν</t>
  </si>
  <si>
    <t xml:space="preserve">Έμμεσοι φόροι
</t>
  </si>
  <si>
    <t>Προστιθέμενη αξία σε τιμές συντελεστών</t>
  </si>
  <si>
    <t>Production expenses</t>
  </si>
  <si>
    <t>Administrative
 expenses</t>
  </si>
  <si>
    <t>Rents
 paid</t>
  </si>
  <si>
    <t xml:space="preserve">Indirect taxes </t>
  </si>
  <si>
    <t>Value added at factor cost</t>
  </si>
  <si>
    <t>Εργατικό κόστος</t>
  </si>
  <si>
    <t>Labour costs</t>
  </si>
  <si>
    <t>Αποσβέσεις</t>
  </si>
  <si>
    <t xml:space="preserve">Τόκοι </t>
  </si>
  <si>
    <t>Depreciation</t>
  </si>
  <si>
    <t xml:space="preserve">Interest paid
</t>
  </si>
  <si>
    <t>Κτίρια</t>
  </si>
  <si>
    <t>Μεταφορικά
μέσα</t>
  </si>
  <si>
    <t xml:space="preserve">Έπιπλα </t>
  </si>
  <si>
    <t>Buildings</t>
  </si>
  <si>
    <t>Transport equipment</t>
  </si>
  <si>
    <t xml:space="preserve">Furniture </t>
  </si>
  <si>
    <t>Μηχανήματα, εξοπλισμός και άυλα αγαθά</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</si>
  <si>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</si>
  <si>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</si>
  <si>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</si>
  <si>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</si>
  <si>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</si>
  <si>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</si>
  <si>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</si>
  <si>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0 = Nil or less than half of the unit of measurement</t>
  </si>
  <si>
    <t>ACTIVITIES OF HOUSEHOLDS AS EMPLOYERS; UNDIFFERENTIATED GOODS AND SERVICES PRODUCING ACTIVITIES OF HOUSEHOLDS FOR OWN USE</t>
  </si>
  <si>
    <t xml:space="preserve">Προστιθέμενη
αξία </t>
  </si>
  <si>
    <t xml:space="preserve">Value added </t>
  </si>
  <si>
    <t>Value added</t>
  </si>
  <si>
    <t>Απασχόληση και εργατικό κόστος κατά κατηγορία εργαζομένων και οικονομική δραστηριότητα</t>
  </si>
  <si>
    <t>Αξία πωλήσεων και αξία παραγωγής κατά οικονομική δραστηριότητα</t>
  </si>
  <si>
    <t>Ακαθάριστες πάγιες κεφαλαιουχικές επενδύσεις κατά κατηγορία και οικονομική δραστηριότητα</t>
  </si>
  <si>
    <t>Gross fixed capital formation by type and economic activity</t>
  </si>
  <si>
    <t>Turnover and production value by economic activity</t>
  </si>
  <si>
    <t>Employment and labour costs by occupational category and economic activity</t>
  </si>
  <si>
    <t>72</t>
  </si>
  <si>
    <t>7211</t>
  </si>
  <si>
    <t>7219</t>
  </si>
  <si>
    <t>7220</t>
  </si>
  <si>
    <t>Scientific research and development</t>
  </si>
  <si>
    <t>Research and experimental development on biotechnology</t>
  </si>
  <si>
    <t>Other research and experimental development on natural sciences and engineering</t>
  </si>
  <si>
    <t>Research and experimental development on social sciences and humanities</t>
  </si>
  <si>
    <t xml:space="preserve">Μισθοί και ημερομίσθια </t>
  </si>
  <si>
    <t>Wages and salaries</t>
  </si>
  <si>
    <t xml:space="preserve">Αριθμός απασχοληθέντων προσώπων                           </t>
  </si>
  <si>
    <t xml:space="preserve">Number of persons engaged </t>
  </si>
  <si>
    <t>9102+</t>
  </si>
  <si>
    <t>Production value, intermediate inputs, value added, labour costs and interest paid on loans by economic activity</t>
  </si>
  <si>
    <t>Αριθμός επιχειρήσεων, απασχόληση, αξία παραγωγής, προστιθέμενη αξία και ακαθάριστες πάγιες κεφαλαιουχικές επενδύσεις κατά οικονομική δραστηριότητα</t>
  </si>
  <si>
    <t>Number of enterprises, employment, production value, value added and gross fixed capital formation by economic activity</t>
  </si>
  <si>
    <t>Αξία παραγωγής, ενδιάμεση ανάλωση, προστιθέμενη αξία, εργατικό κόστος και τόκοι που πληρώθηκαν για δάνεια κατά οικονομική δραστηριότητα</t>
  </si>
  <si>
    <t>Πλωτές μεταφορές</t>
  </si>
  <si>
    <t>Αεροπορικές μεταφορές</t>
  </si>
  <si>
    <t>Αεροπορικές μεταφορές  επιβατών</t>
  </si>
  <si>
    <t>Χερσαίες μεταφορές και μεταφορές μέσω αγωγών</t>
  </si>
  <si>
    <t>ΜΕΤΑΦΟΡΑ ΚΑΙ ΑΠΟΘΗΚΕΥΣΗ</t>
  </si>
  <si>
    <t>Αποθήκευση και υποστηρικτικές προς τη μεταφορά δραστηριότητες</t>
  </si>
  <si>
    <t>Δραστηριότητες συναφείς με τις χερσαίες μεταφορές</t>
  </si>
  <si>
    <t>Δραστηριότητες συναφείς με τις αεροπορικές μεταφορές</t>
  </si>
  <si>
    <t>Δραστηριότητες συναφείς με τις πλωτές μεταφορές</t>
  </si>
  <si>
    <t>Διακίνηση φορτίων</t>
  </si>
  <si>
    <t>Άλλες υποστηρικτικές προς τη μεταφορά δραστηριότητες</t>
  </si>
  <si>
    <t>Ταχυδρομικές και ταχυμεταφορικές δραστηριότητες</t>
  </si>
  <si>
    <t>Ταχυδρομικές δραστηριότητες στο πλαίσιο της υποχρέωσης παροχής  καθολικής υπηρεσίας</t>
  </si>
  <si>
    <t>Άλλες ταχυδρομικές και ταχυμεταφορικές δραστηριότητες</t>
  </si>
  <si>
    <t>ΔΡΑΣΤΗΡΙΟΤΗΤΕΣ ΥΠΗΡΕΣΙΩΝ ΠΑΡΟΧΗΣ ΚΑΤΑΛΥΜΑΤΟΣ ΚΑΙ  ΥΠΗΡΕΣΙΩΝ ΕΣΤΙΑΣΗΣ</t>
  </si>
  <si>
    <t>Ξενοδοχεία και παρόμοια καταλύματα</t>
  </si>
  <si>
    <t>Καταλύματα διακοπών και άλλα καταλύματα σύντομης διαμονής</t>
  </si>
  <si>
    <t>Χώροι κατασκήνωσης, εγκαταστάσεις για οχήματα αναψυχής  και  ρυμουλκούμενα οχήματα</t>
  </si>
  <si>
    <t>Άλλα καταλύματα</t>
  </si>
  <si>
    <t>Δραστηριότητες υπηρεσιών εστίασης</t>
  </si>
  <si>
    <t>Δραστηριότητες υπηρεσιών εστιατορίων και κινητών μονάδων εστίασης</t>
  </si>
  <si>
    <t>Δραστηριότητες υπηρεσιών τροφοδοσίας για εκδηλώσεις</t>
  </si>
  <si>
    <t>Άλλες υπηρεσίες εστίασης</t>
  </si>
  <si>
    <t>Δραστηριότητες παροχής ποτών</t>
  </si>
  <si>
    <t>ΕΝΗΜΕΡΩΣΗ ΚΑΙ ΕΠΙΚΟΙΝΩΝΙΑ</t>
  </si>
  <si>
    <t>Εκδοτικές δραστηριότητες</t>
  </si>
  <si>
    <t>Έκδοση βιβλίων</t>
  </si>
  <si>
    <t>Έκδοση τηλεφωνικών και κάθε είδους καταλόγων</t>
  </si>
  <si>
    <t>Έκδοση εφημερίδων</t>
  </si>
  <si>
    <t>Έκδοση παιχνιδιών για ηλεκτρονικούς υπολογιστές</t>
  </si>
  <si>
    <t>Άλλες εκδοτικές δραστηριότητες</t>
  </si>
  <si>
    <t>Έκδοση περιοδικών κάθε είδους</t>
  </si>
  <si>
    <t>Έκδοση άλλου λογισμικού</t>
  </si>
  <si>
    <t>Παραγωγή κινηματογραφικών ταινιών, βίντεο και τηλεοπτικών  προγραμμάτων, ηχογραφήσεις και μουσικές εκδόσεις</t>
  </si>
  <si>
    <t>Δραστηριότητες παραγωγής κινηματογραφικών ταινιών, βίντεο και  τηλεοπτικών προγραμμάτων</t>
  </si>
  <si>
    <t>Δραστηριότητες συνοδευτικές της παραγωγής κινηματογραφικών ταινιών,  βίντεο  και  τηλεοπτικών  προγραμμάτων</t>
  </si>
  <si>
    <t>Δραστηριότητες διανομής κινηματογραφικών ταινιών, βίντεο και τηλεοπτικών  προγραμμάτων</t>
  </si>
  <si>
    <t>Δραστηριότητες προβολής κινηματογραφικών ταινιών</t>
  </si>
  <si>
    <t>Ηχογραφήσεις και μουσικές εκδόσεις</t>
  </si>
  <si>
    <t>Δραστηριότητες προγραμματισμού και ραδιοτηλεοπτικών εκπομπών</t>
  </si>
  <si>
    <t>Programming and broadcasting activities</t>
  </si>
  <si>
    <t>Television programming and broadcasting activities</t>
  </si>
  <si>
    <t>Ραδιοφωνικές εκπομπές</t>
  </si>
  <si>
    <t>Ενσύρματες τηλεπικοινωνιακές δραστηριότητες</t>
  </si>
  <si>
    <t>Άλλες τηλεπικοινωνιακές δραστηριότητες</t>
  </si>
  <si>
    <t>Δραστηριότητες προγραμματισμού ηλεκτρονικών συστημάτων</t>
  </si>
  <si>
    <t>Δραστηριότητες προγραμματισμού ηλεκτρονικών υπολογιστών, παροχής συμβουλών και συναφείς δραστηριότητες</t>
  </si>
  <si>
    <t>Δραστηριότητες παροχής συμβουλών σχετικά με τους ηλεκτρονικούς υπολογιστές</t>
  </si>
  <si>
    <t>Υπηρεσίες διαχείρισης ηλεκτρονικών συστημάτων</t>
  </si>
  <si>
    <t>Άλλες δραστηριότητες της τεχνολογίας της πληροφορίας και δραστηριότητες υπηρεσιών ηλεκτρονικών υπολογιστών</t>
  </si>
  <si>
    <t>Δραστηριότητες υπηρεσιών πληροφορίας</t>
  </si>
  <si>
    <t>Επεξεργασία δεδομένων, καταχώρηση και συναφείς δραστηριότητες</t>
  </si>
  <si>
    <t>Δικτυακές πύλες</t>
  </si>
  <si>
    <t>Δραστηριότητες πρακτορείων ειδήσεων</t>
  </si>
  <si>
    <t>Άλλες δραστηριότητες υπηρεσιών πληροφορίας π.δ.κ.α.</t>
  </si>
  <si>
    <t>ΔΙΑΧΕΙΡΙΣΗ ΑΚΙΝΗΤΗΣ ΠΕΡΙΟΥΣΙΑΣ</t>
  </si>
  <si>
    <t>Αγοραπωλησία ιδιόκτητων ακινήτων</t>
  </si>
  <si>
    <t>Εκμίσθωση και διαχείριση ιδιόκτητων ή μισθωμένων ακινήτων</t>
  </si>
  <si>
    <t>Μεσιτικά γραφεία ακινήτων</t>
  </si>
  <si>
    <t>Διαχείριση ακίνητης περιουσίας, έναντι αμοιβής ή βάσει σύμβασης</t>
  </si>
  <si>
    <t>ΕΠΑΓΓΕΛΜΑΤΙΚΕΣ, ΕΠΙΣΤΗΜΟΝΙΚΕΣ ΚΑΙ ΤΕΧΝΙΚΕΣ ΔΡΑΣΤΗΡΙΟΤΗΤΕΣ</t>
  </si>
  <si>
    <t>Νομικές και λογιστικές δραστηριότητες</t>
  </si>
  <si>
    <t>Νομικές δραστηριότητες</t>
  </si>
  <si>
    <t>Δραστηριότητες λογιστικής, τήρησης βιβλίων και λογιστικού ελέγχου · παροχή φορολογικών συμβουλών</t>
  </si>
  <si>
    <t>Δραστηριότητες κεντρικών γραφείων· δραστηριότητες παροχής συμβουλών διαχείρισης</t>
  </si>
  <si>
    <t>Δραστηριότητες κεντρικών γραφείων</t>
  </si>
  <si>
    <t>Δραστηριότητες δημοσίων σχέσεων και επικοινωνίας</t>
  </si>
  <si>
    <t>Δραστηριότητες παροχής επιχειρηματικών συμβουλών και άλλων συμβουλών διαχείρισης</t>
  </si>
  <si>
    <t>Αρχιτεκτονικές δραστηριότητες και δραστηριότητες μηχανικών· τεχνικές δοκιμές και αναλύσεις</t>
  </si>
  <si>
    <t>Τεχνικές δοκιμές και αναλύσεις</t>
  </si>
  <si>
    <t>Δραστηριότητες αρχιτεκτόνων</t>
  </si>
  <si>
    <t>Δραστηριότητες μηχανικών και συναφείς δραστηριότητες παροχής τεχνικών συμβουλών</t>
  </si>
  <si>
    <t>Επιστημονική έρευνα και ανάπτυξη</t>
  </si>
  <si>
    <t>Έρευνα και πειραματική ανάπτυξη στη βιοτεχνολογία</t>
  </si>
  <si>
    <t>Έρευνα και πειραματική ανάπτυξη σε άλλες φυσικές επιστήμες και τη μηχανική</t>
  </si>
  <si>
    <t>Έρευνα και πειραματική ανάπτυξη στις κοινωνικές και ανθρωπιστικές επιστήμες</t>
  </si>
  <si>
    <t>Διαφήμιση και έρευνα αγοράς</t>
  </si>
  <si>
    <t>Διαφημιστικά γραφεία</t>
  </si>
  <si>
    <t>Παρουσίαση στα μέσα ενημέρωσης</t>
  </si>
  <si>
    <t>Έρευνα αγοράς και δημοσκοπήσεις</t>
  </si>
  <si>
    <t>Άλλες επαγγελματικές, επιστημονικές και τεχνικές δραστηριότητες</t>
  </si>
  <si>
    <t>Άλλες επαγγελματικές, επιστημονικές και τεχνικές δραστηριότητες π.δ.κ.α.</t>
  </si>
  <si>
    <t>Δραστηριότητες μετάφρασης και διερμηνείας</t>
  </si>
  <si>
    <t>Φωτογραφικές δραστηριότητες</t>
  </si>
  <si>
    <t>Δραστηριότητες ειδικευμένου σχεδίου</t>
  </si>
  <si>
    <t>Κτηνιατρικές δραστηριότητες</t>
  </si>
  <si>
    <t>ΔΙΟΙΚΗΤΙΚΕΣ ΚΑΙ ΥΠΟΣΤΗΡΙΚΤΙΚΕΣ ΔΡΑΣΤΗΡΙΟΤΗΤΕΣ</t>
  </si>
  <si>
    <t>Δραστηριότητες ενοικίασης και εκμίσθωσης</t>
  </si>
  <si>
    <t>Ενοικίαση και εκμίσθωση αυτοκινήτων και ελαφρών μηχανοκίνητων οχημάτων</t>
  </si>
  <si>
    <t>Renting and leasing of cars and light motor vehicles</t>
  </si>
  <si>
    <t>Ενοικίαση και εκμίσθωση φορτηγών</t>
  </si>
  <si>
    <t>Ενοικίαση και εκμίσθωση ειδών αναψυχής και αθλητικών ειδών</t>
  </si>
  <si>
    <t>Ενοικίαση βιντεοκασετών και δίσκων</t>
  </si>
  <si>
    <t>Ενοικίαση και εκμίσθωση άλλων ειδών προσωπικής ή οικιακής χρήσης</t>
  </si>
  <si>
    <t>Ενοικίαση και εκμίσθωση γεωργικών μηχανημάτων και εξοπλισμού</t>
  </si>
  <si>
    <t>Ενοικίαση και εκμίσθωση μηχανημάτων και εξοπλισμού κατασκευών και έργων πολιτικού μηχανικού</t>
  </si>
  <si>
    <t>Leasing of intellectual property and similar products, except copyrighted works</t>
  </si>
  <si>
    <t>Ενοικίαση και εκμίσθωση μηχανημάτων και εξοπλισμού γραφείου (συμπεριλαμβανομένων των ηλεκτρονικών υπολογιστών)</t>
  </si>
  <si>
    <t>Ενοικίαση και εκμίσθωση εξοπλισμού πλωτών μεταφορών</t>
  </si>
  <si>
    <t>Ενοικίαση και εκμίσθωση εξοπλισμού αεροπορικών μεταφορών</t>
  </si>
  <si>
    <t>Ενοικίαση και εκμίσθωση άλλων μηχανημάτων, ειδών εξοπλισμού και υλικών  αγαθών π.δ.κ.α.</t>
  </si>
  <si>
    <t>Εκμίσθωση πνευματικής ιδιοκτησίας και παρεμφερών προϊόντων, με εξαίρεση τα έργα με δικαιώματα πνευματικής ιδιοκτησίας</t>
  </si>
  <si>
    <t>Δραστηριότητες απασχόλησης</t>
  </si>
  <si>
    <t>Other human resources provision</t>
  </si>
  <si>
    <t>Άλλη διάθεση ανθρώπινου δυναμικού</t>
  </si>
  <si>
    <t>Δραστηριότητες γραφείων ευρέσεως προσωρινής εργασίας</t>
  </si>
  <si>
    <t>Δραστηριότητες γραφείων ευρέσεως εργασίας</t>
  </si>
  <si>
    <t>Δραστηριότητες ταξιδιωτικών πρακτορείων, γραφείων οργανωμένων ταξιδιών και υπηρεσιών κρατήσεων και συναφείς δραστηριότητες</t>
  </si>
  <si>
    <t>Travel agency, tour operator  reservation service and related activities</t>
  </si>
  <si>
    <t>Other reservation service and related activities</t>
  </si>
  <si>
    <t>Δραστηριότητες ταξιδιωτικών πρακτορείων</t>
  </si>
  <si>
    <t>Δραστηριότητες γραφείων οργανωμένων ταξιδιών</t>
  </si>
  <si>
    <t>Άλλες δραστηριότητες υπηρεσιών κρατήσεων και συναφείς δραστηριότητες</t>
  </si>
  <si>
    <t>Δραστηριότητες παροχής προστασίας και έρευνας</t>
  </si>
  <si>
    <t>Δραστηριότητες παροχής ιδιωτικής προστασίας</t>
  </si>
  <si>
    <t>Δραστηριότητες υπηρεσιών συστημάτων προστασίας</t>
  </si>
  <si>
    <t>Δραστηριότητες έρευνας</t>
  </si>
  <si>
    <t>Δραστηριότητες παροχής υπηρεσιών σε κτίρια και εξωτερικούς χώρους</t>
  </si>
  <si>
    <t>Δραστηριότητες συνδυασμού βοηθητικών υπηρεσιών</t>
  </si>
  <si>
    <t>Γενικός καθαρισμός κτιρίων</t>
  </si>
  <si>
    <t>Άλλες δραστηριότητες καθαρισμού κτιρίων και βιομηχανικού καθαρισμού</t>
  </si>
  <si>
    <t>Other cleaning activities</t>
  </si>
  <si>
    <t>Άλλες δραστηριότητες καθαρισμού</t>
  </si>
  <si>
    <t>Δραστηριότητες υπηρεσιών τοπίου</t>
  </si>
  <si>
    <t>Landscape service activities</t>
  </si>
  <si>
    <t>Διοικητικές δραστηριότητες γραφείου, γραμματειακή υποστήριξη και άλλες δραστηριότητες παροχής υποστήριξης προς τις επιχειρήσεις</t>
  </si>
  <si>
    <t>Συνδυασμένες διοικητικές δραστηριότητες γραφείου</t>
  </si>
  <si>
    <t>Αναπαραγωγή φωτοτυπιών, προετοιμασία εγγράφων και άλλες ειδικευμένες δραστηριότητες γραμματειακής υποστήριξης</t>
  </si>
  <si>
    <t>Δραστηριότητες τηλεφωνικών κέντρων</t>
  </si>
  <si>
    <t>Organisation of conventions and trade shows</t>
  </si>
  <si>
    <t>Οργάνωση συνεδρίων και εμπορικών εκθέσεων</t>
  </si>
  <si>
    <t>Δραστηριότητες γραφείων είσπραξης και γραφείων οικονομικών και εμπορικών πληροφοριών</t>
  </si>
  <si>
    <t>Δραστηριότητες συσκευασίας</t>
  </si>
  <si>
    <t>Άλλες δραστηριότητες παροχής υπηρεσιών προς τις επιχειρήσεις π.δ.κ.α.</t>
  </si>
  <si>
    <t>Other business support service activities n.e.c.</t>
  </si>
  <si>
    <t>Προσχολική εκπαίδευση</t>
  </si>
  <si>
    <t>Πρωτοβάθμια εκπαίδευση</t>
  </si>
  <si>
    <t>Γενική δευτεροβάθμια εκπαίδευση</t>
  </si>
  <si>
    <t>Τεχνική και επαγγελματική δευτεροβάθμια εκπαίδευση</t>
  </si>
  <si>
    <t>Τριτοβάθμια εκπαίδευση</t>
  </si>
  <si>
    <t>Tertiary education</t>
  </si>
  <si>
    <t>Αθλητική και ψυχαγωγική εκπαίδευση</t>
  </si>
  <si>
    <t>Πολιτιστική εκπαίδευση</t>
  </si>
  <si>
    <t>Δραστηριότητες σχολών οδηγών</t>
  </si>
  <si>
    <t>Άλλη εκπαίδευση π.δ.κ.α.</t>
  </si>
  <si>
    <t>Educational support activities</t>
  </si>
  <si>
    <t>Εκπαιδευτικές υποστηρικτικές δραστηριότητες</t>
  </si>
  <si>
    <t>ΔΡΑΣΤΗΡΙΟΤΗΤΕΣ ΣΧΕΤΙΚΕΣ ΜΕ ΤΗΝ ΑΝΘΡΩΠΙΝΗ ΥΓΕΙΑ ΚΑΙ ΤΗΝ ΚΟΙΝΩΝΙΚΗ ΜΕΡΙΜΝΑ</t>
  </si>
  <si>
    <t>Specialist medical practice activities</t>
  </si>
  <si>
    <t>Άλλες δραστηριότητες ανθρώπινης υγείας</t>
  </si>
  <si>
    <t>Δραστηριότητες άσκησης οδοντιατρικών επαγγελμάτων</t>
  </si>
  <si>
    <t>Δραστηριότητες άσκησης ειδικών ιατρικών επαγγελμάτων</t>
  </si>
  <si>
    <t>Δραστηριότητες άσκησης γενικών ιατρικών επαγγελμάτων</t>
  </si>
  <si>
    <t>Νοσοκομειακές δραστηριότητες</t>
  </si>
  <si>
    <t>Δραστηριότητες ανθρώπινης υγείας</t>
  </si>
  <si>
    <t>Δραστηριότητες βοήθειας κατ΄οίκον</t>
  </si>
  <si>
    <t>Residential nursing care activities</t>
  </si>
  <si>
    <t>Δραστηριότητες αποκλειστικού(-ής)  οσοκόμου κατ' οίκον</t>
  </si>
  <si>
    <t>Δραστηριότητες αποκλειστικού(-ής) νοσοκόμου κατ' οίκον για νοητική  υστέρηση, ψυχική υγεία και χρήση ουσιών</t>
  </si>
  <si>
    <t>Δραστηριότητες αποκλειστικού(-ής) νοσοκόμου κατ'οίκον για ηλικιωμένους και άτομα με αναπηρία</t>
  </si>
  <si>
    <t>Άλλες δραστηριότητες αποκλειστικού(-ης) νοσοκόμου κατ' οίκον</t>
  </si>
  <si>
    <t>Δραστηριότητες κοινωνικής μέριμνας χωρίς παροχή καταλύματος</t>
  </si>
  <si>
    <t>Δραστηριότητες κοινωνικής μέριμνας χωρίς παροχή καταλύματος για ηλικιωμένους και άτομα με αναπηρία</t>
  </si>
  <si>
    <t>Δραστηριότητες βρεφονηπιακών και παιδικών σταθμών</t>
  </si>
  <si>
    <t>Άλλες δραστηριότητες κοινωνικής μέριμνας χωρίς παροχή καταλύματος π.δ.κ.α.</t>
  </si>
  <si>
    <t>ΤΕΧΝΕΣ, ΔΙΑΣΚΕΔΑΣΗ ΚΑΙ ΨΥΧΑΓΩΓΙΑ</t>
  </si>
  <si>
    <t>Δημιουργικές δραστηριότητες, τέχνες και διασκέδαση</t>
  </si>
  <si>
    <t>Τέχνες του θεάματος</t>
  </si>
  <si>
    <t>Υποστηρικτικές δραστηριότητες για τις τέχνες του θεάματος</t>
  </si>
  <si>
    <t>Καλλιτεχνική δημιουργία</t>
  </si>
  <si>
    <t>Εκμετάλλευση αιθουσών θεαμάτων και συναφείς δραστηριότητες</t>
  </si>
  <si>
    <t>Δραστηριότητες βιβλιοθηκών, αρχειοφυλακείων, μουσείων και λοιπές πολιτιστικές δραστηριότητες</t>
  </si>
  <si>
    <t>Δραστηριότητες βιβλιοθηκών και αρχειοφυλακείων</t>
  </si>
  <si>
    <t>Δραστηριότητες μουσείων</t>
  </si>
  <si>
    <t>Λειτουργία ιστορικών χώρων και κτιρίων και παρόμοιων πόλων έλξης επισκεπτών</t>
  </si>
  <si>
    <t>Δραστηριότητες βοτανικών και ζωολογικών κήπων και φυσικών βιοτόπων</t>
  </si>
  <si>
    <t>Τυχερά παιχνίδια και στοιχήματα</t>
  </si>
  <si>
    <t>Αθλητικές δραστηριότητες και δραστηριότητες διασκέδασης και ψυχαγωγίας</t>
  </si>
  <si>
    <t>Άλλες δραστηριότητες διασκέδασης και ψυχαγωγίας</t>
  </si>
  <si>
    <t>Δραστηριότητες πάρκων αναψυχής και άλλων θεματικών πάρκων</t>
  </si>
  <si>
    <t>Άλλες αθλητικές δραστηριότητες</t>
  </si>
  <si>
    <t>Εγκαταστάσεις γυμναστικής</t>
  </si>
  <si>
    <t>Δραστηριότητες αθλητικών ομίλων</t>
  </si>
  <si>
    <t>Εκμετάλλευση αθλητικών εγκαταστάσεων</t>
  </si>
  <si>
    <t>ΑΛΛΕΣ ΔΡΑΣΤΗΡΙΟΤΗΤΕΣ ΠΑΡΟΧΗΣ  ΠΗΡΕΣΙΩΝ</t>
  </si>
  <si>
    <t>Δραστηριότητες άλλων οργανώσεων π.δ.κ.α.</t>
  </si>
  <si>
    <t>Δραστηριότητες πολιτικών οργανώσεων</t>
  </si>
  <si>
    <t>Δραστηριότητες θρησκευτικών οργανώσεων</t>
  </si>
  <si>
    <t>Δραστηριότητες συνδικαλιστικών οργανώσεων</t>
  </si>
  <si>
    <t>Δραστηριότητες επαγγελματικών οργανώσεων</t>
  </si>
  <si>
    <t>Δραστηριότητες επιχειρηματικών και εργοδοτικών οργανώσεων</t>
  </si>
  <si>
    <t>Δραστηριότητες οργανώσεων</t>
  </si>
  <si>
    <t>Επισκευή ηλεκτρονικών υπολογιστών και ειδών ατομικής η οικιακής χρήσης</t>
  </si>
  <si>
    <t>Επισκευή ηλεκτρονικών υπολογιστών και περιφερειακού εξοπλισμού</t>
  </si>
  <si>
    <t>Επισκευή άλλων ειδών προσωπικής καιοικιακής χρήσης</t>
  </si>
  <si>
    <t>Επισκευή ρολογιών και κοσμημάτων</t>
  </si>
  <si>
    <t>Επισκευή επίπλων και ειδών οικιακής επίπλωσης</t>
  </si>
  <si>
    <t>Επιδιόρθωση υποδημάτων και δερμάτινων ειδών</t>
  </si>
  <si>
    <t>Επισκευή συσκευών οικιακής χρήσης και εξοπλισμού σπιτιού και κήπου</t>
  </si>
  <si>
    <t>Επισκευή ηλεκτρονικών ειδών ευρείας κατανάλωσης</t>
  </si>
  <si>
    <t>Άλλες δραστηριότητες παροχής προσωπικών υπηρεσιών</t>
  </si>
  <si>
    <t>Other personal service activities</t>
  </si>
  <si>
    <t>Other personal service activities n.e.c.</t>
  </si>
  <si>
    <t>Πλύσιμο και (στεγνό) καθάρισμα κλωστοϋφαντουργικών και γούνινων προϊόντων</t>
  </si>
  <si>
    <t>Δραστηριότητες κομμωτηρίων, κουρείων και κέντρων αισθητικής</t>
  </si>
  <si>
    <t>Δραστηριότητες γραφείων κηδειών και συναφείς δραστηριότητες</t>
  </si>
  <si>
    <t>Δραστηριότητες σχετικές με τη φυσική ευεξία</t>
  </si>
  <si>
    <t>Άλλες δραστηριότητες παροχής προσωπικών  υπηρεσιών π.δ.κ.α.</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</si>
  <si>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</si>
  <si>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Δραστηριότητες νοικοκυριών ως εργοδοτών οικιακού προσωπικού</t>
  </si>
  <si>
    <t>7=5-6</t>
  </si>
  <si>
    <t>6</t>
  </si>
  <si>
    <t>3</t>
  </si>
  <si>
    <t>2</t>
  </si>
  <si>
    <t>1</t>
  </si>
  <si>
    <t>4</t>
  </si>
  <si>
    <t>5=1-(2+3+4)</t>
  </si>
  <si>
    <t>8</t>
  </si>
  <si>
    <t>9</t>
  </si>
  <si>
    <t>11</t>
  </si>
  <si>
    <t>10=7-8-9</t>
  </si>
  <si>
    <t>Income from trading activities</t>
  </si>
  <si>
    <t>Έσοδα από δραστηριότητες εμπορίου</t>
  </si>
  <si>
    <t>Έσοδα από  κατασκευαστικές  δραστηριότητες</t>
  </si>
  <si>
    <t>Αστικές και προαστιακές χερσαίες μεταφορές επιβατών</t>
  </si>
  <si>
    <t>Εκμετάλλευση ταξί</t>
  </si>
  <si>
    <t>Urban and suburban passenger land transport</t>
  </si>
  <si>
    <t>Άλλες χερσαίες μεταφορές επιβατών π.δ.κ.α.</t>
  </si>
  <si>
    <t>Οδικές μεταφορές εμπορευμάτων</t>
  </si>
  <si>
    <t>Υπηρεσίες μετακόμισης</t>
  </si>
  <si>
    <t>Θαλάσσιες και ακτοπλοϊκές μεταφορές επιβατών</t>
  </si>
  <si>
    <t>Θαλάσσιες και ακτοπλοϊκές μεταφορές εμπορευμάτων</t>
  </si>
  <si>
    <t xml:space="preserve">ΙΔΙΩΤΙΚΟΣ ΤΟΜΕΑΣ </t>
  </si>
  <si>
    <t xml:space="preserve">PRIVATE SECTOR </t>
  </si>
  <si>
    <t xml:space="preserve">Τα στοιχεία αφορούν τον ιδιωτικό τομέα και προκύπτουν από την ετήσια Έρευνα Υπηρεσιών και Μεταφορών. Πρόκειται για δειγματοληπτική έρευνα που απευθύνεται στις επιχειρήσεις. </t>
  </si>
  <si>
    <t xml:space="preserve">The data concern the private sector and they are derived from the annual Services and Transport Survey, which is a sample survey addressed to enterprises. </t>
  </si>
  <si>
    <t>ΠINAKAΣ   2:  ΑΠΑΣΧΟΛΗΣΗ ΚΑΙ ΕΡΓΑΤΙΚΟ ΚΟΣΤΟΣ ΚΑΤΑ ΚΑΤΗΓΟΡΙΑ ΕΡΓΑΖΟΜΕΝΩΝ ΚΑΙ ΟΙΚΟΝΟΜΙΚΗ ΔΡΑΣΤΗΡΙΟΤΗΤΑ</t>
  </si>
  <si>
    <t>ΠINAKAΣ   4:  ΑΞΙΑ ΠΑΡΑΓΩΓΗΣ, ΕΝΔΙΑΜΕΣΗ ΑΝΑΛΩΣΗ, ΠΡΟΣΤΙΘΕΜΕΝΗ ΑΞΙΑ, ΕΡΓΑΤΙΚΟ ΚΟΣΤΟΣ ΚΑΙ ΤΟΚΟΙ ΠΟΥ ΠΛΗΡΩΘΗΚΑΝ ΓΙΑ ΔΑΝΕΙΑ ΚΑΤΑ ΟΙΚΟΝΟΜΙΚΗ ΔΡΑΣΤΗΡΙΟΤΗΤΑ</t>
  </si>
  <si>
    <t>ΠINAKAΣ   3:  ΑΞΙΑ ΠΩΛΗΣΕΩΝ ΚΑΙ ΑΞΙΑ ΠΑΡΑΓΩΓΗΣ ΚΑΤΑ ΟΙΚΟΝΟΜΙΚΗ ΔΡΑΣΤΗΡΙΟΤΗΤΑ</t>
  </si>
  <si>
    <t>ΕΡΕΥΝΑ ΥΠΗΡΕΣΙΩΝ ΚΑΙ ΜΕΤΑΦΟΡΩΝ 2017</t>
  </si>
  <si>
    <t xml:space="preserve">                            SERVICES AND TRANSPORT SURVEY 2017</t>
  </si>
  <si>
    <t xml:space="preserve">                                     SERVICES AND TRANSPORT SURVEY 2017</t>
  </si>
  <si>
    <t>Έσοδα από  ενοίκια</t>
  </si>
  <si>
    <t>Income from rents</t>
  </si>
  <si>
    <t>Έσοδα από προμήθειες</t>
  </si>
  <si>
    <t>Income from commission</t>
  </si>
  <si>
    <t>SERVICES AND TRANSPORT SURVEY 2017</t>
  </si>
  <si>
    <t>Η περίοδος στην οποία αναφέρονται οι πληροφορίες είναι το ημερολογιακό έτος 2017.</t>
  </si>
  <si>
    <t>The reference period for the data collected is the calendar year 2017.</t>
  </si>
  <si>
    <t>ΑΝΑΛΥΤΙΚΟΙ ΠΙΝΑΚΕΣ ΓΙΑ ΤΟ 2017</t>
  </si>
  <si>
    <t>DETAILED TABLES FOR 2017</t>
  </si>
  <si>
    <t xml:space="preserve">                          ΕΡΕΥΝΑ ΥΠΗΡΕΣΙΩΝ ΚΑΙ ΜΕΤΑΦΟΡΩΝ 2017</t>
  </si>
  <si>
    <t xml:space="preserve">                                SERVICES AND TRANSPORT SURVEY 2017</t>
  </si>
  <si>
    <t>5913+</t>
  </si>
  <si>
    <t>7732+</t>
  </si>
  <si>
    <t>8553+</t>
  </si>
  <si>
    <t>Εργαζόμενοι ιδιοκτήτες</t>
  </si>
  <si>
    <t xml:space="preserve">                         SERVICES AND TRANSPORT SURVEY 2017</t>
  </si>
  <si>
    <t>Καλύπτονται όλες οι δραστηριότητες  που εμπίπτουν στους τομείς H, I, J, L, M, N, P, Q, R, S και T97 της Στατιστικής Ταξινόμησης Οικονομικών Δραστηριοτήτων, NACE Αναθ. 2, της ΕΕ. Συγκεκριμένα καλύπτονται οι τομείς: (α) μεταφορά και αποθήκευση, (β) υπηρεσίες παροχής καταλύματος και υπηρεσίες εστίασης, (γ) ενημέρωση και επικοινωνία, (δ) διαχείριση ακίνητης περιουσίας, (ε) επαγγελματικές, επιστημονικές  και  τεχνικές  δραστηριότητες,  (στ) διοικητικές και υποστηρικτικές δραστηριότητες, (ζ) εκπαίδευση, (η) δραστηριότητες σχετικές με την ανθρώπινη υγεία και την κοινωνική μέριμνα, (θ) τέχνες, διασκέδαση και ψυχαγωγία, (ι) άλλες δραστηριότητες παροχής υπηρεσιών και (ια) δραστηριότητες νοικοκυριών ως εργοδοτών.</t>
  </si>
  <si>
    <t>Απασχόληση      (Αρ.)</t>
  </si>
  <si>
    <t>Working    proprietors</t>
  </si>
  <si>
    <t>Λειτουργικό πλεόνασμα</t>
  </si>
  <si>
    <t>Operating
surplus</t>
  </si>
  <si>
    <t>Η.Υ. και λογισμικά προγράμματα</t>
  </si>
  <si>
    <t>Computers and software</t>
  </si>
  <si>
    <t>(Τελευταία Ενημέρωση/Last update 29/06/2020)</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</si>
  <si>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2017, στην Έρευνα συμμετείχαν 3.637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</si>
  <si>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2017, 3.637 enterprises participated in the survey. </t>
  </si>
  <si>
    <t xml:space="preserve">ΠINAKAΣ  1:  ΑΡΙΘΜΟΣ ΕΠΙΧΕΙΡΗΣΕΩΝ, ΑΠΑΣΧΟΛΗΣΗ, ΑΞΙΑ ΠΑΡΑΓΩΓΗΣ, ΠΡΟΣΤΙΘΕΜΕΝΗ ΑΞΙΑ </t>
  </si>
  <si>
    <t xml:space="preserve">                        ΚΑΙ ΑΚΑΘΑΡΙΣΤΕΣ ΠΑΓΙΕΣ ΚΕΦΑΛΑΙΟΥΧΙΚΕΣ ΕΠΕΝΔΥΣΕΙΣ ΚΑΤΑ ΟΙΚΟΝΟΜΙΚΗ </t>
  </si>
  <si>
    <t xml:space="preserve">                        ΔΡΑΣΤΗΡΙΟΤΗΤΑ </t>
  </si>
  <si>
    <t xml:space="preserve">TABLE      1:   NUMBER OF ENTERPRISES, EMPLOYMENT, PRODUCTION VALUE, VALUE ADDED </t>
  </si>
  <si>
    <t xml:space="preserve">                        AND GROSS FIXED CAPITAL FORMATION BY ECONOMIC ACTIVITY</t>
  </si>
  <si>
    <t>Κώδικας NACE Αναθ. 2 
Code NACE Rev. 2</t>
  </si>
  <si>
    <t>Συνεισφορές εργοδότη στα διάφορα ταμεία 
Employers' contribution to various funds</t>
  </si>
  <si>
    <t>TABLE       2:  EMPLOYMENT AND LABOUR COSTS BY OCCUPATIONAL CATEGORY AND ECONOMIC ACTIVITY</t>
  </si>
  <si>
    <t>Κώδικας NACE Αναθ. 2
Code NACE Rev. 2</t>
  </si>
  <si>
    <t>Έσοδα από βιομηχανικές δραστηριότητες</t>
  </si>
  <si>
    <t>Income from industrial activities</t>
  </si>
  <si>
    <t>Income from construction activities</t>
  </si>
  <si>
    <t>Κώδικας NACE Αναθ. 2
Code NACE Rev. 2</t>
  </si>
  <si>
    <t>TABLE       3:  TURNOVER AND PRODUCTION VALUE BY ECONOMIC ACTIVITY</t>
  </si>
  <si>
    <t>TABLE       4:  PRODUCTION VALUE, INTERMEDIATE INPUTS, VALUE ADDED, LABOUR COSTS AND INTEREST PAID ON LOANS BY ECONOMIC ACTIVITY</t>
  </si>
  <si>
    <t>Αξία 
παραγωγής</t>
  </si>
  <si>
    <t>Production 
value</t>
  </si>
  <si>
    <t>TABLE       5:  GROSS FIXED CAPITAL FORMATION BY TYPE AND ECONOMIC ACTIVITY</t>
  </si>
  <si>
    <t>ΠINAKAΣ   5:  ΑΚΑΘΑΡΙΣΤΕΣ ΠΑΓΙΕΣ ΚΕΦΑΛΑΙΟΥΧΙΚΕΣ ΕΠΕΝΔΥΣΕΙΣ ΚΑΤΑ ΚΑΤΗΓΟΡΙΑ ΚΑΙ ΟΙΚΟΝΟΜΙΚΗ ΔΡΑΣΤΗΡΙΟΤΗΤΑ</t>
  </si>
  <si>
    <t>COPYRIGHT ©: 2020 ΚΥΠΡΙΑΚΗ ΔΗΜΟΚΡΑΤΙΑ, ΣΤΑΤΙΣΤΙΚΗ ΥΠΗΡΕΣΙΑ/REPUBLIC OF CYPRUS, STATISTICAL SERVICE</t>
  </si>
  <si>
    <r>
      <t>All activities classified under the sections H, I, J, L, M, N, P, Q, R, S and T97 of the Statistical Classification of Economic Activities, NACE Rev. 2, of the EU</t>
    </r>
    <r>
      <rPr>
        <b/>
        <sz val="10"/>
        <rFont val="Arial"/>
        <family val="2"/>
      </rPr>
      <t xml:space="preserve"> </t>
    </r>
    <r>
      <rPr>
        <sz val="10"/>
        <rFont val="Arial"/>
        <family val="2"/>
      </rPr>
      <t>are being covered.  They are distinguished into:</t>
    </r>
    <r>
      <rPr>
        <b/>
        <sz val="10"/>
        <rFont val="Arial"/>
        <family val="2"/>
      </rPr>
      <t xml:space="preserve"> </t>
    </r>
    <r>
      <rPr>
        <sz val="10"/>
        <rFont val="Arial"/>
        <family val="2"/>
      </rPr>
      <t>(a) transportation and storage, (b) accomodation and food service activities, (c) information and communication, (d) real estate activities, (e) professional, scientific and technical activities, (f) administrative and support service activities, (g) education, (h) human health and social work activities, (i) arts, entertainment and recreation, (j) other service activities and (k) activities of households as employers.</t>
    </r>
  </si>
  <si>
    <r>
      <rPr>
        <b/>
        <sz val="10"/>
        <rFont val="Arial"/>
        <family val="2"/>
      </rPr>
      <t xml:space="preserve">Επιχείρηση: </t>
    </r>
    <r>
      <rPr>
        <sz val="10"/>
        <rFont val="Arial"/>
        <family val="2"/>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</si>
  <si>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rPr>
      <t>Enterprise:</t>
    </r>
    <r>
      <rPr>
        <sz val="10"/>
        <rFont val="Arial"/>
        <family val="2"/>
      </rPr>
      <t xml:space="preserve"> refers to an economic unit which is a legal entity, a firm or self-employed engaging in one, or predominantly one, kind of economic activity. It may consist of more than one establishments located at various sites.</t>
    </r>
  </si>
  <si>
    <r>
      <rPr>
        <b/>
        <sz val="10"/>
        <rFont val="Arial"/>
        <family val="2"/>
      </rPr>
      <t>Απασχόληση:</t>
    </r>
    <r>
      <rPr>
        <sz val="10"/>
        <rFont val="Arial"/>
        <family val="2"/>
      </rPr>
      <t xml:space="preserve"> ο μέσος όρος του συνολικού αριθμού εργαζομένων (εργαζόμενοι ιδιοκτήτες, μέλη της οικογένειας που εργάζονται χωρίς μισθό και μόνιμοι και έκτακτοι μισθωτοί) κατά τη διάρκεια του έτους, σε ισοδυναμία πλήρους απασχόλησης.  </t>
    </r>
  </si>
  <si>
    <r>
      <rPr>
        <b/>
        <sz val="10"/>
        <rFont val="Arial"/>
        <family val="2"/>
      </rPr>
      <t>Employment:</t>
    </r>
    <r>
      <rPr>
        <sz val="10"/>
        <rFont val="Arial"/>
        <family val="2"/>
      </rPr>
      <t xml:space="preserve"> refers to the average number of all persons employed (working proprietors, unpaid family members, permanent and casual employees) during the year, in full time equivalent terms.  </t>
    </r>
  </si>
  <si>
    <r>
      <rPr>
        <b/>
        <sz val="10"/>
        <rFont val="Arial"/>
        <family val="2"/>
      </rPr>
      <t xml:space="preserve">Αξία παραγωγής: </t>
    </r>
    <r>
      <rPr>
        <sz val="10"/>
        <rFont val="Arial"/>
        <family val="2"/>
      </rPr>
      <t>η αξία των παραχθέντων υπηρεσιών και αγαθών, του ακαθάριστου κέρδους των εμπορευμάτων που μεταπωλήθηκαν όπως ακριβώς αγοράστηκαν, άλλων λειτουργικών εσόδων και τυχόν μεταβολών στην αξία των αποθεμάτων των ημιτελών προϊόντων στο τέλος του έτους.</t>
    </r>
  </si>
  <si>
    <r>
      <rPr>
        <b/>
        <sz val="10"/>
        <rFont val="Arial"/>
        <family val="2"/>
      </rPr>
      <t>Production value:</t>
    </r>
    <r>
      <rPr>
        <sz val="10"/>
        <rFont val="Arial"/>
        <family val="2"/>
      </rPr>
      <t xml:space="preserve"> the value of services and goods produced, net receipts from the sale of goods sold in the same condition as purchased, other operating income and changes in the value of work-in-progress at the end of the year.</t>
    </r>
  </si>
  <si>
    <r>
      <rPr>
        <b/>
        <sz val="10"/>
        <rFont val="Arial"/>
        <family val="2"/>
      </rPr>
      <t xml:space="preserve">Προστιθέμενη αξία: </t>
    </r>
    <r>
      <rPr>
        <sz val="10"/>
        <rFont val="Arial"/>
        <family val="2"/>
      </rPr>
      <t>προκύπτει αφού αφαιρεθούν από την αξία παραγωγής</t>
    </r>
    <r>
      <rPr>
        <b/>
        <sz val="10"/>
        <rFont val="Arial"/>
        <family val="2"/>
      </rPr>
      <t xml:space="preserve"> </t>
    </r>
    <r>
      <rPr>
        <sz val="10"/>
        <rFont val="Arial"/>
        <family val="2"/>
      </rPr>
      <t>τα έξοδα παραγωγής, τα διοικητικά έξοδα και τα ενοίκια.</t>
    </r>
  </si>
  <si>
    <r>
      <rPr>
        <b/>
        <sz val="10"/>
        <rFont val="Arial"/>
        <family val="2"/>
      </rPr>
      <t xml:space="preserve">Value added: </t>
    </r>
    <r>
      <rPr>
        <sz val="10"/>
        <rFont val="Arial"/>
        <family val="2"/>
      </rPr>
      <t>is derived by deducting from the production value the production expenses, the administrative expenses and rents.</t>
    </r>
  </si>
  <si>
    <r>
      <rPr>
        <b/>
        <sz val="10"/>
        <rFont val="Arial"/>
        <family val="2"/>
      </rPr>
      <t>Προστιθέμενη αξία σε τιμές συντελεστών παραγωγής:</t>
    </r>
    <r>
      <rPr>
        <sz val="10"/>
        <rFont val="Arial"/>
        <family val="2"/>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</si>
  <si>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0"/>
        <rFont val="Arial"/>
        <family val="2"/>
      </rPr>
      <t>Value added at factor cost:</t>
    </r>
    <r>
      <rPr>
        <sz val="10"/>
        <rFont val="Arial"/>
        <family val="2"/>
      </rPr>
      <t xml:space="preserve"> is derived by deducting from value added indirect taxes. It comprises of labour costs, depreciation and operating surplus.</t>
    </r>
  </si>
  <si>
    <r>
      <rPr>
        <b/>
        <sz val="10"/>
        <rFont val="Arial"/>
        <family val="2"/>
      </rPr>
      <t>Μισθοί και ημερομίσθια:</t>
    </r>
    <r>
      <rPr>
        <sz val="10"/>
        <rFont val="Arial"/>
        <family val="2"/>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</si>
  <si>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rPr>
      <t>Wages and salaries:</t>
    </r>
    <r>
      <rPr>
        <sz val="10"/>
        <rFont val="Arial"/>
        <family val="2"/>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</si>
  <si>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rPr>
      <t xml:space="preserve">Συνεισφορές των εργοδοτών σε διάφορα ταμεία: </t>
    </r>
    <r>
      <rPr>
        <sz val="10"/>
        <rFont val="Arial"/>
        <family val="2"/>
      </rPr>
      <t>περιλαμβάνουν τις κοινωνικές ασφαλίσεις, τα ταμεία προνοίας, συντάξεως, ιατρικής περίθαλψης και άλλα ταμεία.</t>
    </r>
  </si>
  <si>
    <r>
      <rPr>
        <b/>
        <sz val="10"/>
        <rFont val="Arial"/>
        <family val="2"/>
      </rPr>
      <t>Employer’s contribution</t>
    </r>
    <r>
      <rPr>
        <sz val="10"/>
        <rFont val="Arial"/>
        <family val="2"/>
      </rPr>
      <t xml:space="preserve"> </t>
    </r>
    <r>
      <rPr>
        <b/>
        <sz val="10"/>
        <rFont val="Arial"/>
        <family val="2"/>
      </rPr>
      <t xml:space="preserve">to various funds: </t>
    </r>
    <r>
      <rPr>
        <sz val="10"/>
        <rFont val="Arial"/>
        <family val="2"/>
      </rPr>
      <t>include social insurance, provident and pension funds, medical and other funds.</t>
    </r>
  </si>
  <si>
    <r>
      <rPr>
        <b/>
        <sz val="10"/>
        <rFont val="Arial"/>
        <family val="2"/>
      </rPr>
      <t>Ακαθάριστες πάγιες κεφαλαιουχικές επενδύσεις:</t>
    </r>
    <r>
      <rPr>
        <sz val="10"/>
        <rFont val="Arial"/>
        <family val="2"/>
      </rPr>
      <t xml:space="preserve"> αναφέρονται στις κεφαλαιουχικές δαπάνες εξαιρουμένης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</si>
  <si>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rPr>
      <t>Gross fixed capital formation:</t>
    </r>
    <r>
      <rPr>
        <sz val="10"/>
        <rFont val="Arial"/>
        <family val="2"/>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</si>
  <si>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0"/>
        <rFont val="Arial"/>
        <family val="2"/>
      </rPr>
      <t>Αποσβέσεις:</t>
    </r>
    <r>
      <rPr>
        <sz val="10"/>
        <rFont val="Arial"/>
        <family val="2"/>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</si>
  <si>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rPr>
      <t xml:space="preserve">Depreciation: </t>
    </r>
    <r>
      <rPr>
        <sz val="10"/>
        <rFont val="Arial"/>
        <family val="2"/>
      </rPr>
      <t>the estimated value of wear and tear of existing assets such as buildings, machinery, vehicles and furniture, etc.  It is based on an accounting depreciation concept and not on an economic one.</t>
    </r>
  </si>
  <si>
    <r>
      <rPr>
        <b/>
        <sz val="10"/>
        <rFont val="Arial"/>
        <family val="2"/>
      </rPr>
      <t>Αποθέματα:</t>
    </r>
    <r>
      <rPr>
        <sz val="10"/>
        <rFont val="Arial"/>
        <family val="2"/>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</si>
  <si>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rPr>
      <t>Stocks:</t>
    </r>
    <r>
      <rPr>
        <sz val="10"/>
        <rFont val="Arial"/>
        <family val="2"/>
      </rPr>
      <t xml:space="preserve"> refer to stocks held at the beginning and end of the reference year valued at average purchase prices during the year.</t>
    </r>
  </si>
  <si>
    <r>
      <rPr>
        <b/>
        <sz val="10"/>
        <rFont val="Arial"/>
        <family val="2"/>
      </rPr>
      <t xml:space="preserve">Έμμεσοι φόροι: </t>
    </r>
    <r>
      <rPr>
        <sz val="10"/>
        <rFont val="Arial"/>
        <family val="2"/>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</si>
  <si>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rPr>
      <t>Indirect taxes:</t>
    </r>
    <r>
      <rPr>
        <sz val="10"/>
        <rFont val="Arial"/>
        <family val="2"/>
      </rPr>
      <t xml:space="preserve"> refer to motor vehicle licences, professional and municipality taxes, fees for business licences, stamp duties and other indirect taxes.</t>
    </r>
  </si>
  <si>
    <r>
      <rPr>
        <b/>
        <sz val="10"/>
        <rFont val="Arial"/>
        <family val="2"/>
      </rPr>
      <t xml:space="preserve">Τόκοι: </t>
    </r>
    <r>
      <rPr>
        <sz val="10"/>
        <rFont val="Arial"/>
        <family val="2"/>
      </rPr>
      <t>αναφέρονται στα ποσά που πληρώθηκαν ως τόκος για δάνεια που συνήψε η επιχείρηση</t>
    </r>
    <r>
      <rPr>
        <sz val="10"/>
        <color indexed="8"/>
        <rFont val="Arial"/>
        <family val="2"/>
      </rPr>
      <t>.</t>
    </r>
  </si>
  <si>
    <r>
      <rPr>
        <b/>
        <sz val="10"/>
        <rFont val="Arial"/>
        <family val="2"/>
      </rPr>
      <t>Interest:</t>
    </r>
    <r>
      <rPr>
        <sz val="10"/>
        <rFont val="Arial"/>
        <family val="2"/>
      </rPr>
      <t xml:space="preserve"> refers to the amount paid as interest for capital borrowed by the enterprise.</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</si>
</sst>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 "/>
    <numFmt numFmtId="165" formatCode="#,##0\ "/>
    <numFmt numFmtId="166" formatCode="#,##0\ \ \ \ "/>
    <numFmt numFmtId="167" formatCode="#,##0\ \ "/>
    <numFmt numFmtId="168" formatCode="#,##0_#_#_#"/>
    <numFmt numFmtId="169" formatCode="&quot;Yes&quot;;&quot;Yes&quot;;&quot;No&quot;"/>
    <numFmt numFmtId="170" formatCode="&quot;True&quot;;&quot;True&quot;;&quot;False&quot;"/>
    <numFmt numFmtId="171" formatCode="&quot;On&quot;;&quot;On&quot;;&quot;Off&quot;"/>
    <numFmt numFmtId="172" formatCode="[$€-2]\ #,##0.00_);[Red]\([$€-2]\ #,##0.00\)"/>
    <numFmt numFmtId="173" formatCode="#,##0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_H\ \ \ "/>
  </numFmts>
  <fonts count="89">
    <font>
      <sz val="10"/>
      <name val="Arial"/>
      <family val="0"/>
    </font>
    <font>
      <sz val="11"/>
      <color indexed="8"/>
      <name val="Calibri"/>
      <family val="2"/>
    </font>
    <font>
      <sz val="10"/>
      <color indexed="8"/>
      <name val="»οξτΫςξα"/>
      <family val="0"/>
    </font>
    <font>
      <b/>
      <sz val="9"/>
      <color indexed="18"/>
      <name val="Times New Roman"/>
      <family val="1"/>
    </font>
    <font>
      <sz val="10"/>
      <color indexed="8"/>
      <name val="Times New Roman"/>
      <family val="1"/>
    </font>
    <font>
      <sz val="10"/>
      <name val="Times New Roman"/>
      <family val="1"/>
    </font>
    <font>
      <b/>
      <sz val="10"/>
      <name val="Times New Roman"/>
      <family val="1"/>
    </font>
    <font>
      <b/>
      <sz val="18"/>
      <color indexed="18"/>
      <name val="Times New Roman"/>
      <family val="1"/>
    </font>
    <font>
      <b/>
      <i/>
      <sz val="18"/>
      <color indexed="18"/>
      <name val="Times New Roman"/>
      <family val="1"/>
    </font>
    <font>
      <b/>
      <sz val="12"/>
      <name val="Times New Roman"/>
      <family val="1"/>
    </font>
    <font>
      <sz val="36"/>
      <name val="Arial"/>
      <family val="2"/>
    </font>
    <font>
      <b/>
      <sz val="36"/>
      <color indexed="18"/>
      <name val="Times New Roman"/>
      <family val="1"/>
    </font>
    <font>
      <sz val="10"/>
      <color indexed="8"/>
      <name val="Arial"/>
      <family val="2"/>
    </font>
    <font>
      <sz val="9"/>
      <name val="Arial"/>
      <family val="2"/>
    </font>
    <font>
      <b/>
      <sz val="10"/>
      <color indexed="18"/>
      <name val="Arial"/>
      <family val="2"/>
    </font>
    <font>
      <b/>
      <sz val="10"/>
      <name val="Arial"/>
      <family val="2"/>
    </font>
    <font>
      <b/>
      <i/>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sz val="11"/>
      <color indexed="8"/>
      <name val="Times New Roman"/>
      <family val="1"/>
    </font>
    <font>
      <b/>
      <sz val="11"/>
      <name val="Calibri"/>
      <family val="2"/>
    </font>
    <font>
      <u val="single"/>
      <sz val="10"/>
      <color indexed="12"/>
      <name val="Arial"/>
      <family val="2"/>
    </font>
    <font>
      <b/>
      <sz val="10"/>
      <color indexed="12"/>
      <name val="Arial"/>
      <family val="2"/>
    </font>
    <font>
      <sz val="10"/>
      <color indexed="12"/>
      <name val="Arial"/>
      <family val="2"/>
    </font>
    <font>
      <b/>
      <i/>
      <sz val="10"/>
      <color indexed="8"/>
      <name val="Arial"/>
      <family val="2"/>
    </font>
    <font>
      <b/>
      <sz val="10"/>
      <color indexed="8"/>
      <name val="Arial"/>
      <family val="2"/>
    </font>
    <font>
      <b/>
      <u val="single"/>
      <sz val="10"/>
      <color indexed="12"/>
      <name val="Arial"/>
      <family val="2"/>
    </font>
    <font>
      <b/>
      <sz val="12"/>
      <name val="Arial"/>
      <family val="2"/>
    </font>
    <font>
      <b/>
      <sz val="11"/>
      <name val="Arial"/>
      <family val="2"/>
    </font>
    <font>
      <b/>
      <sz val="15"/>
      <color indexed="18"/>
      <name val="Arial"/>
      <family val="2"/>
    </font>
    <font>
      <b/>
      <sz val="15"/>
      <name val="Arial"/>
      <family val="2"/>
    </font>
    <font>
      <sz val="9"/>
      <color indexed="8"/>
      <name val="Arial"/>
      <family val="2"/>
    </font>
    <font>
      <b/>
      <sz val="9"/>
      <color indexed="8"/>
      <name val="Arial"/>
      <family val="2"/>
    </font>
    <font>
      <b/>
      <u val="single"/>
      <sz val="10"/>
      <name val="Arial"/>
      <family val="2"/>
    </font>
    <font>
      <b/>
      <u val="single"/>
      <sz val="10"/>
      <color indexed="8"/>
      <name val="Arial"/>
      <family val="2"/>
    </font>
    <font>
      <sz val="1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0"/>
      <color rgb="FF000080"/>
      <name val="Arial"/>
      <family val="2"/>
    </font>
    <font>
      <u val="single"/>
      <sz val="10"/>
      <color theme="10"/>
      <name val="Arial"/>
      <family val="2"/>
    </font>
    <font>
      <b/>
      <sz val="10"/>
      <color rgb="FF0000FF"/>
      <name val="Arial"/>
      <family val="2"/>
    </font>
    <font>
      <sz val="10"/>
      <color rgb="FF0000FF"/>
      <name val="Arial"/>
      <family val="2"/>
    </font>
    <font>
      <b/>
      <u val="single"/>
      <sz val="10"/>
      <color theme="10"/>
      <name val="Arial"/>
      <family val="2"/>
    </font>
    <font>
      <b/>
      <sz val="10"/>
      <color theme="1"/>
      <name val="Arial"/>
      <family val="2"/>
    </font>
    <font>
      <sz val="9"/>
      <color theme="1"/>
      <name val="Times New Roman"/>
      <family val="1"/>
    </font>
    <font>
      <sz val="9"/>
      <color theme="1"/>
      <name val="Arial"/>
      <family val="2"/>
    </font>
    <font>
      <b/>
      <sz val="9"/>
      <color theme="1"/>
      <name val="Arial"/>
      <family val="2"/>
    </font>
    <font>
      <b/>
      <sz val="9"/>
      <color theme="1"/>
      <name val="Times New Roman"/>
      <family val="1"/>
    </font>
    <font>
      <b/>
      <u val="single"/>
      <sz val="10"/>
      <color theme="1"/>
      <name val="Arial"/>
      <family val="2"/>
    </font>
    <font>
      <sz val="10"/>
      <color rgb="FF000000"/>
      <name val="Arial"/>
      <family val="2"/>
    </font>
    <font>
      <sz val="10"/>
      <color theme="1"/>
      <name val="Arial"/>
      <family val="2"/>
    </font>
    <font>
      <sz val="11"/>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indexed="26"/>
        <bgColor indexed="64"/>
      </patternFill>
    </fill>
    <fill>
      <patternFill patternType="solid">
        <fgColor rgb="FFC0C0C0"/>
        <bgColor indexed="64"/>
      </patternFill>
    </fill>
    <fill>
      <patternFill patternType="solid">
        <fgColor indexed="22"/>
        <bgColor indexed="64"/>
      </patternFill>
    </fill>
    <fill>
      <patternFill patternType="solid">
        <fgColor theme="0" tint="-0.2499399930238723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double">
        <color rgb="FF0000FF"/>
      </bottom>
    </border>
    <border>
      <left>
        <color indexed="63"/>
      </left>
      <right>
        <color indexed="63"/>
      </right>
      <top style="thin">
        <color rgb="FF0000FF"/>
      </top>
      <bottom>
        <color indexed="63"/>
      </bottom>
    </border>
    <border>
      <left>
        <color indexed="63"/>
      </left>
      <right style="thin">
        <color rgb="FF0000FF"/>
      </right>
      <top style="thin">
        <color rgb="FF0000FF"/>
      </top>
      <bottom>
        <color indexed="63"/>
      </bottom>
    </border>
    <border>
      <left>
        <color indexed="63"/>
      </left>
      <right style="thin">
        <color rgb="FF0000FF"/>
      </right>
      <top>
        <color indexed="63"/>
      </top>
      <bottom>
        <color indexed="63"/>
      </bottom>
    </border>
    <border>
      <left style="thin">
        <color rgb="FF0000FF"/>
      </left>
      <right>
        <color indexed="63"/>
      </right>
      <top>
        <color indexed="63"/>
      </top>
      <bottom>
        <color indexed="63"/>
      </bottom>
    </border>
    <border>
      <left style="thin">
        <color rgb="FF0000FF"/>
      </left>
      <right>
        <color indexed="63"/>
      </right>
      <top>
        <color indexed="63"/>
      </top>
      <bottom style="thin">
        <color rgb="FF0000FF"/>
      </bottom>
    </border>
    <border>
      <left>
        <color indexed="63"/>
      </left>
      <right>
        <color indexed="63"/>
      </right>
      <top>
        <color indexed="63"/>
      </top>
      <bottom style="thin">
        <color rgb="FF0000FF"/>
      </bottom>
    </border>
    <border>
      <left>
        <color indexed="63"/>
      </left>
      <right style="thin">
        <color rgb="FF0000FF"/>
      </right>
      <top>
        <color indexed="63"/>
      </top>
      <bottom style="thin">
        <color rgb="FF0000FF"/>
      </bottom>
    </border>
    <border>
      <left>
        <color indexed="63"/>
      </left>
      <right>
        <color indexed="63"/>
      </right>
      <top style="double">
        <color rgb="FF0000FF"/>
      </top>
      <bottom>
        <color indexed="63"/>
      </bottom>
    </border>
    <border>
      <left style="thin">
        <color rgb="FF0000FF"/>
      </left>
      <right>
        <color indexed="63"/>
      </right>
      <top style="thin">
        <color rgb="FF0000FF"/>
      </top>
      <bottom>
        <color indexed="63"/>
      </bottom>
    </border>
    <border>
      <left style="thin">
        <color rgb="FF0000FF"/>
      </left>
      <right>
        <color indexed="63"/>
      </right>
      <top style="thin">
        <color rgb="FF0000FF"/>
      </top>
      <bottom style="thin"/>
    </border>
    <border>
      <left style="thin">
        <color rgb="FF0000FF"/>
      </left>
      <right>
        <color indexed="63"/>
      </right>
      <top style="thin"/>
      <bottom style="thin">
        <color rgb="FF0000FF"/>
      </bottom>
    </border>
    <border>
      <left>
        <color indexed="63"/>
      </left>
      <right style="thin">
        <color rgb="FF0000FF"/>
      </right>
      <top style="thin">
        <color rgb="FF0000FF"/>
      </top>
      <bottom style="thin"/>
    </border>
    <border>
      <left>
        <color indexed="63"/>
      </left>
      <right style="thin">
        <color rgb="FF0000FF"/>
      </right>
      <top style="thin"/>
      <bottom style="thin">
        <color rgb="FF0000FF"/>
      </bottom>
    </border>
    <border>
      <left style="hair"/>
      <right style="hair"/>
      <top style="hair"/>
      <bottom style="hair"/>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55" fillId="0" borderId="0" applyFont="0" applyFill="0" applyBorder="0" applyAlignment="0" applyProtection="0"/>
    <xf numFmtId="41" fontId="55"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55" fillId="0" borderId="0">
      <alignment/>
      <protection/>
    </xf>
    <xf numFmtId="0" fontId="55" fillId="0" borderId="0">
      <alignment/>
      <protection/>
    </xf>
    <xf numFmtId="0" fontId="55" fillId="0" borderId="0">
      <alignment/>
      <protection/>
    </xf>
    <xf numFmtId="0" fontId="55" fillId="32" borderId="7" applyNumberFormat="0" applyFont="0" applyAlignment="0" applyProtection="0"/>
    <xf numFmtId="0" fontId="70" fillId="27" borderId="8" applyNumberFormat="0" applyAlignment="0" applyProtection="0"/>
    <xf numFmtId="9" fontId="5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85">
    <xf numFmtId="0" fontId="0" fillId="0" borderId="0" xfId="0" applyAlignment="1">
      <alignment/>
    </xf>
    <xf numFmtId="0" fontId="0" fillId="27" borderId="0" xfId="0" applyFill="1" applyAlignment="1">
      <alignment/>
    </xf>
    <xf numFmtId="0" fontId="10" fillId="27" borderId="0" xfId="0" applyFont="1" applyFill="1" applyAlignment="1">
      <alignment/>
    </xf>
    <xf numFmtId="0" fontId="11" fillId="27" borderId="0" xfId="0" applyFont="1" applyFill="1" applyAlignment="1">
      <alignment horizontal="center" vertical="center"/>
    </xf>
    <xf numFmtId="0" fontId="7" fillId="27" borderId="0" xfId="0" applyFont="1" applyFill="1" applyAlignment="1">
      <alignment horizontal="center" vertical="center"/>
    </xf>
    <xf numFmtId="0" fontId="3" fillId="27" borderId="0" xfId="62" applyNumberFormat="1" applyFont="1" applyFill="1" applyBorder="1" applyAlignment="1" applyProtection="1">
      <alignment horizontal="left"/>
      <protection locked="0"/>
    </xf>
    <xf numFmtId="0" fontId="6" fillId="27" borderId="0" xfId="57" applyFont="1" applyFill="1" applyAlignment="1">
      <alignment horizontal="center" vertical="center"/>
      <protection/>
    </xf>
    <xf numFmtId="0" fontId="74" fillId="27" borderId="0" xfId="0" applyFont="1" applyFill="1" applyAlignment="1">
      <alignment horizontal="left" vertical="top" wrapText="1"/>
    </xf>
    <xf numFmtId="0" fontId="74" fillId="27" borderId="0" xfId="0" applyFont="1" applyFill="1" applyAlignment="1">
      <alignment horizontal="left" vertical="top"/>
    </xf>
    <xf numFmtId="0" fontId="39" fillId="27" borderId="0" xfId="57" applyFont="1" applyFill="1" applyAlignment="1">
      <alignment horizontal="center" vertical="center"/>
      <protection/>
    </xf>
    <xf numFmtId="0" fontId="6" fillId="27" borderId="0" xfId="57" applyFont="1" applyFill="1" applyAlignment="1">
      <alignment horizontal="left" vertical="center"/>
      <protection/>
    </xf>
    <xf numFmtId="0" fontId="12" fillId="33" borderId="0" xfId="62" applyFont="1" applyFill="1" applyAlignment="1">
      <alignment/>
      <protection/>
    </xf>
    <xf numFmtId="0" fontId="0" fillId="34" borderId="0" xfId="0" applyFont="1" applyFill="1" applyBorder="1" applyAlignment="1">
      <alignment/>
    </xf>
    <xf numFmtId="164" fontId="0" fillId="34" borderId="0" xfId="0" applyNumberFormat="1" applyFont="1" applyFill="1" applyAlignment="1">
      <alignment/>
    </xf>
    <xf numFmtId="0" fontId="0"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horizontal="left"/>
    </xf>
    <xf numFmtId="0" fontId="14" fillId="34" borderId="0" xfId="62" applyNumberFormat="1" applyFont="1" applyFill="1" applyBorder="1" applyAlignment="1" applyProtection="1">
      <alignment horizontal="left"/>
      <protection locked="0"/>
    </xf>
    <xf numFmtId="0" fontId="15" fillId="34" borderId="0" xfId="0" applyFont="1" applyFill="1" applyBorder="1" applyAlignment="1">
      <alignment horizontal="center" vertical="top" wrapText="1"/>
    </xf>
    <xf numFmtId="0" fontId="15" fillId="34" borderId="0" xfId="0" applyFont="1" applyFill="1" applyAlignment="1">
      <alignment/>
    </xf>
    <xf numFmtId="3" fontId="15" fillId="34" borderId="0" xfId="0" applyNumberFormat="1" applyFont="1" applyFill="1" applyAlignment="1">
      <alignment horizontal="right" indent="3"/>
    </xf>
    <xf numFmtId="3" fontId="0" fillId="34" borderId="0" xfId="0" applyNumberFormat="1" applyFont="1" applyFill="1" applyAlignment="1">
      <alignment/>
    </xf>
    <xf numFmtId="3" fontId="15" fillId="34" borderId="0" xfId="0" applyNumberFormat="1" applyFont="1" applyFill="1" applyBorder="1" applyAlignment="1">
      <alignment horizontal="right" indent="3"/>
    </xf>
    <xf numFmtId="3" fontId="0" fillId="34" borderId="0" xfId="0" applyNumberFormat="1" applyFont="1" applyFill="1" applyAlignment="1">
      <alignment horizontal="right" indent="3"/>
    </xf>
    <xf numFmtId="3" fontId="0" fillId="34" borderId="0" xfId="0" applyNumberFormat="1" applyFont="1" applyFill="1" applyBorder="1" applyAlignment="1">
      <alignment horizontal="right" indent="3"/>
    </xf>
    <xf numFmtId="0" fontId="15" fillId="34" borderId="0" xfId="0" applyFont="1" applyFill="1" applyBorder="1" applyAlignment="1">
      <alignment/>
    </xf>
    <xf numFmtId="0" fontId="0" fillId="34" borderId="0" xfId="0" applyFont="1" applyFill="1" applyBorder="1" applyAlignment="1">
      <alignment/>
    </xf>
    <xf numFmtId="0" fontId="0" fillId="34" borderId="0" xfId="57" applyFont="1" applyFill="1" applyAlignment="1">
      <alignment horizontal="left" vertical="center"/>
      <protection/>
    </xf>
    <xf numFmtId="164" fontId="15" fillId="34" borderId="0" xfId="0" applyNumberFormat="1" applyFont="1" applyFill="1" applyAlignment="1">
      <alignment horizontal="right"/>
    </xf>
    <xf numFmtId="3" fontId="15" fillId="34" borderId="10" xfId="0" applyNumberFormat="1" applyFont="1" applyFill="1" applyBorder="1" applyAlignment="1">
      <alignment horizontal="right" indent="3"/>
    </xf>
    <xf numFmtId="0" fontId="75" fillId="34" borderId="0" xfId="0" applyFont="1" applyFill="1" applyAlignment="1">
      <alignment/>
    </xf>
    <xf numFmtId="3" fontId="15" fillId="34" borderId="0" xfId="0" applyNumberFormat="1" applyFont="1" applyFill="1" applyBorder="1" applyAlignment="1">
      <alignment horizontal="right" indent="2"/>
    </xf>
    <xf numFmtId="3" fontId="0" fillId="34" borderId="0" xfId="0" applyNumberFormat="1" applyFont="1" applyFill="1" applyBorder="1" applyAlignment="1">
      <alignment horizontal="right" indent="2"/>
    </xf>
    <xf numFmtId="0" fontId="76" fillId="34" borderId="0" xfId="53" applyNumberFormat="1" applyFont="1" applyFill="1" applyBorder="1" applyAlignment="1" applyProtection="1">
      <alignment horizontal="left"/>
      <protection locked="0"/>
    </xf>
    <xf numFmtId="0" fontId="77" fillId="34" borderId="0" xfId="0" applyFont="1" applyFill="1" applyBorder="1" applyAlignment="1">
      <alignment horizontal="center" vertical="top" wrapText="1"/>
    </xf>
    <xf numFmtId="0" fontId="77" fillId="34" borderId="0" xfId="62" applyNumberFormat="1" applyFont="1" applyFill="1" applyBorder="1" applyAlignment="1" applyProtection="1">
      <alignment horizontal="left"/>
      <protection locked="0"/>
    </xf>
    <xf numFmtId="0" fontId="77" fillId="34" borderId="11" xfId="62" applyNumberFormat="1" applyFont="1" applyFill="1" applyBorder="1" applyAlignment="1" applyProtection="1">
      <alignment horizontal="left"/>
      <protection locked="0"/>
    </xf>
    <xf numFmtId="0" fontId="14" fillId="34" borderId="11" xfId="62" applyNumberFormat="1" applyFont="1" applyFill="1" applyBorder="1" applyAlignment="1" applyProtection="1">
      <alignment horizontal="left"/>
      <protection locked="0"/>
    </xf>
    <xf numFmtId="0" fontId="77" fillId="34" borderId="12" xfId="0" applyFont="1" applyFill="1" applyBorder="1" applyAlignment="1">
      <alignment horizontal="center" vertical="top" wrapText="1"/>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3" fontId="0" fillId="34" borderId="17" xfId="0" applyNumberFormat="1" applyFont="1" applyFill="1" applyBorder="1" applyAlignment="1">
      <alignment horizontal="right"/>
    </xf>
    <xf numFmtId="0" fontId="0" fillId="34" borderId="18" xfId="0" applyFont="1" applyFill="1" applyBorder="1" applyAlignment="1">
      <alignment/>
    </xf>
    <xf numFmtId="49" fontId="15" fillId="34" borderId="14" xfId="0" applyNumberFormat="1" applyFont="1" applyFill="1" applyBorder="1" applyAlignment="1">
      <alignment wrapText="1"/>
    </xf>
    <xf numFmtId="49" fontId="0" fillId="34" borderId="14" xfId="0" applyNumberFormat="1" applyFont="1" applyFill="1" applyBorder="1" applyAlignment="1">
      <alignment wrapText="1"/>
    </xf>
    <xf numFmtId="49" fontId="0" fillId="34" borderId="18" xfId="0" applyNumberFormat="1" applyFont="1" applyFill="1" applyBorder="1" applyAlignment="1">
      <alignment wrapText="1"/>
    </xf>
    <xf numFmtId="0" fontId="15" fillId="34" borderId="17" xfId="0" applyFont="1" applyFill="1" applyBorder="1" applyAlignment="1">
      <alignment horizontal="center"/>
    </xf>
    <xf numFmtId="0" fontId="17" fillId="34" borderId="0" xfId="60" applyFont="1" applyFill="1" applyBorder="1" applyAlignment="1">
      <alignment horizontal="left"/>
      <protection/>
    </xf>
    <xf numFmtId="0" fontId="0" fillId="34" borderId="19" xfId="0" applyFont="1" applyFill="1" applyBorder="1" applyAlignment="1">
      <alignment/>
    </xf>
    <xf numFmtId="0" fontId="16" fillId="34" borderId="19" xfId="57" applyFont="1" applyFill="1" applyBorder="1" applyAlignment="1">
      <alignment horizontal="left" vertical="center"/>
      <protection/>
    </xf>
    <xf numFmtId="0" fontId="77" fillId="34" borderId="0" xfId="0" applyFont="1" applyFill="1" applyAlignment="1">
      <alignment/>
    </xf>
    <xf numFmtId="0" fontId="77" fillId="34" borderId="11" xfId="0" applyFont="1" applyFill="1" applyBorder="1" applyAlignment="1">
      <alignment/>
    </xf>
    <xf numFmtId="0" fontId="0" fillId="34" borderId="11" xfId="0" applyFont="1" applyFill="1" applyBorder="1" applyAlignment="1">
      <alignment/>
    </xf>
    <xf numFmtId="0" fontId="15" fillId="34" borderId="20" xfId="0" applyFont="1" applyFill="1" applyBorder="1" applyAlignment="1">
      <alignment vertical="center" wrapText="1"/>
    </xf>
    <xf numFmtId="0" fontId="77" fillId="34" borderId="12" xfId="0" applyFont="1" applyFill="1" applyBorder="1" applyAlignment="1">
      <alignment horizontal="center" vertical="top" wrapText="1"/>
    </xf>
    <xf numFmtId="0" fontId="15" fillId="34" borderId="15" xfId="0" applyFont="1" applyFill="1" applyBorder="1" applyAlignment="1">
      <alignment vertical="center" wrapText="1"/>
    </xf>
    <xf numFmtId="0" fontId="0" fillId="34" borderId="15" xfId="0" applyFont="1" applyFill="1" applyBorder="1" applyAlignment="1">
      <alignment vertical="center" wrapText="1"/>
    </xf>
    <xf numFmtId="0" fontId="15" fillId="34" borderId="0" xfId="0" applyNumberFormat="1" applyFont="1" applyFill="1" applyBorder="1" applyAlignment="1" applyProtection="1">
      <alignment horizontal="center" vertical="top" wrapText="1"/>
      <protection locked="0"/>
    </xf>
    <xf numFmtId="0" fontId="15" fillId="34" borderId="13" xfId="0" applyFont="1" applyFill="1" applyBorder="1" applyAlignment="1">
      <alignment horizontal="center" vertical="top" wrapText="1"/>
    </xf>
    <xf numFmtId="0" fontId="15" fillId="34" borderId="14" xfId="0" applyFont="1" applyFill="1" applyBorder="1" applyAlignment="1">
      <alignment horizontal="center" vertical="top" wrapText="1"/>
    </xf>
    <xf numFmtId="0" fontId="15" fillId="34" borderId="18" xfId="0" applyFont="1" applyFill="1" applyBorder="1" applyAlignment="1">
      <alignment horizontal="center"/>
    </xf>
    <xf numFmtId="0" fontId="77" fillId="34" borderId="13" xfId="0" applyFont="1" applyFill="1" applyBorder="1" applyAlignment="1">
      <alignment horizontal="center" vertical="top" wrapText="1"/>
    </xf>
    <xf numFmtId="0" fontId="77" fillId="34" borderId="17" xfId="0" applyFont="1" applyFill="1" applyBorder="1" applyAlignment="1">
      <alignment horizontal="center" vertical="top" wrapText="1"/>
    </xf>
    <xf numFmtId="0" fontId="15" fillId="34" borderId="12" xfId="0" applyFont="1" applyFill="1" applyBorder="1" applyAlignment="1">
      <alignment horizontal="center" vertical="center" wrapText="1"/>
    </xf>
    <xf numFmtId="0" fontId="15" fillId="34" borderId="0" xfId="0" applyFont="1" applyFill="1" applyBorder="1" applyAlignment="1">
      <alignment horizontal="center" vertical="center"/>
    </xf>
    <xf numFmtId="0" fontId="76" fillId="34" borderId="0" xfId="53" applyNumberFormat="1" applyFont="1" applyFill="1" applyBorder="1" applyAlignment="1" applyProtection="1">
      <alignment horizontal="left"/>
      <protection locked="0"/>
    </xf>
    <xf numFmtId="0" fontId="77" fillId="34" borderId="20" xfId="0" applyFont="1" applyFill="1" applyBorder="1" applyAlignment="1">
      <alignment horizontal="center" vertical="center" wrapText="1"/>
    </xf>
    <xf numFmtId="0" fontId="77" fillId="34" borderId="13"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6" xfId="0" applyFont="1" applyFill="1" applyBorder="1" applyAlignment="1">
      <alignment horizontal="center" vertical="center" wrapText="1"/>
    </xf>
    <xf numFmtId="0" fontId="77" fillId="34" borderId="18"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77" fillId="34" borderId="12" xfId="0" applyFont="1" applyFill="1" applyBorder="1" applyAlignment="1">
      <alignment horizontal="center" vertical="top" wrapText="1"/>
    </xf>
    <xf numFmtId="0" fontId="77" fillId="34" borderId="13" xfId="0" applyFont="1" applyFill="1" applyBorder="1" applyAlignment="1">
      <alignment horizontal="center" vertical="top" wrapText="1"/>
    </xf>
    <xf numFmtId="0" fontId="77" fillId="34" borderId="17" xfId="0" applyFont="1" applyFill="1" applyBorder="1" applyAlignment="1">
      <alignment horizontal="center" vertical="top" wrapText="1"/>
    </xf>
    <xf numFmtId="0" fontId="78" fillId="34" borderId="17" xfId="0" applyFont="1" applyFill="1" applyBorder="1" applyAlignment="1">
      <alignment horizontal="center" vertical="top" wrapText="1"/>
    </xf>
    <xf numFmtId="0" fontId="78" fillId="34" borderId="18" xfId="0" applyFont="1" applyFill="1" applyBorder="1" applyAlignment="1">
      <alignment horizontal="center" vertical="top" wrapText="1"/>
    </xf>
    <xf numFmtId="0" fontId="77" fillId="34" borderId="12" xfId="0" applyFont="1" applyFill="1" applyBorder="1" applyAlignment="1">
      <alignment horizontal="center" vertical="center" wrapText="1"/>
    </xf>
    <xf numFmtId="0" fontId="77" fillId="34" borderId="0" xfId="0" applyFont="1" applyFill="1" applyBorder="1" applyAlignment="1">
      <alignment horizontal="center" vertical="center" wrapText="1"/>
    </xf>
    <xf numFmtId="0" fontId="77" fillId="34" borderId="21" xfId="0" applyFont="1" applyFill="1" applyBorder="1" applyAlignment="1">
      <alignment horizontal="center" vertical="center" wrapText="1"/>
    </xf>
    <xf numFmtId="0" fontId="78" fillId="34" borderId="13" xfId="0" applyFont="1" applyFill="1" applyBorder="1" applyAlignment="1">
      <alignment/>
    </xf>
    <xf numFmtId="0" fontId="78" fillId="34" borderId="22" xfId="0" applyFont="1" applyFill="1" applyBorder="1" applyAlignment="1">
      <alignment horizontal="center" vertical="center" wrapText="1"/>
    </xf>
    <xf numFmtId="0" fontId="78" fillId="34" borderId="18" xfId="0" applyFont="1" applyFill="1" applyBorder="1" applyAlignment="1">
      <alignment/>
    </xf>
    <xf numFmtId="3" fontId="0" fillId="34" borderId="0" xfId="0" applyNumberFormat="1" applyFont="1" applyFill="1" applyBorder="1" applyAlignment="1">
      <alignment horizontal="right"/>
    </xf>
    <xf numFmtId="0" fontId="0" fillId="34" borderId="20" xfId="0" applyFont="1" applyFill="1" applyBorder="1" applyAlignment="1">
      <alignment/>
    </xf>
    <xf numFmtId="0" fontId="15" fillId="34" borderId="12" xfId="0" applyFont="1" applyFill="1" applyBorder="1" applyAlignment="1">
      <alignment/>
    </xf>
    <xf numFmtId="3" fontId="15" fillId="34" borderId="12" xfId="0" applyNumberFormat="1" applyFont="1" applyFill="1" applyBorder="1" applyAlignment="1">
      <alignment horizontal="right" indent="2"/>
    </xf>
    <xf numFmtId="0" fontId="15" fillId="34" borderId="14" xfId="0" applyFont="1" applyFill="1" applyBorder="1" applyAlignment="1">
      <alignment/>
    </xf>
    <xf numFmtId="0" fontId="77" fillId="34" borderId="17" xfId="0" applyFont="1" applyFill="1" applyBorder="1" applyAlignment="1">
      <alignment horizontal="center" vertical="center"/>
    </xf>
    <xf numFmtId="0" fontId="77" fillId="34" borderId="23" xfId="0" applyFont="1" applyFill="1" applyBorder="1" applyAlignment="1">
      <alignment horizontal="center" vertical="center" wrapText="1"/>
    </xf>
    <xf numFmtId="0" fontId="78" fillId="34" borderId="24" xfId="0" applyFont="1" applyFill="1" applyBorder="1" applyAlignment="1">
      <alignment horizontal="center" vertical="center" wrapText="1"/>
    </xf>
    <xf numFmtId="49" fontId="15" fillId="34" borderId="13" xfId="0" applyNumberFormat="1" applyFont="1" applyFill="1" applyBorder="1" applyAlignment="1">
      <alignment wrapText="1"/>
    </xf>
    <xf numFmtId="3" fontId="77" fillId="34" borderId="0" xfId="0" applyNumberFormat="1" applyFont="1" applyFill="1" applyBorder="1" applyAlignment="1">
      <alignment horizontal="center" vertical="top" wrapText="1"/>
    </xf>
    <xf numFmtId="0" fontId="77" fillId="34" borderId="0" xfId="0" applyFont="1" applyFill="1" applyBorder="1" applyAlignment="1">
      <alignment horizontal="center" vertical="top"/>
    </xf>
    <xf numFmtId="3" fontId="77" fillId="34" borderId="12" xfId="0" applyNumberFormat="1" applyFont="1" applyFill="1" applyBorder="1" applyAlignment="1">
      <alignment horizontal="center" vertical="top" wrapText="1"/>
    </xf>
    <xf numFmtId="0" fontId="15" fillId="34" borderId="17" xfId="0" applyFont="1" applyFill="1" applyBorder="1" applyAlignment="1">
      <alignment horizontal="center" vertical="center"/>
    </xf>
    <xf numFmtId="49" fontId="15" fillId="34" borderId="17" xfId="0" applyNumberFormat="1" applyFont="1" applyFill="1" applyBorder="1" applyAlignment="1">
      <alignment horizontal="center" vertical="top" wrapText="1"/>
    </xf>
    <xf numFmtId="49" fontId="15" fillId="34" borderId="17" xfId="0" applyNumberFormat="1" applyFont="1" applyFill="1" applyBorder="1" applyAlignment="1">
      <alignment horizontal="center" vertical="top"/>
    </xf>
    <xf numFmtId="0" fontId="77" fillId="34" borderId="14" xfId="0" applyFont="1" applyFill="1" applyBorder="1" applyAlignment="1">
      <alignment horizontal="center" vertical="top" wrapText="1"/>
    </xf>
    <xf numFmtId="49" fontId="15" fillId="34" borderId="18" xfId="0" applyNumberFormat="1" applyFont="1" applyFill="1" applyBorder="1" applyAlignment="1">
      <alignment horizontal="center" vertical="top" wrapText="1"/>
    </xf>
    <xf numFmtId="3" fontId="15" fillId="34" borderId="13" xfId="0" applyNumberFormat="1" applyFont="1" applyFill="1" applyBorder="1" applyAlignment="1">
      <alignment horizontal="right" indent="2"/>
    </xf>
    <xf numFmtId="3" fontId="15" fillId="34" borderId="14" xfId="0" applyNumberFormat="1" applyFont="1" applyFill="1" applyBorder="1" applyAlignment="1">
      <alignment horizontal="right" indent="2"/>
    </xf>
    <xf numFmtId="3" fontId="0" fillId="34" borderId="14" xfId="0" applyNumberFormat="1" applyFont="1" applyFill="1" applyBorder="1" applyAlignment="1">
      <alignment horizontal="right" indent="2"/>
    </xf>
    <xf numFmtId="3" fontId="0" fillId="34" borderId="18" xfId="0" applyNumberFormat="1" applyFont="1" applyFill="1" applyBorder="1" applyAlignment="1">
      <alignment horizontal="right"/>
    </xf>
    <xf numFmtId="0" fontId="77" fillId="34" borderId="12" xfId="0" applyNumberFormat="1" applyFont="1" applyFill="1" applyBorder="1" applyAlignment="1" applyProtection="1">
      <alignment horizontal="center" vertical="top" wrapText="1"/>
      <protection locked="0"/>
    </xf>
    <xf numFmtId="0" fontId="78" fillId="34" borderId="16" xfId="0" applyFont="1" applyFill="1" applyBorder="1" applyAlignment="1">
      <alignment horizontal="center" vertical="center" wrapText="1"/>
    </xf>
    <xf numFmtId="0" fontId="78" fillId="34" borderId="18" xfId="0" applyFont="1" applyFill="1" applyBorder="1" applyAlignment="1">
      <alignment horizontal="center" vertical="center" wrapText="1"/>
    </xf>
    <xf numFmtId="0" fontId="77" fillId="34" borderId="17" xfId="0" applyNumberFormat="1" applyFont="1" applyFill="1" applyBorder="1" applyAlignment="1" applyProtection="1">
      <alignment horizontal="center" vertical="top" wrapText="1"/>
      <protection locked="0"/>
    </xf>
    <xf numFmtId="0" fontId="17" fillId="33" borderId="0" xfId="60" applyFont="1" applyFill="1" applyBorder="1" applyAlignment="1">
      <alignment horizontal="left"/>
      <protection/>
    </xf>
    <xf numFmtId="0" fontId="43" fillId="33" borderId="19" xfId="62" applyFont="1" applyFill="1" applyBorder="1" applyAlignment="1">
      <alignment/>
      <protection/>
    </xf>
    <xf numFmtId="0" fontId="6" fillId="27" borderId="19" xfId="57" applyFont="1" applyFill="1" applyBorder="1" applyAlignment="1">
      <alignment horizontal="center" vertical="center"/>
      <protection/>
    </xf>
    <xf numFmtId="0" fontId="6" fillId="27" borderId="19" xfId="57" applyFont="1" applyFill="1" applyBorder="1" applyAlignment="1">
      <alignment horizontal="left" vertical="center"/>
      <protection/>
    </xf>
    <xf numFmtId="0" fontId="79" fillId="35" borderId="25" xfId="53" applyFont="1" applyFill="1" applyBorder="1" applyAlignment="1" applyProtection="1">
      <alignment horizontal="center" vertical="center"/>
      <protection/>
    </xf>
    <xf numFmtId="0" fontId="80" fillId="32" borderId="26" xfId="0" applyFont="1" applyFill="1" applyBorder="1" applyAlignment="1">
      <alignment horizontal="left" vertical="center" wrapText="1"/>
    </xf>
    <xf numFmtId="0" fontId="76" fillId="35" borderId="26" xfId="53" applyFont="1" applyFill="1" applyBorder="1" applyAlignment="1" applyProtection="1">
      <alignment horizontal="center" vertical="center"/>
      <protection/>
    </xf>
    <xf numFmtId="0" fontId="80" fillId="32" borderId="25" xfId="0" applyFont="1" applyFill="1" applyBorder="1" applyAlignment="1">
      <alignment horizontal="left" vertical="center"/>
    </xf>
    <xf numFmtId="0" fontId="76" fillId="35" borderId="25" xfId="53" applyFont="1" applyFill="1" applyBorder="1" applyAlignment="1" applyProtection="1">
      <alignment horizontal="center" vertical="center"/>
      <protection/>
    </xf>
    <xf numFmtId="0" fontId="76" fillId="32" borderId="25" xfId="53" applyFont="1" applyFill="1" applyBorder="1" applyAlignment="1" applyProtection="1">
      <alignment horizontal="center" vertical="center"/>
      <protection/>
    </xf>
    <xf numFmtId="0" fontId="77" fillId="32" borderId="25" xfId="0" applyFont="1" applyFill="1" applyBorder="1" applyAlignment="1">
      <alignment horizontal="center" vertical="center"/>
    </xf>
    <xf numFmtId="0" fontId="46" fillId="36" borderId="0" xfId="57" applyFont="1" applyFill="1" applyAlignment="1">
      <alignment horizontal="center" vertical="center"/>
      <protection/>
    </xf>
    <xf numFmtId="0" fontId="47" fillId="36" borderId="0" xfId="57" applyFont="1" applyFill="1" applyAlignment="1">
      <alignment horizontal="center" vertical="center" wrapText="1"/>
      <protection/>
    </xf>
    <xf numFmtId="0" fontId="48" fillId="37" borderId="0" xfId="0" applyFont="1" applyFill="1" applyAlignment="1">
      <alignment horizontal="center" vertical="center"/>
    </xf>
    <xf numFmtId="0" fontId="49" fillId="36" borderId="0" xfId="57" applyFont="1" applyFill="1" applyAlignment="1">
      <alignment horizontal="center" vertical="center"/>
      <protection/>
    </xf>
    <xf numFmtId="0" fontId="81" fillId="34" borderId="0" xfId="0" applyFont="1" applyFill="1" applyAlignment="1">
      <alignment/>
    </xf>
    <xf numFmtId="0" fontId="82" fillId="34" borderId="0" xfId="0" applyFont="1" applyFill="1" applyAlignment="1">
      <alignment/>
    </xf>
    <xf numFmtId="0" fontId="83" fillId="34" borderId="0" xfId="0" applyFont="1" applyFill="1" applyAlignment="1">
      <alignment/>
    </xf>
    <xf numFmtId="0" fontId="81" fillId="34" borderId="27" xfId="0" applyFont="1" applyFill="1" applyBorder="1" applyAlignment="1">
      <alignment/>
    </xf>
    <xf numFmtId="0" fontId="80" fillId="34" borderId="28" xfId="0" applyFont="1" applyFill="1" applyBorder="1" applyAlignment="1">
      <alignment horizontal="center" vertical="top" wrapText="1"/>
    </xf>
    <xf numFmtId="0" fontId="80" fillId="34" borderId="10" xfId="0" applyFont="1" applyFill="1" applyBorder="1" applyAlignment="1">
      <alignment horizontal="center" vertical="top" wrapText="1"/>
    </xf>
    <xf numFmtId="0" fontId="80" fillId="34" borderId="28" xfId="0" applyFont="1" applyFill="1" applyBorder="1" applyAlignment="1">
      <alignment horizontal="center" vertical="center"/>
    </xf>
    <xf numFmtId="0" fontId="80" fillId="34" borderId="10" xfId="0" applyFont="1" applyFill="1" applyBorder="1" applyAlignment="1">
      <alignment horizontal="center" vertical="center"/>
    </xf>
    <xf numFmtId="0" fontId="81" fillId="34" borderId="29" xfId="0" applyFont="1" applyFill="1" applyBorder="1" applyAlignment="1">
      <alignment/>
    </xf>
    <xf numFmtId="0" fontId="80" fillId="34" borderId="30" xfId="0" applyFont="1" applyFill="1" applyBorder="1" applyAlignment="1">
      <alignment horizontal="center" wrapText="1"/>
    </xf>
    <xf numFmtId="0" fontId="80" fillId="34" borderId="31" xfId="0" applyFont="1" applyFill="1" applyBorder="1" applyAlignment="1">
      <alignment horizontal="center" wrapText="1"/>
    </xf>
    <xf numFmtId="0" fontId="80" fillId="34" borderId="32" xfId="0" applyFont="1" applyFill="1" applyBorder="1" applyAlignment="1">
      <alignment horizontal="center" vertical="center"/>
    </xf>
    <xf numFmtId="0" fontId="80" fillId="34" borderId="31" xfId="0" applyFont="1" applyFill="1" applyBorder="1" applyAlignment="1">
      <alignment horizontal="center" vertical="center"/>
    </xf>
    <xf numFmtId="0" fontId="84" fillId="34" borderId="0" xfId="0" applyFont="1" applyFill="1" applyBorder="1" applyAlignment="1">
      <alignment wrapText="1"/>
    </xf>
    <xf numFmtId="0" fontId="81" fillId="34" borderId="33" xfId="0" applyFont="1" applyFill="1" applyBorder="1" applyAlignment="1">
      <alignment/>
    </xf>
    <xf numFmtId="49" fontId="15" fillId="34" borderId="34" xfId="0" applyNumberFormat="1" applyFont="1" applyFill="1" applyBorder="1" applyAlignment="1">
      <alignment vertical="center" wrapText="1"/>
    </xf>
    <xf numFmtId="49" fontId="15" fillId="34" borderId="35" xfId="0" applyNumberFormat="1" applyFont="1" applyFill="1" applyBorder="1" applyAlignment="1">
      <alignment vertical="center" wrapText="1"/>
    </xf>
    <xf numFmtId="0" fontId="15" fillId="34" borderId="34" xfId="0" applyFont="1" applyFill="1" applyBorder="1" applyAlignment="1">
      <alignment vertical="center" wrapText="1"/>
    </xf>
    <xf numFmtId="0" fontId="15" fillId="34" borderId="35" xfId="0" applyFont="1" applyFill="1" applyBorder="1" applyAlignment="1">
      <alignment vertical="center" wrapText="1"/>
    </xf>
    <xf numFmtId="49" fontId="0" fillId="34" borderId="34" xfId="0" applyNumberFormat="1" applyFont="1" applyFill="1" applyBorder="1" applyAlignment="1">
      <alignment vertical="center" wrapText="1"/>
    </xf>
    <xf numFmtId="49" fontId="0" fillId="34" borderId="35" xfId="0" applyNumberFormat="1" applyFont="1" applyFill="1" applyBorder="1" applyAlignment="1">
      <alignment vertical="center" wrapText="1"/>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5" fillId="34" borderId="0" xfId="57" applyFont="1" applyFill="1" applyAlignment="1">
      <alignment horizontal="left" vertical="center"/>
      <protection/>
    </xf>
    <xf numFmtId="0" fontId="4" fillId="34" borderId="0" xfId="62" applyFont="1" applyFill="1" applyAlignment="1">
      <alignment/>
      <protection/>
    </xf>
    <xf numFmtId="0" fontId="13" fillId="34" borderId="0" xfId="60" applyFont="1" applyFill="1" applyBorder="1" applyAlignment="1">
      <alignment horizontal="left"/>
      <protection/>
    </xf>
    <xf numFmtId="0" fontId="5" fillId="34" borderId="0" xfId="60" applyFont="1" applyFill="1" applyBorder="1" applyAlignment="1">
      <alignment horizontal="left"/>
      <protection/>
    </xf>
    <xf numFmtId="0" fontId="81" fillId="38" borderId="0" xfId="0" applyFont="1" applyFill="1" applyAlignment="1">
      <alignment/>
    </xf>
    <xf numFmtId="0" fontId="48" fillId="38" borderId="0" xfId="0" applyFont="1" applyFill="1" applyAlignment="1">
      <alignment horizontal="center" vertical="center"/>
    </xf>
    <xf numFmtId="0" fontId="81" fillId="34" borderId="19" xfId="0" applyFont="1" applyFill="1" applyBorder="1" applyAlignment="1">
      <alignment/>
    </xf>
    <xf numFmtId="0" fontId="4" fillId="34" borderId="19" xfId="62" applyFont="1" applyFill="1" applyBorder="1" applyAlignment="1">
      <alignment/>
      <protection/>
    </xf>
    <xf numFmtId="0" fontId="0" fillId="34" borderId="0" xfId="0" applyFill="1" applyAlignment="1">
      <alignment/>
    </xf>
    <xf numFmtId="0" fontId="74" fillId="34" borderId="0" xfId="0" applyFont="1" applyFill="1" applyAlignment="1">
      <alignment horizontal="left" vertical="top" wrapText="1"/>
    </xf>
    <xf numFmtId="0" fontId="9" fillId="34" borderId="0" xfId="57" applyFont="1" applyFill="1" applyAlignment="1">
      <alignment horizontal="center" vertical="center"/>
      <protection/>
    </xf>
    <xf numFmtId="0" fontId="74" fillId="34" borderId="0" xfId="0" applyFont="1" applyFill="1" applyAlignment="1">
      <alignment horizontal="left" vertical="top"/>
    </xf>
    <xf numFmtId="0" fontId="52" fillId="34" borderId="0" xfId="0" applyFont="1" applyFill="1" applyAlignment="1">
      <alignment vertical="center"/>
    </xf>
    <xf numFmtId="0" fontId="0" fillId="34" borderId="0" xfId="0" applyFont="1" applyFill="1" applyAlignment="1">
      <alignment vertical="center"/>
    </xf>
    <xf numFmtId="0" fontId="15" fillId="34" borderId="0" xfId="0" applyFont="1" applyFill="1" applyAlignment="1">
      <alignment vertical="center"/>
    </xf>
    <xf numFmtId="0" fontId="0" fillId="34" borderId="0" xfId="0" applyFont="1" applyFill="1" applyAlignment="1">
      <alignment horizontal="justify" vertical="top"/>
    </xf>
    <xf numFmtId="0" fontId="0" fillId="34" borderId="0" xfId="0" applyFont="1" applyFill="1" applyAlignment="1">
      <alignment vertical="top"/>
    </xf>
    <xf numFmtId="0" fontId="0" fillId="34" borderId="0" xfId="0" applyFont="1" applyFill="1" applyAlignment="1">
      <alignment horizontal="justify" vertical="center"/>
    </xf>
    <xf numFmtId="0" fontId="85" fillId="34" borderId="0" xfId="0" applyFont="1" applyFill="1" applyAlignment="1">
      <alignment horizontal="left" vertical="center" wrapText="1"/>
    </xf>
    <xf numFmtId="0" fontId="86" fillId="34" borderId="0" xfId="0" applyFont="1" applyFill="1" applyAlignment="1">
      <alignment horizontal="left" vertical="center"/>
    </xf>
    <xf numFmtId="0" fontId="87" fillId="34" borderId="0" xfId="0" applyFont="1" applyFill="1" applyAlignment="1">
      <alignment horizontal="left" vertical="center"/>
    </xf>
    <xf numFmtId="0" fontId="88" fillId="34" borderId="0" xfId="0" applyFont="1" applyFill="1" applyAlignment="1">
      <alignment/>
    </xf>
    <xf numFmtId="0" fontId="6" fillId="34" borderId="0" xfId="57" applyFont="1" applyFill="1" applyAlignment="1">
      <alignment horizontal="left" vertical="center" wrapText="1"/>
      <protection/>
    </xf>
    <xf numFmtId="0" fontId="6" fillId="34" borderId="0" xfId="60" applyFont="1" applyFill="1" applyBorder="1" applyAlignment="1">
      <alignment horizontal="left"/>
      <protection/>
    </xf>
    <xf numFmtId="0" fontId="48" fillId="38" borderId="0" xfId="0" applyFont="1" applyFill="1" applyAlignment="1">
      <alignment horizontal="center" vertical="center"/>
    </xf>
    <xf numFmtId="0" fontId="54" fillId="38" borderId="0" xfId="0" applyFont="1" applyFill="1" applyAlignment="1">
      <alignment/>
    </xf>
    <xf numFmtId="0" fontId="46" fillId="38" borderId="0" xfId="57" applyFont="1" applyFill="1" applyAlignment="1">
      <alignment horizontal="center" vertical="center"/>
      <protection/>
    </xf>
    <xf numFmtId="0" fontId="8" fillId="38" borderId="0" xfId="0" applyFont="1" applyFill="1" applyAlignment="1">
      <alignment horizontal="center" vertical="center"/>
    </xf>
    <xf numFmtId="0" fontId="6" fillId="34" borderId="0" xfId="57" applyFont="1" applyFill="1" applyAlignment="1">
      <alignment horizontal="center" vertical="center"/>
      <protection/>
    </xf>
    <xf numFmtId="0" fontId="43" fillId="34" borderId="19" xfId="62" applyFont="1" applyFill="1" applyBorder="1" applyAlignment="1">
      <alignment/>
      <protection/>
    </xf>
    <xf numFmtId="0" fontId="6" fillId="34" borderId="19" xfId="57" applyFont="1" applyFill="1" applyBorder="1" applyAlignment="1">
      <alignment horizontal="center" vertical="center"/>
      <protection/>
    </xf>
    <xf numFmtId="0" fontId="6" fillId="34" borderId="19" xfId="57" applyFont="1" applyFill="1" applyBorder="1" applyAlignment="1">
      <alignment horizontal="left" vertical="center"/>
      <protection/>
    </xf>
    <xf numFmtId="0" fontId="12" fillId="34" borderId="0" xfId="62" applyFont="1" applyFill="1" applyAlignment="1">
      <alignment/>
      <protection/>
    </xf>
    <xf numFmtId="0" fontId="6" fillId="34" borderId="0" xfId="57" applyFont="1" applyFill="1" applyAlignment="1">
      <alignment horizontal="lef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 7" xfId="63"/>
    <cellStyle name="Normal 8" xfId="64"/>
    <cellStyle name="Normal 9"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4</xdr:row>
      <xdr:rowOff>85725</xdr:rowOff>
    </xdr:from>
    <xdr:to>
      <xdr:col>9</xdr:col>
      <xdr:colOff>9525</xdr:colOff>
      <xdr:row>6</xdr:row>
      <xdr:rowOff>104775</xdr:rowOff>
    </xdr:to>
    <xdr:pic>
      <xdr:nvPicPr>
        <xdr:cNvPr id="1" name="Picture 1" descr="StatlogoSm1"/>
        <xdr:cNvPicPr preferRelativeResize="1">
          <a:picLocks noChangeAspect="1"/>
        </xdr:cNvPicPr>
      </xdr:nvPicPr>
      <xdr:blipFill>
        <a:blip r:embed="rId1"/>
        <a:stretch>
          <a:fillRect/>
        </a:stretch>
      </xdr:blipFill>
      <xdr:spPr>
        <a:xfrm>
          <a:off x="5314950" y="771525"/>
          <a:ext cx="5619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2</xdr:row>
      <xdr:rowOff>66675</xdr:rowOff>
    </xdr:from>
    <xdr:to>
      <xdr:col>11</xdr:col>
      <xdr:colOff>47625</xdr:colOff>
      <xdr:row>4</xdr:row>
      <xdr:rowOff>180975</xdr:rowOff>
    </xdr:to>
    <xdr:pic>
      <xdr:nvPicPr>
        <xdr:cNvPr id="1" name="Picture 1" descr="StatlogoSm1"/>
        <xdr:cNvPicPr preferRelativeResize="1">
          <a:picLocks noChangeAspect="1"/>
        </xdr:cNvPicPr>
      </xdr:nvPicPr>
      <xdr:blipFill>
        <a:blip r:embed="rId1"/>
        <a:stretch>
          <a:fillRect/>
        </a:stretch>
      </xdr:blipFill>
      <xdr:spPr>
        <a:xfrm>
          <a:off x="7381875" y="400050"/>
          <a:ext cx="5619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2</xdr:row>
      <xdr:rowOff>47625</xdr:rowOff>
    </xdr:from>
    <xdr:to>
      <xdr:col>14</xdr:col>
      <xdr:colOff>38100</xdr:colOff>
      <xdr:row>4</xdr:row>
      <xdr:rowOff>161925</xdr:rowOff>
    </xdr:to>
    <xdr:pic>
      <xdr:nvPicPr>
        <xdr:cNvPr id="1" name="Picture 1" descr="StatlogoSm1"/>
        <xdr:cNvPicPr preferRelativeResize="1">
          <a:picLocks noChangeAspect="1"/>
        </xdr:cNvPicPr>
      </xdr:nvPicPr>
      <xdr:blipFill>
        <a:blip r:embed="rId1"/>
        <a:stretch>
          <a:fillRect/>
        </a:stretch>
      </xdr:blipFill>
      <xdr:spPr>
        <a:xfrm>
          <a:off x="11458575" y="381000"/>
          <a:ext cx="5619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2</xdr:row>
      <xdr:rowOff>47625</xdr:rowOff>
    </xdr:from>
    <xdr:to>
      <xdr:col>15</xdr:col>
      <xdr:colOff>9525</xdr:colOff>
      <xdr:row>4</xdr:row>
      <xdr:rowOff>161925</xdr:rowOff>
    </xdr:to>
    <xdr:pic>
      <xdr:nvPicPr>
        <xdr:cNvPr id="1" name="Picture 1" descr="StatlogoSm1"/>
        <xdr:cNvPicPr preferRelativeResize="1">
          <a:picLocks noChangeAspect="1"/>
        </xdr:cNvPicPr>
      </xdr:nvPicPr>
      <xdr:blipFill>
        <a:blip r:embed="rId1"/>
        <a:stretch>
          <a:fillRect/>
        </a:stretch>
      </xdr:blipFill>
      <xdr:spPr>
        <a:xfrm>
          <a:off x="11401425" y="381000"/>
          <a:ext cx="4857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714375</xdr:colOff>
      <xdr:row>3</xdr:row>
      <xdr:rowOff>76200</xdr:rowOff>
    </xdr:from>
    <xdr:to>
      <xdr:col>9</xdr:col>
      <xdr:colOff>85725</xdr:colOff>
      <xdr:row>5</xdr:row>
      <xdr:rowOff>28575</xdr:rowOff>
    </xdr:to>
    <xdr:pic>
      <xdr:nvPicPr>
        <xdr:cNvPr id="1" name="Picture 1" descr="StatlogoSm1"/>
        <xdr:cNvPicPr preferRelativeResize="1">
          <a:picLocks noChangeAspect="1"/>
        </xdr:cNvPicPr>
      </xdr:nvPicPr>
      <xdr:blipFill>
        <a:blip r:embed="rId1"/>
        <a:stretch>
          <a:fillRect/>
        </a:stretch>
      </xdr:blipFill>
      <xdr:spPr>
        <a:xfrm>
          <a:off x="6962775" y="571500"/>
          <a:ext cx="4857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E12"/>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2.140625" style="6" customWidth="1"/>
    <col min="2" max="2" width="111.8515625" style="6" customWidth="1"/>
    <col min="3" max="3" width="9.00390625" style="6" customWidth="1"/>
    <col min="4" max="4" width="78.00390625" style="6" customWidth="1"/>
    <col min="5" max="5" width="2.28125" style="6" customWidth="1"/>
    <col min="6" max="16384" width="9.140625" style="6" customWidth="1"/>
  </cols>
  <sheetData>
    <row r="1" spans="2:4" ht="30" customHeight="1">
      <c r="B1" s="126" t="s">
        <v>771</v>
      </c>
      <c r="C1" s="127"/>
      <c r="D1" s="126" t="s">
        <v>778</v>
      </c>
    </row>
    <row r="2" spans="1:4" s="8" customFormat="1" ht="30" customHeight="1">
      <c r="A2" s="7"/>
      <c r="B2" s="124" t="s">
        <v>498</v>
      </c>
      <c r="C2" s="125" t="s">
        <v>500</v>
      </c>
      <c r="D2" s="124" t="s">
        <v>499</v>
      </c>
    </row>
    <row r="3" spans="2:5" s="9" customFormat="1" ht="24.75" customHeight="1">
      <c r="B3" s="123" t="s">
        <v>764</v>
      </c>
      <c r="C3" s="117"/>
      <c r="D3" s="123" t="s">
        <v>765</v>
      </c>
      <c r="E3" s="5"/>
    </row>
    <row r="4" spans="2:5" s="9" customFormat="1" ht="33.75" customHeight="1">
      <c r="B4" s="118" t="s">
        <v>529</v>
      </c>
      <c r="C4" s="119">
        <v>1</v>
      </c>
      <c r="D4" s="118" t="s">
        <v>530</v>
      </c>
      <c r="E4" s="5"/>
    </row>
    <row r="5" spans="2:4" s="9" customFormat="1" ht="24.75" customHeight="1">
      <c r="B5" s="120" t="s">
        <v>509</v>
      </c>
      <c r="C5" s="121">
        <v>2</v>
      </c>
      <c r="D5" s="120" t="s">
        <v>514</v>
      </c>
    </row>
    <row r="6" spans="2:4" s="9" customFormat="1" ht="24.75" customHeight="1">
      <c r="B6" s="120" t="s">
        <v>510</v>
      </c>
      <c r="C6" s="122">
        <v>3</v>
      </c>
      <c r="D6" s="120" t="s">
        <v>513</v>
      </c>
    </row>
    <row r="7" spans="2:4" ht="33.75" customHeight="1">
      <c r="B7" s="118" t="s">
        <v>531</v>
      </c>
      <c r="C7" s="119">
        <v>4</v>
      </c>
      <c r="D7" s="118" t="s">
        <v>528</v>
      </c>
    </row>
    <row r="8" spans="2:4" ht="24.75" customHeight="1">
      <c r="B8" s="120" t="s">
        <v>511</v>
      </c>
      <c r="C8" s="121">
        <v>5</v>
      </c>
      <c r="D8" s="120" t="s">
        <v>512</v>
      </c>
    </row>
    <row r="9" ht="13.5" thickBot="1"/>
    <row r="10" spans="2:4" ht="13.5" customHeight="1" thickTop="1">
      <c r="B10" s="114" t="s">
        <v>797</v>
      </c>
      <c r="C10" s="115"/>
      <c r="D10" s="116"/>
    </row>
    <row r="11" spans="2:4" ht="5.25" customHeight="1">
      <c r="B11" s="11"/>
      <c r="D11" s="10"/>
    </row>
    <row r="12" spans="2:4" ht="13.5" customHeight="1">
      <c r="B12" s="113" t="s">
        <v>819</v>
      </c>
      <c r="D12" s="10"/>
    </row>
  </sheetData>
  <sheetProtection/>
  <hyperlinks>
    <hyperlink ref="C4" location="'1'!A1" display="'1'!A1"/>
    <hyperlink ref="C5" location="'2'!A1" display="'2'!A1"/>
    <hyperlink ref="C6" location="'3'!A1" display="'3'!A1"/>
    <hyperlink ref="C7" location="'4'!A1" display="'4'!A1"/>
    <hyperlink ref="C8" location="'5'!A1" display="'5'!A1"/>
  </hyperlinks>
  <printOptions horizontalCentered="1"/>
  <pageMargins left="0.15748031496062992" right="0.15748031496062992"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S68"/>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2.57421875" style="159" customWidth="1"/>
    <col min="2" max="2" width="103.7109375" style="159" customWidth="1"/>
    <col min="3" max="3" width="3.8515625" style="159" customWidth="1"/>
    <col min="4" max="4" width="103.7109375" style="159" customWidth="1"/>
    <col min="5" max="16384" width="9.140625" style="159" customWidth="1"/>
  </cols>
  <sheetData>
    <row r="1" spans="2:4" ht="30" customHeight="1">
      <c r="B1" s="175" t="s">
        <v>13</v>
      </c>
      <c r="C1" s="176"/>
      <c r="D1" s="175" t="s">
        <v>12</v>
      </c>
    </row>
    <row r="2" spans="1:4" s="162" customFormat="1" ht="30" customHeight="1">
      <c r="A2" s="160"/>
      <c r="B2" s="177" t="s">
        <v>14</v>
      </c>
      <c r="C2" s="178"/>
      <c r="D2" s="177" t="s">
        <v>15</v>
      </c>
    </row>
    <row r="3" spans="1:4" s="162" customFormat="1" ht="15.75">
      <c r="A3" s="160"/>
      <c r="B3" s="161"/>
      <c r="C3" s="161"/>
      <c r="D3" s="161"/>
    </row>
    <row r="4" spans="2:4" ht="13.5" customHeight="1">
      <c r="B4" s="163" t="s">
        <v>16</v>
      </c>
      <c r="C4" s="164"/>
      <c r="D4" s="163" t="s">
        <v>24</v>
      </c>
    </row>
    <row r="5" spans="2:4" ht="9.75" customHeight="1">
      <c r="B5" s="165"/>
      <c r="C5" s="164"/>
      <c r="D5" s="165"/>
    </row>
    <row r="6" spans="2:4" ht="94.5" customHeight="1">
      <c r="B6" s="166" t="s">
        <v>790</v>
      </c>
      <c r="C6" s="167"/>
      <c r="D6" s="166" t="s">
        <v>820</v>
      </c>
    </row>
    <row r="7" spans="2:4" ht="12.75">
      <c r="B7" s="164"/>
      <c r="C7" s="164"/>
      <c r="D7" s="164"/>
    </row>
    <row r="8" spans="2:4" ht="13.5" customHeight="1">
      <c r="B8" s="163" t="s">
        <v>27</v>
      </c>
      <c r="C8" s="164"/>
      <c r="D8" s="163" t="s">
        <v>34</v>
      </c>
    </row>
    <row r="9" spans="2:4" ht="9.75" customHeight="1">
      <c r="B9" s="163"/>
      <c r="C9" s="164"/>
      <c r="D9" s="163"/>
    </row>
    <row r="10" spans="2:4" ht="27" customHeight="1">
      <c r="B10" s="166" t="s">
        <v>766</v>
      </c>
      <c r="C10" s="167"/>
      <c r="D10" s="166" t="s">
        <v>767</v>
      </c>
    </row>
    <row r="11" spans="2:4" ht="14.25" customHeight="1">
      <c r="B11" s="168"/>
      <c r="C11" s="164"/>
      <c r="D11" s="168"/>
    </row>
    <row r="12" spans="2:4" ht="13.5" customHeight="1">
      <c r="B12" s="169" t="s">
        <v>28</v>
      </c>
      <c r="C12" s="164"/>
      <c r="D12" s="169" t="s">
        <v>33</v>
      </c>
    </row>
    <row r="13" spans="2:4" ht="9.75" customHeight="1">
      <c r="B13" s="165"/>
      <c r="C13" s="164"/>
      <c r="D13" s="165"/>
    </row>
    <row r="14" spans="2:4" ht="40.5" customHeight="1">
      <c r="B14" s="166" t="s">
        <v>798</v>
      </c>
      <c r="C14" s="167"/>
      <c r="D14" s="166" t="s">
        <v>799</v>
      </c>
    </row>
    <row r="15" spans="2:4" ht="12.75">
      <c r="B15" s="168"/>
      <c r="C15" s="164"/>
      <c r="D15" s="168"/>
    </row>
    <row r="16" spans="2:19" ht="13.5" customHeight="1">
      <c r="B16" s="163" t="s">
        <v>30</v>
      </c>
      <c r="C16" s="164"/>
      <c r="D16" s="163" t="s">
        <v>35</v>
      </c>
      <c r="S16" s="159">
        <v>0</v>
      </c>
    </row>
    <row r="17" spans="2:4" ht="9.75" customHeight="1">
      <c r="B17" s="163"/>
      <c r="C17" s="164"/>
      <c r="D17" s="163"/>
    </row>
    <row r="18" spans="2:4" ht="13.5" customHeight="1">
      <c r="B18" s="166" t="s">
        <v>17</v>
      </c>
      <c r="C18" s="167"/>
      <c r="D18" s="166" t="s">
        <v>25</v>
      </c>
    </row>
    <row r="19" spans="2:4" ht="9.75" customHeight="1">
      <c r="B19" s="164"/>
      <c r="C19" s="164"/>
      <c r="D19" s="164"/>
    </row>
    <row r="20" spans="2:4" ht="13.5" customHeight="1">
      <c r="B20" s="163" t="s">
        <v>29</v>
      </c>
      <c r="C20" s="164"/>
      <c r="D20" s="163" t="s">
        <v>32</v>
      </c>
    </row>
    <row r="21" spans="2:4" ht="9.75" customHeight="1">
      <c r="B21" s="164"/>
      <c r="C21" s="164"/>
      <c r="D21" s="164"/>
    </row>
    <row r="22" spans="2:4" ht="13.5" customHeight="1">
      <c r="B22" s="166" t="s">
        <v>779</v>
      </c>
      <c r="C22" s="167"/>
      <c r="D22" s="166" t="s">
        <v>780</v>
      </c>
    </row>
    <row r="23" spans="2:4" ht="9.75" customHeight="1">
      <c r="B23" s="164"/>
      <c r="C23" s="164"/>
      <c r="D23" s="164"/>
    </row>
    <row r="24" spans="2:4" ht="13.5" customHeight="1">
      <c r="B24" s="163" t="s">
        <v>31</v>
      </c>
      <c r="C24" s="164"/>
      <c r="D24" s="163" t="s">
        <v>36</v>
      </c>
    </row>
    <row r="25" spans="2:4" ht="9.75" customHeight="1">
      <c r="B25" s="164"/>
      <c r="C25" s="164"/>
      <c r="D25" s="164"/>
    </row>
    <row r="26" spans="2:4" ht="40.5" customHeight="1">
      <c r="B26" s="166" t="s">
        <v>503</v>
      </c>
      <c r="C26" s="167"/>
      <c r="D26" s="166" t="s">
        <v>502</v>
      </c>
    </row>
    <row r="27" spans="2:4" ht="12.75">
      <c r="B27" s="164"/>
      <c r="C27" s="164"/>
      <c r="D27" s="164"/>
    </row>
    <row r="28" spans="2:4" ht="13.5" customHeight="1">
      <c r="B28" s="169" t="s">
        <v>19</v>
      </c>
      <c r="C28" s="164"/>
      <c r="D28" s="169" t="s">
        <v>26</v>
      </c>
    </row>
    <row r="29" spans="2:4" ht="9.75" customHeight="1">
      <c r="B29" s="164"/>
      <c r="C29" s="164"/>
      <c r="D29" s="164"/>
    </row>
    <row r="30" spans="2:4" ht="40.5" customHeight="1">
      <c r="B30" s="166" t="s">
        <v>821</v>
      </c>
      <c r="C30" s="167"/>
      <c r="D30" s="166" t="s">
        <v>822</v>
      </c>
    </row>
    <row r="31" spans="2:4" ht="12.75">
      <c r="B31" s="164"/>
      <c r="C31" s="164"/>
      <c r="D31" s="164"/>
    </row>
    <row r="32" spans="2:4" ht="41.25" customHeight="1">
      <c r="B32" s="166" t="s">
        <v>823</v>
      </c>
      <c r="C32" s="167"/>
      <c r="D32" s="166" t="s">
        <v>824</v>
      </c>
    </row>
    <row r="33" spans="2:4" ht="12.75">
      <c r="B33" s="167"/>
      <c r="C33" s="167"/>
      <c r="D33" s="167"/>
    </row>
    <row r="34" spans="2:4" ht="38.25">
      <c r="B34" s="166" t="s">
        <v>825</v>
      </c>
      <c r="C34" s="167"/>
      <c r="D34" s="166" t="s">
        <v>826</v>
      </c>
    </row>
    <row r="35" spans="2:4" ht="12.75">
      <c r="B35" s="167"/>
      <c r="C35" s="167"/>
      <c r="D35" s="167"/>
    </row>
    <row r="36" spans="2:4" ht="27" customHeight="1">
      <c r="B36" s="166" t="s">
        <v>827</v>
      </c>
      <c r="C36" s="167"/>
      <c r="D36" s="166" t="s">
        <v>828</v>
      </c>
    </row>
    <row r="37" spans="2:4" ht="12.75">
      <c r="B37" s="167"/>
      <c r="C37" s="167"/>
      <c r="D37" s="167"/>
    </row>
    <row r="38" spans="2:4" ht="27" customHeight="1">
      <c r="B38" s="166" t="s">
        <v>829</v>
      </c>
      <c r="C38" s="167"/>
      <c r="D38" s="166" t="s">
        <v>830</v>
      </c>
    </row>
    <row r="39" spans="2:4" ht="12.75">
      <c r="B39" s="167"/>
      <c r="C39" s="167"/>
      <c r="D39" s="167"/>
    </row>
    <row r="40" spans="2:4" ht="67.5" customHeight="1">
      <c r="B40" s="166" t="s">
        <v>831</v>
      </c>
      <c r="C40" s="167"/>
      <c r="D40" s="166" t="s">
        <v>832</v>
      </c>
    </row>
    <row r="41" spans="2:4" ht="12.75">
      <c r="B41" s="167"/>
      <c r="C41" s="167"/>
      <c r="D41" s="167"/>
    </row>
    <row r="42" spans="2:4" ht="27" customHeight="1">
      <c r="B42" s="166" t="s">
        <v>833</v>
      </c>
      <c r="C42" s="167"/>
      <c r="D42" s="166" t="s">
        <v>834</v>
      </c>
    </row>
    <row r="43" spans="2:4" ht="12.75">
      <c r="B43" s="167"/>
      <c r="C43" s="167"/>
      <c r="D43" s="167"/>
    </row>
    <row r="44" spans="2:4" ht="54" customHeight="1">
      <c r="B44" s="166" t="s">
        <v>835</v>
      </c>
      <c r="C44" s="167"/>
      <c r="D44" s="166" t="s">
        <v>836</v>
      </c>
    </row>
    <row r="45" spans="2:4" ht="12.75">
      <c r="B45" s="167"/>
      <c r="C45" s="167"/>
      <c r="D45" s="167"/>
    </row>
    <row r="46" spans="2:4" ht="27" customHeight="1">
      <c r="B46" s="166" t="s">
        <v>837</v>
      </c>
      <c r="C46" s="167"/>
      <c r="D46" s="166" t="s">
        <v>838</v>
      </c>
    </row>
    <row r="47" spans="2:4" ht="12.75">
      <c r="B47" s="167"/>
      <c r="C47" s="167"/>
      <c r="D47" s="167"/>
    </row>
    <row r="48" spans="2:4" ht="27" customHeight="1">
      <c r="B48" s="166" t="s">
        <v>839</v>
      </c>
      <c r="C48" s="167"/>
      <c r="D48" s="166" t="s">
        <v>840</v>
      </c>
    </row>
    <row r="49" spans="2:4" ht="12.75">
      <c r="B49" s="167"/>
      <c r="C49" s="167"/>
      <c r="D49" s="167"/>
    </row>
    <row r="50" spans="2:4" ht="27" customHeight="1">
      <c r="B50" s="166" t="s">
        <v>839</v>
      </c>
      <c r="C50" s="167"/>
      <c r="D50" s="166" t="s">
        <v>840</v>
      </c>
    </row>
    <row r="51" spans="2:4" ht="6" customHeight="1">
      <c r="B51" s="167"/>
      <c r="C51" s="167"/>
      <c r="D51" s="167"/>
    </row>
    <row r="52" spans="2:4" ht="27" customHeight="1">
      <c r="B52" s="166" t="s">
        <v>841</v>
      </c>
      <c r="C52" s="167"/>
      <c r="D52" s="166" t="s">
        <v>842</v>
      </c>
    </row>
    <row r="53" spans="2:4" ht="12.75">
      <c r="B53" s="167"/>
      <c r="C53" s="167"/>
      <c r="D53" s="167"/>
    </row>
    <row r="54" spans="2:4" ht="13.5" customHeight="1">
      <c r="B54" s="167" t="s">
        <v>843</v>
      </c>
      <c r="C54" s="167"/>
      <c r="D54" s="167" t="s">
        <v>844</v>
      </c>
    </row>
    <row r="55" spans="2:4" ht="12.75">
      <c r="B55" s="164"/>
      <c r="C55" s="164"/>
      <c r="D55" s="164"/>
    </row>
    <row r="56" spans="2:4" ht="13.5" customHeight="1">
      <c r="B56" s="169" t="s">
        <v>18</v>
      </c>
      <c r="C56" s="164"/>
      <c r="D56" s="169" t="s">
        <v>26</v>
      </c>
    </row>
    <row r="57" spans="2:4" ht="9.75" customHeight="1">
      <c r="B57" s="164"/>
      <c r="C57" s="164"/>
      <c r="D57" s="164"/>
    </row>
    <row r="58" spans="2:4" ht="12.75">
      <c r="B58" s="170" t="s">
        <v>20</v>
      </c>
      <c r="C58" s="164"/>
      <c r="D58" s="170" t="s">
        <v>504</v>
      </c>
    </row>
    <row r="59" spans="2:4" ht="12.75">
      <c r="B59" s="170" t="s">
        <v>21</v>
      </c>
      <c r="C59" s="164"/>
      <c r="D59" s="170" t="s">
        <v>37</v>
      </c>
    </row>
    <row r="60" spans="2:4" ht="12.75">
      <c r="B60" s="171" t="s">
        <v>22</v>
      </c>
      <c r="C60" s="164"/>
      <c r="D60" s="171" t="s">
        <v>38</v>
      </c>
    </row>
    <row r="61" spans="2:4" ht="12.75">
      <c r="B61" s="170" t="s">
        <v>23</v>
      </c>
      <c r="C61" s="164"/>
      <c r="D61" s="170" t="s">
        <v>40</v>
      </c>
    </row>
    <row r="62" spans="2:4" ht="12.75">
      <c r="B62" s="170" t="s">
        <v>41</v>
      </c>
      <c r="C62" s="164"/>
      <c r="D62" s="170" t="s">
        <v>39</v>
      </c>
    </row>
    <row r="63" ht="15.75" thickBot="1">
      <c r="B63" s="172"/>
    </row>
    <row r="64" spans="2:4" s="179" customFormat="1" ht="13.5" customHeight="1" thickTop="1">
      <c r="B64" s="180" t="str">
        <f>'Περιεχόμενα-Contents'!B10</f>
        <v>(Τελευταία Ενημέρωση/Last update 29/06/2020)</v>
      </c>
      <c r="C64" s="181"/>
      <c r="D64" s="182"/>
    </row>
    <row r="65" spans="2:4" s="179" customFormat="1" ht="5.25" customHeight="1">
      <c r="B65" s="183"/>
      <c r="D65" s="184"/>
    </row>
    <row r="66" spans="2:4" s="179" customFormat="1" ht="13.5" customHeight="1">
      <c r="B66" s="51" t="str">
        <f>'Περιεχόμενα-Contents'!B12</f>
        <v>COPYRIGHT ©: 2020 ΚΥΠΡΙΑΚΗ ΔΗΜΟΚΡΑΤΙΑ, ΣΤΑΤΙΣΤΙΚΗ ΥΠΗΡΕΣΙΑ/REPUBLIC OF CYPRUS, STATISTICAL SERVICE</v>
      </c>
      <c r="D66" s="184"/>
    </row>
    <row r="67" spans="2:4" ht="12.75">
      <c r="B67" s="151"/>
      <c r="D67" s="173"/>
    </row>
    <row r="68" spans="2:4" ht="12.75">
      <c r="B68" s="153"/>
      <c r="D68" s="174"/>
    </row>
  </sheetData>
  <sheetProtection/>
  <printOptions horizontalCentered="1"/>
  <pageMargins left="0.15748031496062992" right="0.15748031496062992" top="0.39" bottom="0.2362204724409449" header="0.15748031496062992" footer="0.15748031496062992"/>
  <pageSetup fitToHeight="2"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tabColor theme="6"/>
  </sheetPr>
  <dimension ref="A1:J224"/>
  <sheetViews>
    <sheetView zoomScalePageLayoutView="0" workbookViewId="0" topLeftCell="A1">
      <pane ySplit="6" topLeftCell="A7" activePane="bottomLeft" state="frozen"/>
      <selection pane="topLeft" activeCell="A1" sqref="A1"/>
      <selection pane="bottomLeft" activeCell="B3" sqref="B3"/>
    </sheetView>
  </sheetViews>
  <sheetFormatPr defaultColWidth="9.140625" defaultRowHeight="12.75"/>
  <cols>
    <col min="1" max="1" width="0.2890625" style="128" customWidth="1"/>
    <col min="2" max="2" width="12.8515625" style="128" customWidth="1"/>
    <col min="3" max="3" width="0.71875" style="128" customWidth="1"/>
    <col min="4" max="4" width="64.28125" style="128" customWidth="1"/>
    <col min="5" max="5" width="0.71875" style="128" customWidth="1"/>
    <col min="6" max="6" width="63.57421875" style="128" customWidth="1"/>
    <col min="7" max="16384" width="9.140625" style="128" customWidth="1"/>
  </cols>
  <sheetData>
    <row r="1" spans="1:6" ht="29.25" customHeight="1">
      <c r="A1" s="155"/>
      <c r="B1" s="156" t="s">
        <v>42</v>
      </c>
      <c r="C1" s="156"/>
      <c r="D1" s="156"/>
      <c r="E1" s="156"/>
      <c r="F1" s="156"/>
    </row>
    <row r="2" spans="1:6" ht="29.25" customHeight="1">
      <c r="A2" s="155"/>
      <c r="B2" s="156" t="s">
        <v>43</v>
      </c>
      <c r="C2" s="156"/>
      <c r="D2" s="156"/>
      <c r="E2" s="156"/>
      <c r="F2" s="156"/>
    </row>
    <row r="3" spans="2:6" ht="22.5" customHeight="1">
      <c r="B3" s="129"/>
      <c r="C3" s="129"/>
      <c r="D3" s="129"/>
      <c r="E3" s="129"/>
      <c r="F3" s="129"/>
    </row>
    <row r="4" spans="2:6" ht="12">
      <c r="B4" s="130"/>
      <c r="C4" s="130"/>
      <c r="D4" s="129"/>
      <c r="E4" s="129"/>
      <c r="F4" s="129"/>
    </row>
    <row r="5" spans="1:6" ht="28.5" customHeight="1">
      <c r="A5" s="131"/>
      <c r="B5" s="132" t="s">
        <v>445</v>
      </c>
      <c r="C5" s="133"/>
      <c r="D5" s="134" t="s">
        <v>44</v>
      </c>
      <c r="E5" s="135"/>
      <c r="F5" s="134" t="s">
        <v>45</v>
      </c>
    </row>
    <row r="6" spans="1:10" ht="28.5" customHeight="1">
      <c r="A6" s="136"/>
      <c r="B6" s="137" t="s">
        <v>444</v>
      </c>
      <c r="C6" s="138"/>
      <c r="D6" s="139"/>
      <c r="E6" s="140"/>
      <c r="F6" s="139"/>
      <c r="J6" s="141"/>
    </row>
    <row r="7" spans="1:10" ht="30" customHeight="1">
      <c r="A7" s="142"/>
      <c r="B7" s="143" t="s">
        <v>3</v>
      </c>
      <c r="C7" s="144"/>
      <c r="D7" s="145" t="s">
        <v>536</v>
      </c>
      <c r="E7" s="146"/>
      <c r="F7" s="145" t="s">
        <v>257</v>
      </c>
      <c r="J7" s="141"/>
    </row>
    <row r="8" spans="1:10" ht="30" customHeight="1">
      <c r="A8" s="142"/>
      <c r="B8" s="143" t="s">
        <v>46</v>
      </c>
      <c r="C8" s="144"/>
      <c r="D8" s="145" t="s">
        <v>535</v>
      </c>
      <c r="E8" s="146"/>
      <c r="F8" s="145" t="s">
        <v>258</v>
      </c>
      <c r="J8" s="141"/>
    </row>
    <row r="9" spans="1:10" ht="30" customHeight="1">
      <c r="A9" s="142"/>
      <c r="B9" s="147" t="s">
        <v>47</v>
      </c>
      <c r="C9" s="148"/>
      <c r="D9" s="149" t="s">
        <v>756</v>
      </c>
      <c r="E9" s="150"/>
      <c r="F9" s="149" t="s">
        <v>758</v>
      </c>
      <c r="J9" s="141"/>
    </row>
    <row r="10" spans="1:10" ht="30" customHeight="1">
      <c r="A10" s="142"/>
      <c r="B10" s="147" t="s">
        <v>48</v>
      </c>
      <c r="C10" s="148"/>
      <c r="D10" s="149" t="s">
        <v>757</v>
      </c>
      <c r="E10" s="150"/>
      <c r="F10" s="149" t="s">
        <v>259</v>
      </c>
      <c r="J10" s="141"/>
    </row>
    <row r="11" spans="1:10" ht="30" customHeight="1">
      <c r="A11" s="142"/>
      <c r="B11" s="147" t="s">
        <v>49</v>
      </c>
      <c r="C11" s="148"/>
      <c r="D11" s="149" t="s">
        <v>759</v>
      </c>
      <c r="E11" s="150"/>
      <c r="F11" s="149" t="s">
        <v>260</v>
      </c>
      <c r="J11" s="141"/>
    </row>
    <row r="12" spans="1:10" ht="30" customHeight="1">
      <c r="A12" s="142"/>
      <c r="B12" s="147" t="s">
        <v>50</v>
      </c>
      <c r="C12" s="148"/>
      <c r="D12" s="149" t="s">
        <v>760</v>
      </c>
      <c r="E12" s="150"/>
      <c r="F12" s="149" t="s">
        <v>261</v>
      </c>
      <c r="J12" s="141"/>
    </row>
    <row r="13" spans="1:10" ht="30" customHeight="1">
      <c r="A13" s="142"/>
      <c r="B13" s="147" t="s">
        <v>51</v>
      </c>
      <c r="C13" s="148"/>
      <c r="D13" s="149" t="s">
        <v>761</v>
      </c>
      <c r="E13" s="150"/>
      <c r="F13" s="149" t="s">
        <v>262</v>
      </c>
      <c r="J13" s="141"/>
    </row>
    <row r="14" spans="1:10" ht="30" customHeight="1">
      <c r="A14" s="142"/>
      <c r="B14" s="143" t="s">
        <v>52</v>
      </c>
      <c r="C14" s="144"/>
      <c r="D14" s="145" t="s">
        <v>532</v>
      </c>
      <c r="E14" s="146"/>
      <c r="F14" s="145" t="s">
        <v>263</v>
      </c>
      <c r="J14" s="141"/>
    </row>
    <row r="15" spans="1:10" ht="30" customHeight="1">
      <c r="A15" s="142"/>
      <c r="B15" s="147" t="s">
        <v>53</v>
      </c>
      <c r="C15" s="148"/>
      <c r="D15" s="149" t="s">
        <v>762</v>
      </c>
      <c r="E15" s="150"/>
      <c r="F15" s="149" t="s">
        <v>264</v>
      </c>
      <c r="J15" s="141"/>
    </row>
    <row r="16" spans="1:10" ht="30" customHeight="1">
      <c r="A16" s="142"/>
      <c r="B16" s="147" t="s">
        <v>54</v>
      </c>
      <c r="C16" s="148"/>
      <c r="D16" s="149" t="s">
        <v>763</v>
      </c>
      <c r="E16" s="150"/>
      <c r="F16" s="149" t="s">
        <v>265</v>
      </c>
      <c r="J16" s="141"/>
    </row>
    <row r="17" spans="1:10" ht="30" customHeight="1">
      <c r="A17" s="142"/>
      <c r="B17" s="143" t="s">
        <v>55</v>
      </c>
      <c r="C17" s="144"/>
      <c r="D17" s="145" t="s">
        <v>533</v>
      </c>
      <c r="E17" s="146"/>
      <c r="F17" s="145" t="s">
        <v>266</v>
      </c>
      <c r="J17" s="141"/>
    </row>
    <row r="18" spans="1:10" ht="30" customHeight="1">
      <c r="A18" s="142"/>
      <c r="B18" s="147" t="s">
        <v>56</v>
      </c>
      <c r="C18" s="148"/>
      <c r="D18" s="149" t="s">
        <v>534</v>
      </c>
      <c r="E18" s="150"/>
      <c r="F18" s="149" t="s">
        <v>267</v>
      </c>
      <c r="J18" s="141"/>
    </row>
    <row r="19" spans="1:10" ht="30" customHeight="1">
      <c r="A19" s="142"/>
      <c r="B19" s="143" t="s">
        <v>57</v>
      </c>
      <c r="C19" s="144"/>
      <c r="D19" s="145" t="s">
        <v>537</v>
      </c>
      <c r="E19" s="146"/>
      <c r="F19" s="145" t="s">
        <v>268</v>
      </c>
      <c r="J19" s="141"/>
    </row>
    <row r="20" spans="1:10" ht="30" customHeight="1">
      <c r="A20" s="142"/>
      <c r="B20" s="147" t="s">
        <v>58</v>
      </c>
      <c r="C20" s="148"/>
      <c r="D20" s="149" t="s">
        <v>59</v>
      </c>
      <c r="E20" s="150"/>
      <c r="F20" s="149" t="s">
        <v>269</v>
      </c>
      <c r="J20" s="141"/>
    </row>
    <row r="21" spans="1:10" ht="30" customHeight="1">
      <c r="A21" s="142"/>
      <c r="B21" s="147" t="s">
        <v>60</v>
      </c>
      <c r="C21" s="148"/>
      <c r="D21" s="149" t="s">
        <v>538</v>
      </c>
      <c r="E21" s="150"/>
      <c r="F21" s="149" t="s">
        <v>270</v>
      </c>
      <c r="J21" s="141"/>
    </row>
    <row r="22" spans="1:10" ht="30" customHeight="1">
      <c r="A22" s="142"/>
      <c r="B22" s="147" t="s">
        <v>61</v>
      </c>
      <c r="C22" s="148"/>
      <c r="D22" s="149" t="s">
        <v>540</v>
      </c>
      <c r="E22" s="150"/>
      <c r="F22" s="149" t="s">
        <v>271</v>
      </c>
      <c r="J22" s="141"/>
    </row>
    <row r="23" spans="1:10" ht="30" customHeight="1">
      <c r="A23" s="142"/>
      <c r="B23" s="147" t="s">
        <v>62</v>
      </c>
      <c r="C23" s="148"/>
      <c r="D23" s="149" t="s">
        <v>539</v>
      </c>
      <c r="E23" s="150"/>
      <c r="F23" s="149" t="s">
        <v>272</v>
      </c>
      <c r="J23" s="141"/>
    </row>
    <row r="24" spans="1:10" ht="30" customHeight="1">
      <c r="A24" s="142"/>
      <c r="B24" s="147" t="s">
        <v>63</v>
      </c>
      <c r="C24" s="148"/>
      <c r="D24" s="149" t="s">
        <v>541</v>
      </c>
      <c r="E24" s="150"/>
      <c r="F24" s="149" t="s">
        <v>273</v>
      </c>
      <c r="J24" s="141"/>
    </row>
    <row r="25" spans="1:10" ht="30" customHeight="1">
      <c r="A25" s="142"/>
      <c r="B25" s="147" t="s">
        <v>64</v>
      </c>
      <c r="C25" s="148"/>
      <c r="D25" s="149" t="s">
        <v>542</v>
      </c>
      <c r="E25" s="150"/>
      <c r="F25" s="149" t="s">
        <v>274</v>
      </c>
      <c r="J25" s="141"/>
    </row>
    <row r="26" spans="1:10" ht="30" customHeight="1">
      <c r="A26" s="142"/>
      <c r="B26" s="143" t="s">
        <v>65</v>
      </c>
      <c r="C26" s="144"/>
      <c r="D26" s="145" t="s">
        <v>543</v>
      </c>
      <c r="E26" s="146"/>
      <c r="F26" s="145" t="s">
        <v>275</v>
      </c>
      <c r="J26" s="141"/>
    </row>
    <row r="27" spans="1:10" ht="30" customHeight="1">
      <c r="A27" s="142"/>
      <c r="B27" s="147" t="s">
        <v>66</v>
      </c>
      <c r="C27" s="148"/>
      <c r="D27" s="149" t="s">
        <v>544</v>
      </c>
      <c r="E27" s="150"/>
      <c r="F27" s="149" t="s">
        <v>276</v>
      </c>
      <c r="J27" s="141"/>
    </row>
    <row r="28" spans="1:10" ht="30" customHeight="1">
      <c r="A28" s="142"/>
      <c r="B28" s="147" t="s">
        <v>67</v>
      </c>
      <c r="C28" s="148"/>
      <c r="D28" s="149" t="s">
        <v>545</v>
      </c>
      <c r="E28" s="150"/>
      <c r="F28" s="149" t="s">
        <v>277</v>
      </c>
      <c r="J28" s="141"/>
    </row>
    <row r="29" spans="1:6" ht="30" customHeight="1">
      <c r="A29" s="142"/>
      <c r="B29" s="143" t="s">
        <v>245</v>
      </c>
      <c r="C29" s="144"/>
      <c r="D29" s="145" t="s">
        <v>546</v>
      </c>
      <c r="E29" s="146"/>
      <c r="F29" s="145" t="s">
        <v>278</v>
      </c>
    </row>
    <row r="30" spans="1:6" ht="30" customHeight="1">
      <c r="A30" s="142"/>
      <c r="B30" s="143" t="s">
        <v>246</v>
      </c>
      <c r="C30" s="144"/>
      <c r="D30" s="145" t="s">
        <v>247</v>
      </c>
      <c r="E30" s="146"/>
      <c r="F30" s="145" t="s">
        <v>279</v>
      </c>
    </row>
    <row r="31" spans="1:6" ht="30" customHeight="1">
      <c r="A31" s="142"/>
      <c r="B31" s="147" t="s">
        <v>248</v>
      </c>
      <c r="C31" s="148"/>
      <c r="D31" s="149" t="s">
        <v>547</v>
      </c>
      <c r="E31" s="150"/>
      <c r="F31" s="149" t="s">
        <v>280</v>
      </c>
    </row>
    <row r="32" spans="1:6" ht="30" customHeight="1">
      <c r="A32" s="142"/>
      <c r="B32" s="147" t="s">
        <v>249</v>
      </c>
      <c r="C32" s="148"/>
      <c r="D32" s="149" t="s">
        <v>548</v>
      </c>
      <c r="E32" s="150"/>
      <c r="F32" s="149" t="s">
        <v>281</v>
      </c>
    </row>
    <row r="33" spans="1:6" ht="30" customHeight="1">
      <c r="A33" s="142"/>
      <c r="B33" s="147" t="s">
        <v>250</v>
      </c>
      <c r="C33" s="148"/>
      <c r="D33" s="149" t="s">
        <v>549</v>
      </c>
      <c r="E33" s="150"/>
      <c r="F33" s="149" t="s">
        <v>282</v>
      </c>
    </row>
    <row r="34" spans="1:6" ht="30" customHeight="1">
      <c r="A34" s="142"/>
      <c r="B34" s="147" t="s">
        <v>251</v>
      </c>
      <c r="C34" s="148"/>
      <c r="D34" s="149" t="s">
        <v>550</v>
      </c>
      <c r="E34" s="150"/>
      <c r="F34" s="149" t="s">
        <v>283</v>
      </c>
    </row>
    <row r="35" spans="1:6" ht="30" customHeight="1">
      <c r="A35" s="142"/>
      <c r="B35" s="143" t="s">
        <v>252</v>
      </c>
      <c r="C35" s="144"/>
      <c r="D35" s="145" t="s">
        <v>551</v>
      </c>
      <c r="E35" s="146"/>
      <c r="F35" s="145" t="s">
        <v>284</v>
      </c>
    </row>
    <row r="36" spans="1:6" ht="30" customHeight="1">
      <c r="A36" s="142"/>
      <c r="B36" s="147" t="s">
        <v>253</v>
      </c>
      <c r="C36" s="148"/>
      <c r="D36" s="149" t="s">
        <v>552</v>
      </c>
      <c r="E36" s="150"/>
      <c r="F36" s="149" t="s">
        <v>285</v>
      </c>
    </row>
    <row r="37" spans="1:6" ht="30" customHeight="1">
      <c r="A37" s="142"/>
      <c r="B37" s="147" t="s">
        <v>254</v>
      </c>
      <c r="C37" s="148"/>
      <c r="D37" s="149" t="s">
        <v>553</v>
      </c>
      <c r="E37" s="150"/>
      <c r="F37" s="149" t="s">
        <v>2</v>
      </c>
    </row>
    <row r="38" spans="1:6" ht="30" customHeight="1">
      <c r="A38" s="142"/>
      <c r="B38" s="147" t="s">
        <v>255</v>
      </c>
      <c r="C38" s="148"/>
      <c r="D38" s="149" t="s">
        <v>554</v>
      </c>
      <c r="E38" s="150"/>
      <c r="F38" s="149" t="s">
        <v>286</v>
      </c>
    </row>
    <row r="39" spans="1:6" ht="30" customHeight="1">
      <c r="A39" s="142"/>
      <c r="B39" s="147" t="s">
        <v>256</v>
      </c>
      <c r="C39" s="148"/>
      <c r="D39" s="149" t="s">
        <v>555</v>
      </c>
      <c r="E39" s="150"/>
      <c r="F39" s="149" t="s">
        <v>287</v>
      </c>
    </row>
    <row r="40" spans="1:6" ht="30" customHeight="1">
      <c r="A40" s="142"/>
      <c r="B40" s="143" t="s">
        <v>4</v>
      </c>
      <c r="C40" s="144"/>
      <c r="D40" s="145" t="s">
        <v>556</v>
      </c>
      <c r="E40" s="146"/>
      <c r="F40" s="145" t="s">
        <v>288</v>
      </c>
    </row>
    <row r="41" spans="1:6" ht="30" customHeight="1">
      <c r="A41" s="142"/>
      <c r="B41" s="143" t="s">
        <v>68</v>
      </c>
      <c r="C41" s="144"/>
      <c r="D41" s="145" t="s">
        <v>557</v>
      </c>
      <c r="E41" s="146"/>
      <c r="F41" s="145" t="s">
        <v>289</v>
      </c>
    </row>
    <row r="42" spans="1:6" ht="30" customHeight="1">
      <c r="A42" s="142"/>
      <c r="B42" s="147" t="s">
        <v>69</v>
      </c>
      <c r="C42" s="148"/>
      <c r="D42" s="149" t="s">
        <v>558</v>
      </c>
      <c r="E42" s="150"/>
      <c r="F42" s="149" t="s">
        <v>290</v>
      </c>
    </row>
    <row r="43" spans="1:6" ht="30" customHeight="1">
      <c r="A43" s="142"/>
      <c r="B43" s="147" t="s">
        <v>70</v>
      </c>
      <c r="C43" s="148"/>
      <c r="D43" s="149" t="s">
        <v>559</v>
      </c>
      <c r="E43" s="150"/>
      <c r="F43" s="149" t="s">
        <v>291</v>
      </c>
    </row>
    <row r="44" spans="1:6" ht="30" customHeight="1">
      <c r="A44" s="142"/>
      <c r="B44" s="147" t="s">
        <v>71</v>
      </c>
      <c r="C44" s="148"/>
      <c r="D44" s="149" t="s">
        <v>560</v>
      </c>
      <c r="E44" s="150"/>
      <c r="F44" s="149" t="s">
        <v>292</v>
      </c>
    </row>
    <row r="45" spans="1:6" ht="30" customHeight="1">
      <c r="A45" s="142"/>
      <c r="B45" s="147" t="s">
        <v>72</v>
      </c>
      <c r="C45" s="148"/>
      <c r="D45" s="149" t="s">
        <v>563</v>
      </c>
      <c r="E45" s="150"/>
      <c r="F45" s="149" t="s">
        <v>293</v>
      </c>
    </row>
    <row r="46" spans="1:6" ht="30" customHeight="1">
      <c r="A46" s="142"/>
      <c r="B46" s="147" t="s">
        <v>73</v>
      </c>
      <c r="C46" s="148"/>
      <c r="D46" s="149" t="s">
        <v>562</v>
      </c>
      <c r="E46" s="150"/>
      <c r="F46" s="149" t="s">
        <v>294</v>
      </c>
    </row>
    <row r="47" spans="1:6" ht="30" customHeight="1">
      <c r="A47" s="142"/>
      <c r="B47" s="147" t="s">
        <v>74</v>
      </c>
      <c r="C47" s="148"/>
      <c r="D47" s="149" t="s">
        <v>561</v>
      </c>
      <c r="E47" s="150"/>
      <c r="F47" s="149" t="s">
        <v>295</v>
      </c>
    </row>
    <row r="48" spans="1:6" ht="30" customHeight="1">
      <c r="A48" s="142"/>
      <c r="B48" s="147" t="s">
        <v>75</v>
      </c>
      <c r="C48" s="148"/>
      <c r="D48" s="149" t="s">
        <v>564</v>
      </c>
      <c r="E48" s="150"/>
      <c r="F48" s="149" t="s">
        <v>296</v>
      </c>
    </row>
    <row r="49" spans="1:6" ht="30" customHeight="1">
      <c r="A49" s="142"/>
      <c r="B49" s="143" t="s">
        <v>76</v>
      </c>
      <c r="C49" s="144"/>
      <c r="D49" s="145" t="s">
        <v>565</v>
      </c>
      <c r="E49" s="146"/>
      <c r="F49" s="145" t="s">
        <v>297</v>
      </c>
    </row>
    <row r="50" spans="1:6" ht="30" customHeight="1">
      <c r="A50" s="142"/>
      <c r="B50" s="147" t="s">
        <v>77</v>
      </c>
      <c r="C50" s="148"/>
      <c r="D50" s="149" t="s">
        <v>566</v>
      </c>
      <c r="E50" s="150"/>
      <c r="F50" s="149" t="s">
        <v>298</v>
      </c>
    </row>
    <row r="51" spans="1:6" ht="30" customHeight="1">
      <c r="A51" s="142"/>
      <c r="B51" s="147" t="s">
        <v>78</v>
      </c>
      <c r="C51" s="148"/>
      <c r="D51" s="149" t="s">
        <v>567</v>
      </c>
      <c r="E51" s="150"/>
      <c r="F51" s="149" t="s">
        <v>299</v>
      </c>
    </row>
    <row r="52" spans="1:6" ht="30" customHeight="1">
      <c r="A52" s="142"/>
      <c r="B52" s="147" t="s">
        <v>79</v>
      </c>
      <c r="C52" s="148"/>
      <c r="D52" s="149" t="s">
        <v>568</v>
      </c>
      <c r="E52" s="150"/>
      <c r="F52" s="149" t="s">
        <v>300</v>
      </c>
    </row>
    <row r="53" spans="1:6" ht="30" customHeight="1">
      <c r="A53" s="142"/>
      <c r="B53" s="147" t="s">
        <v>80</v>
      </c>
      <c r="C53" s="148"/>
      <c r="D53" s="149" t="s">
        <v>569</v>
      </c>
      <c r="E53" s="150"/>
      <c r="F53" s="149" t="s">
        <v>301</v>
      </c>
    </row>
    <row r="54" spans="1:6" ht="30" customHeight="1">
      <c r="A54" s="142"/>
      <c r="B54" s="147" t="s">
        <v>81</v>
      </c>
      <c r="C54" s="148"/>
      <c r="D54" s="149" t="s">
        <v>570</v>
      </c>
      <c r="E54" s="150"/>
      <c r="F54" s="149" t="s">
        <v>302</v>
      </c>
    </row>
    <row r="55" spans="1:6" ht="30" customHeight="1">
      <c r="A55" s="142"/>
      <c r="B55" s="143" t="s">
        <v>82</v>
      </c>
      <c r="C55" s="144"/>
      <c r="D55" s="145" t="s">
        <v>571</v>
      </c>
      <c r="E55" s="146"/>
      <c r="F55" s="145" t="s">
        <v>572</v>
      </c>
    </row>
    <row r="56" spans="1:6" ht="30" customHeight="1">
      <c r="A56" s="142"/>
      <c r="B56" s="147" t="s">
        <v>83</v>
      </c>
      <c r="C56" s="148"/>
      <c r="D56" s="149" t="s">
        <v>574</v>
      </c>
      <c r="E56" s="150"/>
      <c r="F56" s="149" t="s">
        <v>303</v>
      </c>
    </row>
    <row r="57" spans="1:6" ht="30" customHeight="1">
      <c r="A57" s="142"/>
      <c r="B57" s="147" t="s">
        <v>84</v>
      </c>
      <c r="C57" s="148"/>
      <c r="D57" s="149" t="s">
        <v>85</v>
      </c>
      <c r="E57" s="150"/>
      <c r="F57" s="149" t="s">
        <v>573</v>
      </c>
    </row>
    <row r="58" spans="1:6" ht="30" customHeight="1">
      <c r="A58" s="142"/>
      <c r="B58" s="143" t="s">
        <v>86</v>
      </c>
      <c r="C58" s="144"/>
      <c r="D58" s="145" t="s">
        <v>87</v>
      </c>
      <c r="E58" s="146"/>
      <c r="F58" s="145" t="s">
        <v>304</v>
      </c>
    </row>
    <row r="59" spans="1:6" ht="30" customHeight="1">
      <c r="A59" s="142"/>
      <c r="B59" s="147" t="s">
        <v>88</v>
      </c>
      <c r="C59" s="148"/>
      <c r="D59" s="149" t="s">
        <v>575</v>
      </c>
      <c r="E59" s="150"/>
      <c r="F59" s="149" t="s">
        <v>305</v>
      </c>
    </row>
    <row r="60" spans="1:6" ht="30" customHeight="1">
      <c r="A60" s="142"/>
      <c r="B60" s="147" t="s">
        <v>89</v>
      </c>
      <c r="C60" s="148"/>
      <c r="D60" s="149" t="s">
        <v>90</v>
      </c>
      <c r="E60" s="150"/>
      <c r="F60" s="149" t="s">
        <v>306</v>
      </c>
    </row>
    <row r="61" spans="1:6" ht="30" customHeight="1">
      <c r="A61" s="142"/>
      <c r="B61" s="147" t="s">
        <v>91</v>
      </c>
      <c r="C61" s="148"/>
      <c r="D61" s="149" t="s">
        <v>92</v>
      </c>
      <c r="E61" s="150"/>
      <c r="F61" s="149" t="s">
        <v>307</v>
      </c>
    </row>
    <row r="62" spans="1:6" ht="30" customHeight="1">
      <c r="A62" s="142"/>
      <c r="B62" s="147" t="s">
        <v>93</v>
      </c>
      <c r="C62" s="148"/>
      <c r="D62" s="149" t="s">
        <v>576</v>
      </c>
      <c r="E62" s="150"/>
      <c r="F62" s="149" t="s">
        <v>308</v>
      </c>
    </row>
    <row r="63" spans="1:6" ht="30" customHeight="1">
      <c r="A63" s="142"/>
      <c r="B63" s="143" t="s">
        <v>94</v>
      </c>
      <c r="C63" s="144"/>
      <c r="D63" s="145" t="s">
        <v>578</v>
      </c>
      <c r="E63" s="146"/>
      <c r="F63" s="145" t="s">
        <v>309</v>
      </c>
    </row>
    <row r="64" spans="1:6" ht="30" customHeight="1">
      <c r="A64" s="142"/>
      <c r="B64" s="147" t="s">
        <v>95</v>
      </c>
      <c r="C64" s="148"/>
      <c r="D64" s="149" t="s">
        <v>577</v>
      </c>
      <c r="E64" s="150"/>
      <c r="F64" s="149" t="s">
        <v>310</v>
      </c>
    </row>
    <row r="65" spans="1:6" ht="30" customHeight="1">
      <c r="A65" s="142"/>
      <c r="B65" s="147" t="s">
        <v>96</v>
      </c>
      <c r="C65" s="148"/>
      <c r="D65" s="149" t="s">
        <v>579</v>
      </c>
      <c r="E65" s="150"/>
      <c r="F65" s="149" t="s">
        <v>311</v>
      </c>
    </row>
    <row r="66" spans="1:6" ht="30" customHeight="1">
      <c r="A66" s="142"/>
      <c r="B66" s="147" t="s">
        <v>97</v>
      </c>
      <c r="C66" s="148"/>
      <c r="D66" s="149" t="s">
        <v>580</v>
      </c>
      <c r="E66" s="150"/>
      <c r="F66" s="149" t="s">
        <v>312</v>
      </c>
    </row>
    <row r="67" spans="1:6" ht="30" customHeight="1">
      <c r="A67" s="142"/>
      <c r="B67" s="147" t="s">
        <v>98</v>
      </c>
      <c r="C67" s="148"/>
      <c r="D67" s="149" t="s">
        <v>581</v>
      </c>
      <c r="E67" s="150"/>
      <c r="F67" s="149" t="s">
        <v>313</v>
      </c>
    </row>
    <row r="68" spans="1:6" ht="30" customHeight="1">
      <c r="A68" s="142"/>
      <c r="B68" s="143" t="s">
        <v>99</v>
      </c>
      <c r="C68" s="144"/>
      <c r="D68" s="145" t="s">
        <v>582</v>
      </c>
      <c r="E68" s="146"/>
      <c r="F68" s="145" t="s">
        <v>314</v>
      </c>
    </row>
    <row r="69" spans="1:6" ht="30" customHeight="1">
      <c r="A69" s="142"/>
      <c r="B69" s="147" t="s">
        <v>100</v>
      </c>
      <c r="C69" s="148"/>
      <c r="D69" s="149" t="s">
        <v>583</v>
      </c>
      <c r="E69" s="150"/>
      <c r="F69" s="149" t="s">
        <v>315</v>
      </c>
    </row>
    <row r="70" spans="1:6" ht="30" customHeight="1">
      <c r="A70" s="142"/>
      <c r="B70" s="147" t="s">
        <v>101</v>
      </c>
      <c r="C70" s="148"/>
      <c r="D70" s="149" t="s">
        <v>584</v>
      </c>
      <c r="E70" s="150"/>
      <c r="F70" s="149" t="s">
        <v>316</v>
      </c>
    </row>
    <row r="71" spans="1:6" ht="30" customHeight="1">
      <c r="A71" s="142"/>
      <c r="B71" s="147" t="s">
        <v>102</v>
      </c>
      <c r="C71" s="148"/>
      <c r="D71" s="149" t="s">
        <v>585</v>
      </c>
      <c r="E71" s="150"/>
      <c r="F71" s="149" t="s">
        <v>317</v>
      </c>
    </row>
    <row r="72" spans="1:6" ht="30" customHeight="1">
      <c r="A72" s="142"/>
      <c r="B72" s="147" t="s">
        <v>103</v>
      </c>
      <c r="C72" s="148"/>
      <c r="D72" s="149" t="s">
        <v>586</v>
      </c>
      <c r="E72" s="150"/>
      <c r="F72" s="149" t="s">
        <v>318</v>
      </c>
    </row>
    <row r="73" spans="1:6" ht="30" customHeight="1">
      <c r="A73" s="142"/>
      <c r="B73" s="143" t="s">
        <v>1</v>
      </c>
      <c r="C73" s="144"/>
      <c r="D73" s="145" t="s">
        <v>587</v>
      </c>
      <c r="E73" s="146"/>
      <c r="F73" s="145" t="s">
        <v>319</v>
      </c>
    </row>
    <row r="74" spans="1:6" ht="30" customHeight="1">
      <c r="A74" s="142"/>
      <c r="B74" s="143" t="s">
        <v>104</v>
      </c>
      <c r="C74" s="144"/>
      <c r="D74" s="145" t="s">
        <v>105</v>
      </c>
      <c r="E74" s="146"/>
      <c r="F74" s="145" t="s">
        <v>320</v>
      </c>
    </row>
    <row r="75" spans="1:6" ht="30" customHeight="1">
      <c r="A75" s="142"/>
      <c r="B75" s="147" t="s">
        <v>106</v>
      </c>
      <c r="C75" s="148"/>
      <c r="D75" s="149" t="s">
        <v>588</v>
      </c>
      <c r="E75" s="150"/>
      <c r="F75" s="149" t="s">
        <v>321</v>
      </c>
    </row>
    <row r="76" spans="1:6" ht="30" customHeight="1">
      <c r="A76" s="142"/>
      <c r="B76" s="147" t="s">
        <v>107</v>
      </c>
      <c r="C76" s="148"/>
      <c r="D76" s="149" t="s">
        <v>589</v>
      </c>
      <c r="E76" s="150"/>
      <c r="F76" s="149" t="s">
        <v>322</v>
      </c>
    </row>
    <row r="77" spans="1:6" ht="30" customHeight="1">
      <c r="A77" s="142"/>
      <c r="B77" s="147" t="s">
        <v>108</v>
      </c>
      <c r="C77" s="148"/>
      <c r="D77" s="149" t="s">
        <v>590</v>
      </c>
      <c r="E77" s="150"/>
      <c r="F77" s="149" t="s">
        <v>323</v>
      </c>
    </row>
    <row r="78" spans="1:6" ht="30" customHeight="1">
      <c r="A78" s="142"/>
      <c r="B78" s="147" t="s">
        <v>109</v>
      </c>
      <c r="C78" s="148"/>
      <c r="D78" s="149" t="s">
        <v>591</v>
      </c>
      <c r="E78" s="150"/>
      <c r="F78" s="149" t="s">
        <v>324</v>
      </c>
    </row>
    <row r="79" spans="1:6" ht="30" customHeight="1">
      <c r="A79" s="142"/>
      <c r="B79" s="143" t="s">
        <v>5</v>
      </c>
      <c r="C79" s="144"/>
      <c r="D79" s="145" t="s">
        <v>592</v>
      </c>
      <c r="E79" s="146"/>
      <c r="F79" s="145" t="s">
        <v>325</v>
      </c>
    </row>
    <row r="80" spans="1:6" ht="30" customHeight="1">
      <c r="A80" s="142"/>
      <c r="B80" s="143" t="s">
        <v>110</v>
      </c>
      <c r="C80" s="144"/>
      <c r="D80" s="145" t="s">
        <v>593</v>
      </c>
      <c r="E80" s="146"/>
      <c r="F80" s="145" t="s">
        <v>326</v>
      </c>
    </row>
    <row r="81" spans="1:6" ht="30" customHeight="1">
      <c r="A81" s="142"/>
      <c r="B81" s="147" t="s">
        <v>111</v>
      </c>
      <c r="C81" s="148"/>
      <c r="D81" s="149" t="s">
        <v>594</v>
      </c>
      <c r="E81" s="150"/>
      <c r="F81" s="149" t="s">
        <v>327</v>
      </c>
    </row>
    <row r="82" spans="1:6" ht="30" customHeight="1">
      <c r="A82" s="142"/>
      <c r="B82" s="147" t="s">
        <v>112</v>
      </c>
      <c r="C82" s="148"/>
      <c r="D82" s="149" t="s">
        <v>595</v>
      </c>
      <c r="E82" s="150"/>
      <c r="F82" s="149" t="s">
        <v>328</v>
      </c>
    </row>
    <row r="83" spans="1:6" ht="30" customHeight="1">
      <c r="A83" s="142"/>
      <c r="B83" s="143" t="s">
        <v>113</v>
      </c>
      <c r="C83" s="144"/>
      <c r="D83" s="145" t="s">
        <v>596</v>
      </c>
      <c r="E83" s="146"/>
      <c r="F83" s="145" t="s">
        <v>329</v>
      </c>
    </row>
    <row r="84" spans="1:6" ht="30" customHeight="1">
      <c r="A84" s="142"/>
      <c r="B84" s="147" t="s">
        <v>114</v>
      </c>
      <c r="C84" s="148"/>
      <c r="D84" s="149" t="s">
        <v>597</v>
      </c>
      <c r="E84" s="150"/>
      <c r="F84" s="149" t="s">
        <v>330</v>
      </c>
    </row>
    <row r="85" spans="1:6" ht="30" customHeight="1">
      <c r="A85" s="142"/>
      <c r="B85" s="147" t="s">
        <v>115</v>
      </c>
      <c r="C85" s="148"/>
      <c r="D85" s="149" t="s">
        <v>598</v>
      </c>
      <c r="E85" s="150"/>
      <c r="F85" s="149" t="s">
        <v>331</v>
      </c>
    </row>
    <row r="86" spans="1:6" ht="30" customHeight="1">
      <c r="A86" s="142"/>
      <c r="B86" s="147" t="s">
        <v>116</v>
      </c>
      <c r="C86" s="148"/>
      <c r="D86" s="149" t="s">
        <v>599</v>
      </c>
      <c r="E86" s="150"/>
      <c r="F86" s="149" t="s">
        <v>332</v>
      </c>
    </row>
    <row r="87" spans="1:6" ht="30" customHeight="1">
      <c r="A87" s="142"/>
      <c r="B87" s="143" t="s">
        <v>117</v>
      </c>
      <c r="C87" s="144"/>
      <c r="D87" s="145" t="s">
        <v>600</v>
      </c>
      <c r="E87" s="146"/>
      <c r="F87" s="145" t="s">
        <v>333</v>
      </c>
    </row>
    <row r="88" spans="1:6" ht="30" customHeight="1">
      <c r="A88" s="142"/>
      <c r="B88" s="147" t="s">
        <v>118</v>
      </c>
      <c r="C88" s="148"/>
      <c r="D88" s="149" t="s">
        <v>602</v>
      </c>
      <c r="E88" s="150"/>
      <c r="F88" s="149" t="s">
        <v>334</v>
      </c>
    </row>
    <row r="89" spans="1:6" ht="30" customHeight="1">
      <c r="A89" s="142"/>
      <c r="B89" s="147" t="s">
        <v>119</v>
      </c>
      <c r="C89" s="148"/>
      <c r="D89" s="149" t="s">
        <v>603</v>
      </c>
      <c r="E89" s="150"/>
      <c r="F89" s="149" t="s">
        <v>335</v>
      </c>
    </row>
    <row r="90" spans="1:6" ht="30" customHeight="1">
      <c r="A90" s="142"/>
      <c r="B90" s="147" t="s">
        <v>120</v>
      </c>
      <c r="C90" s="148"/>
      <c r="D90" s="149" t="s">
        <v>601</v>
      </c>
      <c r="E90" s="150"/>
      <c r="F90" s="149" t="s">
        <v>336</v>
      </c>
    </row>
    <row r="91" spans="1:6" ht="30" customHeight="1">
      <c r="A91" s="142"/>
      <c r="B91" s="143" t="s">
        <v>515</v>
      </c>
      <c r="C91" s="144"/>
      <c r="D91" s="145" t="s">
        <v>604</v>
      </c>
      <c r="E91" s="146"/>
      <c r="F91" s="145" t="s">
        <v>519</v>
      </c>
    </row>
    <row r="92" spans="1:6" ht="30" customHeight="1">
      <c r="A92" s="142"/>
      <c r="B92" s="147" t="s">
        <v>516</v>
      </c>
      <c r="C92" s="148"/>
      <c r="D92" s="149" t="s">
        <v>605</v>
      </c>
      <c r="E92" s="150"/>
      <c r="F92" s="149" t="s">
        <v>520</v>
      </c>
    </row>
    <row r="93" spans="1:6" ht="30" customHeight="1">
      <c r="A93" s="142"/>
      <c r="B93" s="147" t="s">
        <v>517</v>
      </c>
      <c r="C93" s="148"/>
      <c r="D93" s="149" t="s">
        <v>606</v>
      </c>
      <c r="E93" s="150"/>
      <c r="F93" s="149" t="s">
        <v>521</v>
      </c>
    </row>
    <row r="94" spans="1:6" ht="30" customHeight="1">
      <c r="A94" s="142"/>
      <c r="B94" s="147" t="s">
        <v>518</v>
      </c>
      <c r="C94" s="148"/>
      <c r="D94" s="149" t="s">
        <v>607</v>
      </c>
      <c r="E94" s="150"/>
      <c r="F94" s="149" t="s">
        <v>522</v>
      </c>
    </row>
    <row r="95" spans="1:6" ht="30" customHeight="1">
      <c r="A95" s="142"/>
      <c r="B95" s="143" t="s">
        <v>121</v>
      </c>
      <c r="C95" s="144"/>
      <c r="D95" s="145" t="s">
        <v>608</v>
      </c>
      <c r="E95" s="146"/>
      <c r="F95" s="145" t="s">
        <v>337</v>
      </c>
    </row>
    <row r="96" spans="1:6" ht="30" customHeight="1">
      <c r="A96" s="142"/>
      <c r="B96" s="147" t="s">
        <v>122</v>
      </c>
      <c r="C96" s="148"/>
      <c r="D96" s="149" t="s">
        <v>609</v>
      </c>
      <c r="E96" s="150"/>
      <c r="F96" s="149" t="s">
        <v>338</v>
      </c>
    </row>
    <row r="97" spans="1:6" ht="30" customHeight="1">
      <c r="A97" s="142"/>
      <c r="B97" s="147" t="s">
        <v>123</v>
      </c>
      <c r="C97" s="148"/>
      <c r="D97" s="149" t="s">
        <v>610</v>
      </c>
      <c r="E97" s="150"/>
      <c r="F97" s="149" t="s">
        <v>339</v>
      </c>
    </row>
    <row r="98" spans="1:6" ht="30" customHeight="1">
      <c r="A98" s="142"/>
      <c r="B98" s="147" t="s">
        <v>124</v>
      </c>
      <c r="C98" s="148"/>
      <c r="D98" s="149" t="s">
        <v>611</v>
      </c>
      <c r="E98" s="150"/>
      <c r="F98" s="149" t="s">
        <v>340</v>
      </c>
    </row>
    <row r="99" spans="1:6" ht="30" customHeight="1">
      <c r="A99" s="142"/>
      <c r="B99" s="143" t="s">
        <v>125</v>
      </c>
      <c r="C99" s="144"/>
      <c r="D99" s="145" t="s">
        <v>612</v>
      </c>
      <c r="E99" s="146"/>
      <c r="F99" s="145" t="s">
        <v>341</v>
      </c>
    </row>
    <row r="100" spans="1:6" ht="30" customHeight="1">
      <c r="A100" s="142"/>
      <c r="B100" s="147" t="s">
        <v>126</v>
      </c>
      <c r="C100" s="148"/>
      <c r="D100" s="149" t="s">
        <v>616</v>
      </c>
      <c r="E100" s="150"/>
      <c r="F100" s="149" t="s">
        <v>342</v>
      </c>
    </row>
    <row r="101" spans="1:6" ht="30" customHeight="1">
      <c r="A101" s="142"/>
      <c r="B101" s="147" t="s">
        <v>127</v>
      </c>
      <c r="C101" s="148"/>
      <c r="D101" s="149" t="s">
        <v>615</v>
      </c>
      <c r="E101" s="150"/>
      <c r="F101" s="149" t="s">
        <v>343</v>
      </c>
    </row>
    <row r="102" spans="1:6" ht="30" customHeight="1">
      <c r="A102" s="142"/>
      <c r="B102" s="147" t="s">
        <v>128</v>
      </c>
      <c r="C102" s="148"/>
      <c r="D102" s="149" t="s">
        <v>614</v>
      </c>
      <c r="E102" s="150"/>
      <c r="F102" s="149" t="s">
        <v>344</v>
      </c>
    </row>
    <row r="103" spans="1:6" ht="30" customHeight="1">
      <c r="A103" s="142"/>
      <c r="B103" s="147" t="s">
        <v>129</v>
      </c>
      <c r="C103" s="148"/>
      <c r="D103" s="149" t="s">
        <v>613</v>
      </c>
      <c r="E103" s="150"/>
      <c r="F103" s="149" t="s">
        <v>345</v>
      </c>
    </row>
    <row r="104" spans="1:6" ht="30" customHeight="1">
      <c r="A104" s="142"/>
      <c r="B104" s="143" t="s">
        <v>130</v>
      </c>
      <c r="C104" s="144"/>
      <c r="D104" s="145" t="s">
        <v>617</v>
      </c>
      <c r="E104" s="146"/>
      <c r="F104" s="145" t="s">
        <v>346</v>
      </c>
    </row>
    <row r="105" spans="1:6" ht="30" customHeight="1">
      <c r="A105" s="142"/>
      <c r="B105" s="147" t="s">
        <v>131</v>
      </c>
      <c r="C105" s="148"/>
      <c r="D105" s="149" t="s">
        <v>617</v>
      </c>
      <c r="E105" s="150"/>
      <c r="F105" s="149" t="s">
        <v>346</v>
      </c>
    </row>
    <row r="106" spans="1:6" ht="30" customHeight="1">
      <c r="A106" s="142"/>
      <c r="B106" s="143" t="s">
        <v>6</v>
      </c>
      <c r="C106" s="144"/>
      <c r="D106" s="145" t="s">
        <v>618</v>
      </c>
      <c r="E106" s="146"/>
      <c r="F106" s="145" t="s">
        <v>347</v>
      </c>
    </row>
    <row r="107" spans="1:6" ht="30" customHeight="1">
      <c r="A107" s="142"/>
      <c r="B107" s="143" t="s">
        <v>132</v>
      </c>
      <c r="C107" s="144"/>
      <c r="D107" s="145" t="s">
        <v>619</v>
      </c>
      <c r="E107" s="146"/>
      <c r="F107" s="145" t="s">
        <v>348</v>
      </c>
    </row>
    <row r="108" spans="1:6" ht="30" customHeight="1">
      <c r="A108" s="142"/>
      <c r="B108" s="147" t="s">
        <v>133</v>
      </c>
      <c r="C108" s="148"/>
      <c r="D108" s="149" t="s">
        <v>620</v>
      </c>
      <c r="E108" s="150"/>
      <c r="F108" s="149" t="s">
        <v>621</v>
      </c>
    </row>
    <row r="109" spans="1:6" ht="30" customHeight="1">
      <c r="A109" s="142"/>
      <c r="B109" s="147" t="s">
        <v>134</v>
      </c>
      <c r="C109" s="148"/>
      <c r="D109" s="149" t="s">
        <v>622</v>
      </c>
      <c r="E109" s="150"/>
      <c r="F109" s="149" t="s">
        <v>349</v>
      </c>
    </row>
    <row r="110" spans="1:6" ht="30" customHeight="1">
      <c r="A110" s="142"/>
      <c r="B110" s="147" t="s">
        <v>135</v>
      </c>
      <c r="C110" s="148"/>
      <c r="D110" s="149" t="s">
        <v>623</v>
      </c>
      <c r="E110" s="150"/>
      <c r="F110" s="149" t="s">
        <v>350</v>
      </c>
    </row>
    <row r="111" spans="1:6" ht="30" customHeight="1">
      <c r="A111" s="142"/>
      <c r="B111" s="147" t="s">
        <v>136</v>
      </c>
      <c r="C111" s="148"/>
      <c r="D111" s="149" t="s">
        <v>624</v>
      </c>
      <c r="E111" s="150"/>
      <c r="F111" s="149" t="s">
        <v>351</v>
      </c>
    </row>
    <row r="112" spans="1:6" ht="30" customHeight="1">
      <c r="A112" s="142"/>
      <c r="B112" s="147" t="s">
        <v>137</v>
      </c>
      <c r="C112" s="148"/>
      <c r="D112" s="149" t="s">
        <v>625</v>
      </c>
      <c r="E112" s="150"/>
      <c r="F112" s="149" t="s">
        <v>352</v>
      </c>
    </row>
    <row r="113" spans="1:6" ht="30" customHeight="1">
      <c r="A113" s="142"/>
      <c r="B113" s="147" t="s">
        <v>138</v>
      </c>
      <c r="C113" s="148"/>
      <c r="D113" s="149" t="s">
        <v>626</v>
      </c>
      <c r="E113" s="150"/>
      <c r="F113" s="149" t="s">
        <v>353</v>
      </c>
    </row>
    <row r="114" spans="1:6" ht="30" customHeight="1">
      <c r="A114" s="142"/>
      <c r="B114" s="147" t="s">
        <v>139</v>
      </c>
      <c r="C114" s="148"/>
      <c r="D114" s="149" t="s">
        <v>627</v>
      </c>
      <c r="E114" s="150"/>
      <c r="F114" s="149" t="s">
        <v>354</v>
      </c>
    </row>
    <row r="115" spans="1:6" ht="30" customHeight="1">
      <c r="A115" s="142"/>
      <c r="B115" s="147" t="s">
        <v>140</v>
      </c>
      <c r="C115" s="148"/>
      <c r="D115" s="149" t="s">
        <v>629</v>
      </c>
      <c r="E115" s="150"/>
      <c r="F115" s="149" t="s">
        <v>355</v>
      </c>
    </row>
    <row r="116" spans="1:6" ht="30" customHeight="1">
      <c r="A116" s="142"/>
      <c r="B116" s="147" t="s">
        <v>141</v>
      </c>
      <c r="C116" s="148"/>
      <c r="D116" s="149" t="s">
        <v>630</v>
      </c>
      <c r="E116" s="150"/>
      <c r="F116" s="149" t="s">
        <v>356</v>
      </c>
    </row>
    <row r="117" spans="1:6" ht="30" customHeight="1">
      <c r="A117" s="142"/>
      <c r="B117" s="147" t="s">
        <v>142</v>
      </c>
      <c r="C117" s="148"/>
      <c r="D117" s="149" t="s">
        <v>631</v>
      </c>
      <c r="E117" s="150"/>
      <c r="F117" s="149" t="s">
        <v>357</v>
      </c>
    </row>
    <row r="118" spans="1:6" ht="30" customHeight="1">
      <c r="A118" s="142"/>
      <c r="B118" s="147" t="s">
        <v>143</v>
      </c>
      <c r="C118" s="148"/>
      <c r="D118" s="149" t="s">
        <v>632</v>
      </c>
      <c r="E118" s="150"/>
      <c r="F118" s="149" t="s">
        <v>358</v>
      </c>
    </row>
    <row r="119" spans="1:6" ht="30" customHeight="1">
      <c r="A119" s="142"/>
      <c r="B119" s="147" t="s">
        <v>144</v>
      </c>
      <c r="C119" s="148"/>
      <c r="D119" s="149" t="s">
        <v>633</v>
      </c>
      <c r="E119" s="150"/>
      <c r="F119" s="149" t="s">
        <v>628</v>
      </c>
    </row>
    <row r="120" spans="1:6" ht="30" customHeight="1">
      <c r="A120" s="142"/>
      <c r="B120" s="143" t="s">
        <v>145</v>
      </c>
      <c r="C120" s="144"/>
      <c r="D120" s="145" t="s">
        <v>634</v>
      </c>
      <c r="E120" s="146"/>
      <c r="F120" s="145" t="s">
        <v>359</v>
      </c>
    </row>
    <row r="121" spans="1:6" ht="30" customHeight="1">
      <c r="A121" s="142"/>
      <c r="B121" s="147" t="s">
        <v>146</v>
      </c>
      <c r="C121" s="148"/>
      <c r="D121" s="149" t="s">
        <v>638</v>
      </c>
      <c r="E121" s="150"/>
      <c r="F121" s="149" t="s">
        <v>360</v>
      </c>
    </row>
    <row r="122" spans="1:6" ht="30" customHeight="1">
      <c r="A122" s="142"/>
      <c r="B122" s="147" t="s">
        <v>147</v>
      </c>
      <c r="C122" s="148"/>
      <c r="D122" s="149" t="s">
        <v>637</v>
      </c>
      <c r="E122" s="150"/>
      <c r="F122" s="149" t="s">
        <v>361</v>
      </c>
    </row>
    <row r="123" spans="1:6" ht="30" customHeight="1">
      <c r="A123" s="142"/>
      <c r="B123" s="147" t="s">
        <v>148</v>
      </c>
      <c r="C123" s="148"/>
      <c r="D123" s="149" t="s">
        <v>636</v>
      </c>
      <c r="E123" s="150"/>
      <c r="F123" s="149" t="s">
        <v>635</v>
      </c>
    </row>
    <row r="124" spans="1:6" ht="30" customHeight="1">
      <c r="A124" s="142"/>
      <c r="B124" s="143" t="s">
        <v>149</v>
      </c>
      <c r="C124" s="144"/>
      <c r="D124" s="145" t="s">
        <v>639</v>
      </c>
      <c r="E124" s="146"/>
      <c r="F124" s="145" t="s">
        <v>640</v>
      </c>
    </row>
    <row r="125" spans="1:6" ht="30" customHeight="1">
      <c r="A125" s="142"/>
      <c r="B125" s="147" t="s">
        <v>150</v>
      </c>
      <c r="C125" s="148"/>
      <c r="D125" s="149" t="s">
        <v>642</v>
      </c>
      <c r="E125" s="150"/>
      <c r="F125" s="149" t="s">
        <v>362</v>
      </c>
    </row>
    <row r="126" spans="1:6" ht="30" customHeight="1">
      <c r="A126" s="142"/>
      <c r="B126" s="147" t="s">
        <v>151</v>
      </c>
      <c r="C126" s="148"/>
      <c r="D126" s="149" t="s">
        <v>643</v>
      </c>
      <c r="E126" s="150"/>
      <c r="F126" s="149" t="s">
        <v>363</v>
      </c>
    </row>
    <row r="127" spans="1:6" ht="30" customHeight="1">
      <c r="A127" s="142"/>
      <c r="B127" s="147" t="s">
        <v>152</v>
      </c>
      <c r="C127" s="148"/>
      <c r="D127" s="149" t="s">
        <v>644</v>
      </c>
      <c r="E127" s="150"/>
      <c r="F127" s="149" t="s">
        <v>641</v>
      </c>
    </row>
    <row r="128" spans="1:6" ht="30" customHeight="1">
      <c r="A128" s="142"/>
      <c r="B128" s="143" t="s">
        <v>153</v>
      </c>
      <c r="C128" s="144"/>
      <c r="D128" s="145" t="s">
        <v>645</v>
      </c>
      <c r="E128" s="146"/>
      <c r="F128" s="145" t="s">
        <v>364</v>
      </c>
    </row>
    <row r="129" spans="1:6" ht="30" customHeight="1">
      <c r="A129" s="142"/>
      <c r="B129" s="147" t="s">
        <v>154</v>
      </c>
      <c r="C129" s="148"/>
      <c r="D129" s="149" t="s">
        <v>646</v>
      </c>
      <c r="E129" s="150"/>
      <c r="F129" s="149" t="s">
        <v>365</v>
      </c>
    </row>
    <row r="130" spans="1:6" ht="30" customHeight="1">
      <c r="A130" s="142"/>
      <c r="B130" s="147" t="s">
        <v>155</v>
      </c>
      <c r="C130" s="148"/>
      <c r="D130" s="149" t="s">
        <v>647</v>
      </c>
      <c r="E130" s="150"/>
      <c r="F130" s="149" t="s">
        <v>366</v>
      </c>
    </row>
    <row r="131" spans="1:6" ht="30" customHeight="1">
      <c r="A131" s="142"/>
      <c r="B131" s="147" t="s">
        <v>156</v>
      </c>
      <c r="C131" s="148"/>
      <c r="D131" s="149" t="s">
        <v>648</v>
      </c>
      <c r="E131" s="150"/>
      <c r="F131" s="149" t="s">
        <v>367</v>
      </c>
    </row>
    <row r="132" spans="1:6" ht="30" customHeight="1">
      <c r="A132" s="142"/>
      <c r="B132" s="143" t="s">
        <v>157</v>
      </c>
      <c r="C132" s="144"/>
      <c r="D132" s="145" t="s">
        <v>649</v>
      </c>
      <c r="E132" s="146"/>
      <c r="F132" s="145" t="s">
        <v>368</v>
      </c>
    </row>
    <row r="133" spans="1:6" ht="30" customHeight="1">
      <c r="A133" s="142"/>
      <c r="B133" s="147" t="s">
        <v>158</v>
      </c>
      <c r="C133" s="148"/>
      <c r="D133" s="149" t="s">
        <v>650</v>
      </c>
      <c r="E133" s="150"/>
      <c r="F133" s="149" t="s">
        <v>369</v>
      </c>
    </row>
    <row r="134" spans="1:6" ht="30" customHeight="1">
      <c r="A134" s="142"/>
      <c r="B134" s="147" t="s">
        <v>159</v>
      </c>
      <c r="C134" s="148"/>
      <c r="D134" s="149" t="s">
        <v>651</v>
      </c>
      <c r="E134" s="150"/>
      <c r="F134" s="149" t="s">
        <v>370</v>
      </c>
    </row>
    <row r="135" spans="1:6" ht="30" customHeight="1">
      <c r="A135" s="142"/>
      <c r="B135" s="147" t="s">
        <v>160</v>
      </c>
      <c r="C135" s="148"/>
      <c r="D135" s="149" t="s">
        <v>652</v>
      </c>
      <c r="E135" s="150"/>
      <c r="F135" s="149" t="s">
        <v>371</v>
      </c>
    </row>
    <row r="136" spans="1:6" ht="30" customHeight="1">
      <c r="A136" s="142"/>
      <c r="B136" s="147" t="s">
        <v>161</v>
      </c>
      <c r="C136" s="148"/>
      <c r="D136" s="149" t="s">
        <v>654</v>
      </c>
      <c r="E136" s="150"/>
      <c r="F136" s="149" t="s">
        <v>653</v>
      </c>
    </row>
    <row r="137" spans="1:6" ht="30" customHeight="1">
      <c r="A137" s="142"/>
      <c r="B137" s="147" t="s">
        <v>162</v>
      </c>
      <c r="C137" s="148"/>
      <c r="D137" s="149" t="s">
        <v>655</v>
      </c>
      <c r="E137" s="150"/>
      <c r="F137" s="149" t="s">
        <v>656</v>
      </c>
    </row>
    <row r="138" spans="1:6" ht="30" customHeight="1">
      <c r="A138" s="142"/>
      <c r="B138" s="143" t="s">
        <v>163</v>
      </c>
      <c r="C138" s="144"/>
      <c r="D138" s="145" t="s">
        <v>657</v>
      </c>
      <c r="E138" s="146"/>
      <c r="F138" s="145" t="s">
        <v>372</v>
      </c>
    </row>
    <row r="139" spans="1:6" ht="30" customHeight="1">
      <c r="A139" s="142"/>
      <c r="B139" s="147" t="s">
        <v>164</v>
      </c>
      <c r="C139" s="148"/>
      <c r="D139" s="149" t="s">
        <v>658</v>
      </c>
      <c r="E139" s="150"/>
      <c r="F139" s="149" t="s">
        <v>373</v>
      </c>
    </row>
    <row r="140" spans="1:6" ht="30" customHeight="1">
      <c r="A140" s="142"/>
      <c r="B140" s="147" t="s">
        <v>165</v>
      </c>
      <c r="C140" s="148"/>
      <c r="D140" s="149" t="s">
        <v>659</v>
      </c>
      <c r="E140" s="150"/>
      <c r="F140" s="149" t="s">
        <v>374</v>
      </c>
    </row>
    <row r="141" spans="1:6" ht="30" customHeight="1">
      <c r="A141" s="142"/>
      <c r="B141" s="147" t="s">
        <v>166</v>
      </c>
      <c r="C141" s="148"/>
      <c r="D141" s="149" t="s">
        <v>660</v>
      </c>
      <c r="E141" s="150"/>
      <c r="F141" s="149" t="s">
        <v>375</v>
      </c>
    </row>
    <row r="142" spans="1:6" ht="30" customHeight="1">
      <c r="A142" s="142"/>
      <c r="B142" s="147" t="s">
        <v>167</v>
      </c>
      <c r="C142" s="148"/>
      <c r="D142" s="149" t="s">
        <v>662</v>
      </c>
      <c r="E142" s="150"/>
      <c r="F142" s="149" t="s">
        <v>661</v>
      </c>
    </row>
    <row r="143" spans="1:6" ht="30" customHeight="1">
      <c r="A143" s="142"/>
      <c r="B143" s="147" t="s">
        <v>168</v>
      </c>
      <c r="C143" s="148"/>
      <c r="D143" s="149" t="s">
        <v>663</v>
      </c>
      <c r="E143" s="150"/>
      <c r="F143" s="149" t="s">
        <v>376</v>
      </c>
    </row>
    <row r="144" spans="1:6" ht="30" customHeight="1">
      <c r="A144" s="142"/>
      <c r="B144" s="147" t="s">
        <v>169</v>
      </c>
      <c r="C144" s="148"/>
      <c r="D144" s="149" t="s">
        <v>664</v>
      </c>
      <c r="E144" s="150"/>
      <c r="F144" s="149" t="s">
        <v>377</v>
      </c>
    </row>
    <row r="145" spans="1:6" ht="30" customHeight="1">
      <c r="A145" s="142"/>
      <c r="B145" s="147" t="s">
        <v>170</v>
      </c>
      <c r="C145" s="148"/>
      <c r="D145" s="149" t="s">
        <v>665</v>
      </c>
      <c r="E145" s="150"/>
      <c r="F145" s="149" t="s">
        <v>666</v>
      </c>
    </row>
    <row r="146" spans="1:6" ht="30" customHeight="1">
      <c r="A146" s="142"/>
      <c r="B146" s="143" t="s">
        <v>7</v>
      </c>
      <c r="C146" s="144"/>
      <c r="D146" s="145" t="s">
        <v>171</v>
      </c>
      <c r="E146" s="146"/>
      <c r="F146" s="145" t="s">
        <v>378</v>
      </c>
    </row>
    <row r="147" spans="1:6" ht="30" customHeight="1">
      <c r="A147" s="142"/>
      <c r="B147" s="143" t="s">
        <v>172</v>
      </c>
      <c r="C147" s="144"/>
      <c r="D147" s="145" t="s">
        <v>173</v>
      </c>
      <c r="E147" s="146"/>
      <c r="F147" s="145" t="s">
        <v>379</v>
      </c>
    </row>
    <row r="148" spans="1:6" ht="30" customHeight="1">
      <c r="A148" s="142"/>
      <c r="B148" s="147" t="s">
        <v>174</v>
      </c>
      <c r="C148" s="148"/>
      <c r="D148" s="149" t="s">
        <v>667</v>
      </c>
      <c r="E148" s="150"/>
      <c r="F148" s="149" t="s">
        <v>380</v>
      </c>
    </row>
    <row r="149" spans="1:6" ht="30" customHeight="1">
      <c r="A149" s="142"/>
      <c r="B149" s="147" t="s">
        <v>175</v>
      </c>
      <c r="C149" s="148"/>
      <c r="D149" s="149" t="s">
        <v>668</v>
      </c>
      <c r="E149" s="150"/>
      <c r="F149" s="149" t="s">
        <v>381</v>
      </c>
    </row>
    <row r="150" spans="1:6" ht="30" customHeight="1">
      <c r="A150" s="142"/>
      <c r="B150" s="147" t="s">
        <v>176</v>
      </c>
      <c r="C150" s="148"/>
      <c r="D150" s="149" t="s">
        <v>669</v>
      </c>
      <c r="E150" s="150"/>
      <c r="F150" s="149" t="s">
        <v>382</v>
      </c>
    </row>
    <row r="151" spans="1:6" ht="30" customHeight="1">
      <c r="A151" s="142"/>
      <c r="B151" s="147" t="s">
        <v>177</v>
      </c>
      <c r="C151" s="148"/>
      <c r="D151" s="149" t="s">
        <v>670</v>
      </c>
      <c r="E151" s="150"/>
      <c r="F151" s="149" t="s">
        <v>383</v>
      </c>
    </row>
    <row r="152" spans="1:6" ht="30" customHeight="1">
      <c r="A152" s="142"/>
      <c r="B152" s="147" t="s">
        <v>178</v>
      </c>
      <c r="C152" s="148"/>
      <c r="D152" s="149" t="s">
        <v>179</v>
      </c>
      <c r="E152" s="150"/>
      <c r="F152" s="149" t="s">
        <v>384</v>
      </c>
    </row>
    <row r="153" spans="1:6" ht="30" customHeight="1">
      <c r="A153" s="142"/>
      <c r="B153" s="147" t="s">
        <v>180</v>
      </c>
      <c r="C153" s="148"/>
      <c r="D153" s="149" t="s">
        <v>671</v>
      </c>
      <c r="E153" s="150"/>
      <c r="F153" s="149" t="s">
        <v>672</v>
      </c>
    </row>
    <row r="154" spans="1:6" ht="30" customHeight="1">
      <c r="A154" s="142"/>
      <c r="B154" s="147" t="s">
        <v>181</v>
      </c>
      <c r="C154" s="148"/>
      <c r="D154" s="149" t="s">
        <v>673</v>
      </c>
      <c r="E154" s="150"/>
      <c r="F154" s="149" t="s">
        <v>385</v>
      </c>
    </row>
    <row r="155" spans="1:6" ht="30" customHeight="1">
      <c r="A155" s="142"/>
      <c r="B155" s="147" t="s">
        <v>182</v>
      </c>
      <c r="C155" s="148"/>
      <c r="D155" s="149" t="s">
        <v>674</v>
      </c>
      <c r="E155" s="150"/>
      <c r="F155" s="149" t="s">
        <v>386</v>
      </c>
    </row>
    <row r="156" spans="1:6" ht="30" customHeight="1">
      <c r="A156" s="142"/>
      <c r="B156" s="147" t="s">
        <v>183</v>
      </c>
      <c r="C156" s="148"/>
      <c r="D156" s="149" t="s">
        <v>675</v>
      </c>
      <c r="E156" s="150"/>
      <c r="F156" s="149" t="s">
        <v>387</v>
      </c>
    </row>
    <row r="157" spans="1:6" ht="30" customHeight="1">
      <c r="A157" s="142"/>
      <c r="B157" s="147" t="s">
        <v>184</v>
      </c>
      <c r="C157" s="148"/>
      <c r="D157" s="149" t="s">
        <v>676</v>
      </c>
      <c r="E157" s="150"/>
      <c r="F157" s="149" t="s">
        <v>388</v>
      </c>
    </row>
    <row r="158" spans="1:6" ht="30" customHeight="1">
      <c r="A158" s="142"/>
      <c r="B158" s="147" t="s">
        <v>185</v>
      </c>
      <c r="C158" s="148"/>
      <c r="D158" s="149" t="s">
        <v>678</v>
      </c>
      <c r="E158" s="150"/>
      <c r="F158" s="149" t="s">
        <v>677</v>
      </c>
    </row>
    <row r="159" spans="1:6" ht="30" customHeight="1">
      <c r="A159" s="142"/>
      <c r="B159" s="143" t="s">
        <v>8</v>
      </c>
      <c r="C159" s="144"/>
      <c r="D159" s="145" t="s">
        <v>679</v>
      </c>
      <c r="E159" s="146"/>
      <c r="F159" s="145" t="s">
        <v>389</v>
      </c>
    </row>
    <row r="160" spans="1:6" ht="30" customHeight="1">
      <c r="A160" s="142"/>
      <c r="B160" s="143" t="s">
        <v>186</v>
      </c>
      <c r="C160" s="144"/>
      <c r="D160" s="145" t="s">
        <v>686</v>
      </c>
      <c r="E160" s="146"/>
      <c r="F160" s="145" t="s">
        <v>390</v>
      </c>
    </row>
    <row r="161" spans="1:6" ht="30" customHeight="1">
      <c r="A161" s="142"/>
      <c r="B161" s="147" t="s">
        <v>187</v>
      </c>
      <c r="C161" s="148"/>
      <c r="D161" s="149" t="s">
        <v>685</v>
      </c>
      <c r="E161" s="150"/>
      <c r="F161" s="149" t="s">
        <v>391</v>
      </c>
    </row>
    <row r="162" spans="1:6" ht="30" customHeight="1">
      <c r="A162" s="142"/>
      <c r="B162" s="147" t="s">
        <v>188</v>
      </c>
      <c r="C162" s="148"/>
      <c r="D162" s="149" t="s">
        <v>684</v>
      </c>
      <c r="E162" s="150"/>
      <c r="F162" s="149" t="s">
        <v>392</v>
      </c>
    </row>
    <row r="163" spans="1:6" ht="30" customHeight="1">
      <c r="A163" s="142"/>
      <c r="B163" s="147" t="s">
        <v>189</v>
      </c>
      <c r="C163" s="148"/>
      <c r="D163" s="149" t="s">
        <v>683</v>
      </c>
      <c r="E163" s="150"/>
      <c r="F163" s="149" t="s">
        <v>680</v>
      </c>
    </row>
    <row r="164" spans="1:6" ht="30" customHeight="1">
      <c r="A164" s="142"/>
      <c r="B164" s="147" t="s">
        <v>190</v>
      </c>
      <c r="C164" s="148"/>
      <c r="D164" s="149" t="s">
        <v>682</v>
      </c>
      <c r="E164" s="150"/>
      <c r="F164" s="149" t="s">
        <v>393</v>
      </c>
    </row>
    <row r="165" spans="1:6" ht="30" customHeight="1">
      <c r="A165" s="142"/>
      <c r="B165" s="147" t="s">
        <v>191</v>
      </c>
      <c r="C165" s="148"/>
      <c r="D165" s="149" t="s">
        <v>681</v>
      </c>
      <c r="E165" s="150"/>
      <c r="F165" s="149" t="s">
        <v>394</v>
      </c>
    </row>
    <row r="166" spans="1:6" ht="30" customHeight="1">
      <c r="A166" s="142"/>
      <c r="B166" s="143" t="s">
        <v>192</v>
      </c>
      <c r="C166" s="144"/>
      <c r="D166" s="145" t="s">
        <v>687</v>
      </c>
      <c r="E166" s="146"/>
      <c r="F166" s="145" t="s">
        <v>395</v>
      </c>
    </row>
    <row r="167" spans="1:6" ht="30" customHeight="1">
      <c r="A167" s="142"/>
      <c r="B167" s="147" t="s">
        <v>193</v>
      </c>
      <c r="C167" s="148"/>
      <c r="D167" s="149" t="s">
        <v>689</v>
      </c>
      <c r="E167" s="150"/>
      <c r="F167" s="149" t="s">
        <v>688</v>
      </c>
    </row>
    <row r="168" spans="1:6" ht="30" customHeight="1">
      <c r="A168" s="142"/>
      <c r="B168" s="147" t="s">
        <v>194</v>
      </c>
      <c r="C168" s="148"/>
      <c r="D168" s="149" t="s">
        <v>690</v>
      </c>
      <c r="E168" s="150"/>
      <c r="F168" s="149" t="s">
        <v>396</v>
      </c>
    </row>
    <row r="169" spans="1:6" ht="30" customHeight="1">
      <c r="A169" s="142"/>
      <c r="B169" s="147" t="s">
        <v>195</v>
      </c>
      <c r="C169" s="148"/>
      <c r="D169" s="149" t="s">
        <v>691</v>
      </c>
      <c r="E169" s="150"/>
      <c r="F169" s="149" t="s">
        <v>397</v>
      </c>
    </row>
    <row r="170" spans="1:6" ht="30" customHeight="1">
      <c r="A170" s="142"/>
      <c r="B170" s="147" t="s">
        <v>196</v>
      </c>
      <c r="C170" s="148"/>
      <c r="D170" s="149" t="s">
        <v>692</v>
      </c>
      <c r="E170" s="150"/>
      <c r="F170" s="149" t="s">
        <v>398</v>
      </c>
    </row>
    <row r="171" spans="1:6" ht="30" customHeight="1">
      <c r="A171" s="142"/>
      <c r="B171" s="143" t="s">
        <v>197</v>
      </c>
      <c r="C171" s="144"/>
      <c r="D171" s="145" t="s">
        <v>693</v>
      </c>
      <c r="E171" s="146"/>
      <c r="F171" s="145" t="s">
        <v>399</v>
      </c>
    </row>
    <row r="172" spans="1:6" ht="30" customHeight="1">
      <c r="A172" s="142"/>
      <c r="B172" s="147" t="s">
        <v>198</v>
      </c>
      <c r="C172" s="148"/>
      <c r="D172" s="149" t="s">
        <v>694</v>
      </c>
      <c r="E172" s="150"/>
      <c r="F172" s="149" t="s">
        <v>400</v>
      </c>
    </row>
    <row r="173" spans="1:6" ht="30" customHeight="1">
      <c r="A173" s="142"/>
      <c r="B173" s="147" t="s">
        <v>199</v>
      </c>
      <c r="C173" s="148"/>
      <c r="D173" s="149" t="s">
        <v>695</v>
      </c>
      <c r="E173" s="150"/>
      <c r="F173" s="149" t="s">
        <v>401</v>
      </c>
    </row>
    <row r="174" spans="1:6" ht="30" customHeight="1">
      <c r="A174" s="142"/>
      <c r="B174" s="147" t="s">
        <v>200</v>
      </c>
      <c r="C174" s="148"/>
      <c r="D174" s="149" t="s">
        <v>696</v>
      </c>
      <c r="E174" s="150"/>
      <c r="F174" s="149" t="s">
        <v>402</v>
      </c>
    </row>
    <row r="175" spans="1:6" ht="30" customHeight="1">
      <c r="A175" s="142"/>
      <c r="B175" s="143" t="s">
        <v>9</v>
      </c>
      <c r="C175" s="144"/>
      <c r="D175" s="145" t="s">
        <v>697</v>
      </c>
      <c r="E175" s="146"/>
      <c r="F175" s="145" t="s">
        <v>403</v>
      </c>
    </row>
    <row r="176" spans="1:6" ht="30" customHeight="1">
      <c r="A176" s="142"/>
      <c r="B176" s="143" t="s">
        <v>201</v>
      </c>
      <c r="C176" s="144"/>
      <c r="D176" s="145" t="s">
        <v>698</v>
      </c>
      <c r="E176" s="146"/>
      <c r="F176" s="145" t="s">
        <v>404</v>
      </c>
    </row>
    <row r="177" spans="1:6" ht="30" customHeight="1">
      <c r="A177" s="142"/>
      <c r="B177" s="147" t="s">
        <v>202</v>
      </c>
      <c r="C177" s="148"/>
      <c r="D177" s="149" t="s">
        <v>699</v>
      </c>
      <c r="E177" s="150"/>
      <c r="F177" s="149" t="s">
        <v>405</v>
      </c>
    </row>
    <row r="178" spans="1:6" ht="30" customHeight="1">
      <c r="A178" s="142"/>
      <c r="B178" s="147" t="s">
        <v>203</v>
      </c>
      <c r="C178" s="148"/>
      <c r="D178" s="149" t="s">
        <v>700</v>
      </c>
      <c r="E178" s="150"/>
      <c r="F178" s="149" t="s">
        <v>406</v>
      </c>
    </row>
    <row r="179" spans="1:6" ht="30" customHeight="1">
      <c r="A179" s="142"/>
      <c r="B179" s="147" t="s">
        <v>204</v>
      </c>
      <c r="C179" s="148"/>
      <c r="D179" s="149" t="s">
        <v>701</v>
      </c>
      <c r="E179" s="150"/>
      <c r="F179" s="149" t="s">
        <v>407</v>
      </c>
    </row>
    <row r="180" spans="1:6" ht="30" customHeight="1">
      <c r="A180" s="142"/>
      <c r="B180" s="147" t="s">
        <v>205</v>
      </c>
      <c r="C180" s="148"/>
      <c r="D180" s="149" t="s">
        <v>702</v>
      </c>
      <c r="E180" s="150"/>
      <c r="F180" s="149" t="s">
        <v>408</v>
      </c>
    </row>
    <row r="181" spans="1:6" ht="30" customHeight="1">
      <c r="A181" s="142"/>
      <c r="B181" s="143" t="s">
        <v>206</v>
      </c>
      <c r="C181" s="144"/>
      <c r="D181" s="145" t="s">
        <v>703</v>
      </c>
      <c r="E181" s="146"/>
      <c r="F181" s="145" t="s">
        <v>409</v>
      </c>
    </row>
    <row r="182" spans="1:6" ht="30" customHeight="1">
      <c r="A182" s="142"/>
      <c r="B182" s="147" t="s">
        <v>207</v>
      </c>
      <c r="C182" s="148"/>
      <c r="D182" s="149" t="s">
        <v>704</v>
      </c>
      <c r="E182" s="150"/>
      <c r="F182" s="149" t="s">
        <v>410</v>
      </c>
    </row>
    <row r="183" spans="1:6" ht="30" customHeight="1">
      <c r="A183" s="142"/>
      <c r="B183" s="147" t="s">
        <v>208</v>
      </c>
      <c r="C183" s="148"/>
      <c r="D183" s="149" t="s">
        <v>705</v>
      </c>
      <c r="E183" s="150"/>
      <c r="F183" s="149" t="s">
        <v>411</v>
      </c>
    </row>
    <row r="184" spans="1:6" ht="30" customHeight="1">
      <c r="A184" s="142"/>
      <c r="B184" s="147" t="s">
        <v>209</v>
      </c>
      <c r="C184" s="148"/>
      <c r="D184" s="149" t="s">
        <v>706</v>
      </c>
      <c r="E184" s="150"/>
      <c r="F184" s="149" t="s">
        <v>412</v>
      </c>
    </row>
    <row r="185" spans="1:6" ht="30" customHeight="1">
      <c r="A185" s="142"/>
      <c r="B185" s="147" t="s">
        <v>210</v>
      </c>
      <c r="C185" s="148"/>
      <c r="D185" s="149" t="s">
        <v>707</v>
      </c>
      <c r="E185" s="150"/>
      <c r="F185" s="149" t="s">
        <v>413</v>
      </c>
    </row>
    <row r="186" spans="1:6" ht="30" customHeight="1">
      <c r="A186" s="142"/>
      <c r="B186" s="143" t="s">
        <v>211</v>
      </c>
      <c r="C186" s="144"/>
      <c r="D186" s="145" t="s">
        <v>708</v>
      </c>
      <c r="E186" s="146"/>
      <c r="F186" s="145" t="s">
        <v>414</v>
      </c>
    </row>
    <row r="187" spans="1:6" ht="30" customHeight="1">
      <c r="A187" s="142"/>
      <c r="B187" s="147" t="s">
        <v>212</v>
      </c>
      <c r="C187" s="148"/>
      <c r="D187" s="149" t="s">
        <v>708</v>
      </c>
      <c r="E187" s="150"/>
      <c r="F187" s="149" t="s">
        <v>414</v>
      </c>
    </row>
    <row r="188" spans="1:6" ht="30" customHeight="1">
      <c r="A188" s="142"/>
      <c r="B188" s="143" t="s">
        <v>213</v>
      </c>
      <c r="C188" s="144"/>
      <c r="D188" s="145" t="s">
        <v>709</v>
      </c>
      <c r="E188" s="146"/>
      <c r="F188" s="145" t="s">
        <v>415</v>
      </c>
    </row>
    <row r="189" spans="1:6" ht="30" customHeight="1">
      <c r="A189" s="142"/>
      <c r="B189" s="147" t="s">
        <v>214</v>
      </c>
      <c r="C189" s="148"/>
      <c r="D189" s="149" t="s">
        <v>715</v>
      </c>
      <c r="E189" s="150"/>
      <c r="F189" s="149" t="s">
        <v>416</v>
      </c>
    </row>
    <row r="190" spans="1:6" ht="30" customHeight="1">
      <c r="A190" s="142"/>
      <c r="B190" s="147" t="s">
        <v>215</v>
      </c>
      <c r="C190" s="148"/>
      <c r="D190" s="149" t="s">
        <v>714</v>
      </c>
      <c r="E190" s="150"/>
      <c r="F190" s="149" t="s">
        <v>417</v>
      </c>
    </row>
    <row r="191" spans="1:6" ht="30" customHeight="1">
      <c r="A191" s="142"/>
      <c r="B191" s="147" t="s">
        <v>216</v>
      </c>
      <c r="C191" s="148"/>
      <c r="D191" s="149" t="s">
        <v>713</v>
      </c>
      <c r="E191" s="150"/>
      <c r="F191" s="149" t="s">
        <v>418</v>
      </c>
    </row>
    <row r="192" spans="1:6" ht="30" customHeight="1">
      <c r="A192" s="142"/>
      <c r="B192" s="147" t="s">
        <v>217</v>
      </c>
      <c r="C192" s="148"/>
      <c r="D192" s="149" t="s">
        <v>712</v>
      </c>
      <c r="E192" s="150"/>
      <c r="F192" s="149" t="s">
        <v>419</v>
      </c>
    </row>
    <row r="193" spans="1:6" ht="30" customHeight="1">
      <c r="A193" s="142"/>
      <c r="B193" s="147" t="s">
        <v>218</v>
      </c>
      <c r="C193" s="148"/>
      <c r="D193" s="149" t="s">
        <v>711</v>
      </c>
      <c r="E193" s="150"/>
      <c r="F193" s="149" t="s">
        <v>420</v>
      </c>
    </row>
    <row r="194" spans="1:6" ht="30" customHeight="1">
      <c r="A194" s="142"/>
      <c r="B194" s="147" t="s">
        <v>219</v>
      </c>
      <c r="C194" s="148"/>
      <c r="D194" s="149" t="s">
        <v>710</v>
      </c>
      <c r="E194" s="150"/>
      <c r="F194" s="149" t="s">
        <v>421</v>
      </c>
    </row>
    <row r="195" spans="1:6" ht="30" customHeight="1">
      <c r="A195" s="142"/>
      <c r="B195" s="143" t="s">
        <v>10</v>
      </c>
      <c r="C195" s="144"/>
      <c r="D195" s="145" t="s">
        <v>716</v>
      </c>
      <c r="E195" s="146"/>
      <c r="F195" s="145" t="s">
        <v>422</v>
      </c>
    </row>
    <row r="196" spans="1:6" ht="30" customHeight="1">
      <c r="A196" s="142"/>
      <c r="B196" s="143" t="s">
        <v>220</v>
      </c>
      <c r="C196" s="144"/>
      <c r="D196" s="145" t="s">
        <v>723</v>
      </c>
      <c r="E196" s="146"/>
      <c r="F196" s="145" t="s">
        <v>423</v>
      </c>
    </row>
    <row r="197" spans="1:6" ht="30" customHeight="1">
      <c r="A197" s="142"/>
      <c r="B197" s="147" t="s">
        <v>221</v>
      </c>
      <c r="C197" s="148"/>
      <c r="D197" s="149" t="s">
        <v>722</v>
      </c>
      <c r="E197" s="150"/>
      <c r="F197" s="149" t="s">
        <v>424</v>
      </c>
    </row>
    <row r="198" spans="1:6" ht="30" customHeight="1">
      <c r="A198" s="142"/>
      <c r="B198" s="147" t="s">
        <v>222</v>
      </c>
      <c r="C198" s="148"/>
      <c r="D198" s="149" t="s">
        <v>721</v>
      </c>
      <c r="E198" s="150"/>
      <c r="F198" s="149" t="s">
        <v>425</v>
      </c>
    </row>
    <row r="199" spans="1:6" ht="30" customHeight="1">
      <c r="A199" s="142"/>
      <c r="B199" s="147" t="s">
        <v>223</v>
      </c>
      <c r="C199" s="148"/>
      <c r="D199" s="149" t="s">
        <v>720</v>
      </c>
      <c r="E199" s="150"/>
      <c r="F199" s="149" t="s">
        <v>426</v>
      </c>
    </row>
    <row r="200" spans="1:6" ht="30" customHeight="1">
      <c r="A200" s="142"/>
      <c r="B200" s="147" t="s">
        <v>224</v>
      </c>
      <c r="C200" s="148"/>
      <c r="D200" s="149" t="s">
        <v>719</v>
      </c>
      <c r="E200" s="150"/>
      <c r="F200" s="149" t="s">
        <v>427</v>
      </c>
    </row>
    <row r="201" spans="1:6" ht="30" customHeight="1">
      <c r="A201" s="142"/>
      <c r="B201" s="147" t="s">
        <v>225</v>
      </c>
      <c r="C201" s="148"/>
      <c r="D201" s="149" t="s">
        <v>718</v>
      </c>
      <c r="E201" s="150"/>
      <c r="F201" s="149" t="s">
        <v>428</v>
      </c>
    </row>
    <row r="202" spans="1:6" ht="30" customHeight="1">
      <c r="A202" s="142"/>
      <c r="B202" s="147" t="s">
        <v>226</v>
      </c>
      <c r="C202" s="148"/>
      <c r="D202" s="149" t="s">
        <v>717</v>
      </c>
      <c r="E202" s="150"/>
      <c r="F202" s="149" t="s">
        <v>429</v>
      </c>
    </row>
    <row r="203" spans="1:6" ht="30" customHeight="1">
      <c r="A203" s="142"/>
      <c r="B203" s="143" t="s">
        <v>227</v>
      </c>
      <c r="C203" s="144"/>
      <c r="D203" s="145" t="s">
        <v>724</v>
      </c>
      <c r="E203" s="146"/>
      <c r="F203" s="145" t="s">
        <v>430</v>
      </c>
    </row>
    <row r="204" spans="1:6" ht="30" customHeight="1">
      <c r="A204" s="142"/>
      <c r="B204" s="147" t="s">
        <v>228</v>
      </c>
      <c r="C204" s="148"/>
      <c r="D204" s="149" t="s">
        <v>725</v>
      </c>
      <c r="E204" s="150"/>
      <c r="F204" s="149" t="s">
        <v>431</v>
      </c>
    </row>
    <row r="205" spans="1:6" ht="30" customHeight="1">
      <c r="A205" s="142"/>
      <c r="B205" s="147" t="s">
        <v>229</v>
      </c>
      <c r="C205" s="148"/>
      <c r="D205" s="149" t="s">
        <v>230</v>
      </c>
      <c r="E205" s="150"/>
      <c r="F205" s="149" t="s">
        <v>432</v>
      </c>
    </row>
    <row r="206" spans="1:6" ht="30" customHeight="1">
      <c r="A206" s="142"/>
      <c r="B206" s="147" t="s">
        <v>231</v>
      </c>
      <c r="C206" s="148"/>
      <c r="D206" s="149" t="s">
        <v>731</v>
      </c>
      <c r="E206" s="150"/>
      <c r="F206" s="149" t="s">
        <v>433</v>
      </c>
    </row>
    <row r="207" spans="1:6" ht="30" customHeight="1">
      <c r="A207" s="142"/>
      <c r="B207" s="147" t="s">
        <v>232</v>
      </c>
      <c r="C207" s="148"/>
      <c r="D207" s="149" t="s">
        <v>730</v>
      </c>
      <c r="E207" s="150"/>
      <c r="F207" s="149" t="s">
        <v>434</v>
      </c>
    </row>
    <row r="208" spans="1:6" ht="30" customHeight="1">
      <c r="A208" s="142"/>
      <c r="B208" s="147" t="s">
        <v>233</v>
      </c>
      <c r="C208" s="148"/>
      <c r="D208" s="149" t="s">
        <v>729</v>
      </c>
      <c r="E208" s="150"/>
      <c r="F208" s="149" t="s">
        <v>435</v>
      </c>
    </row>
    <row r="209" spans="1:6" ht="30" customHeight="1">
      <c r="A209" s="142"/>
      <c r="B209" s="147" t="s">
        <v>234</v>
      </c>
      <c r="C209" s="148"/>
      <c r="D209" s="149" t="s">
        <v>728</v>
      </c>
      <c r="E209" s="150"/>
      <c r="F209" s="149" t="s">
        <v>436</v>
      </c>
    </row>
    <row r="210" spans="1:6" ht="30" customHeight="1">
      <c r="A210" s="142"/>
      <c r="B210" s="147" t="s">
        <v>235</v>
      </c>
      <c r="C210" s="148"/>
      <c r="D210" s="149" t="s">
        <v>727</v>
      </c>
      <c r="E210" s="150"/>
      <c r="F210" s="149" t="s">
        <v>437</v>
      </c>
    </row>
    <row r="211" spans="1:6" ht="30" customHeight="1">
      <c r="A211" s="142"/>
      <c r="B211" s="147" t="s">
        <v>236</v>
      </c>
      <c r="C211" s="148"/>
      <c r="D211" s="149" t="s">
        <v>726</v>
      </c>
      <c r="E211" s="150"/>
      <c r="F211" s="149" t="s">
        <v>438</v>
      </c>
    </row>
    <row r="212" spans="1:6" ht="30" customHeight="1">
      <c r="A212" s="142"/>
      <c r="B212" s="143" t="s">
        <v>237</v>
      </c>
      <c r="C212" s="144"/>
      <c r="D212" s="145" t="s">
        <v>732</v>
      </c>
      <c r="E212" s="146"/>
      <c r="F212" s="145" t="s">
        <v>733</v>
      </c>
    </row>
    <row r="213" spans="1:6" ht="30" customHeight="1">
      <c r="A213" s="142"/>
      <c r="B213" s="147" t="s">
        <v>238</v>
      </c>
      <c r="C213" s="148"/>
      <c r="D213" s="149" t="s">
        <v>735</v>
      </c>
      <c r="E213" s="150"/>
      <c r="F213" s="149" t="s">
        <v>439</v>
      </c>
    </row>
    <row r="214" spans="1:6" ht="30" customHeight="1">
      <c r="A214" s="142"/>
      <c r="B214" s="147" t="s">
        <v>239</v>
      </c>
      <c r="C214" s="148"/>
      <c r="D214" s="149" t="s">
        <v>736</v>
      </c>
      <c r="E214" s="150"/>
      <c r="F214" s="149" t="s">
        <v>440</v>
      </c>
    </row>
    <row r="215" spans="1:6" ht="30" customHeight="1">
      <c r="A215" s="142"/>
      <c r="B215" s="147" t="s">
        <v>240</v>
      </c>
      <c r="C215" s="148"/>
      <c r="D215" s="149" t="s">
        <v>737</v>
      </c>
      <c r="E215" s="150"/>
      <c r="F215" s="149" t="s">
        <v>441</v>
      </c>
    </row>
    <row r="216" spans="1:6" ht="30" customHeight="1">
      <c r="A216" s="142"/>
      <c r="B216" s="147" t="s">
        <v>241</v>
      </c>
      <c r="C216" s="148"/>
      <c r="D216" s="149" t="s">
        <v>738</v>
      </c>
      <c r="E216" s="150"/>
      <c r="F216" s="149" t="s">
        <v>442</v>
      </c>
    </row>
    <row r="217" spans="1:6" ht="30" customHeight="1">
      <c r="A217" s="142"/>
      <c r="B217" s="147" t="s">
        <v>242</v>
      </c>
      <c r="C217" s="148"/>
      <c r="D217" s="149" t="s">
        <v>739</v>
      </c>
      <c r="E217" s="150"/>
      <c r="F217" s="149" t="s">
        <v>734</v>
      </c>
    </row>
    <row r="218" spans="1:6" ht="51.75" customHeight="1">
      <c r="A218" s="142"/>
      <c r="B218" s="143" t="s">
        <v>11</v>
      </c>
      <c r="C218" s="144"/>
      <c r="D218" s="145" t="s">
        <v>740</v>
      </c>
      <c r="E218" s="146"/>
      <c r="F218" s="145" t="s">
        <v>505</v>
      </c>
    </row>
    <row r="219" spans="1:6" ht="30" customHeight="1">
      <c r="A219" s="142"/>
      <c r="B219" s="143" t="s">
        <v>243</v>
      </c>
      <c r="C219" s="144"/>
      <c r="D219" s="145" t="s">
        <v>741</v>
      </c>
      <c r="E219" s="146"/>
      <c r="F219" s="145" t="s">
        <v>443</v>
      </c>
    </row>
    <row r="220" spans="1:6" ht="30" customHeight="1">
      <c r="A220" s="142"/>
      <c r="B220" s="147" t="s">
        <v>244</v>
      </c>
      <c r="C220" s="148"/>
      <c r="D220" s="149" t="s">
        <v>741</v>
      </c>
      <c r="E220" s="150"/>
      <c r="F220" s="149" t="s">
        <v>443</v>
      </c>
    </row>
    <row r="221" ht="15" customHeight="1" thickBot="1"/>
    <row r="222" spans="1:6" ht="13.5" customHeight="1" thickTop="1">
      <c r="A222" s="157"/>
      <c r="B222" s="53" t="str">
        <f>'Περιεχόμενα-Contents'!B10</f>
        <v>(Τελευταία Ενημέρωση/Last update 29/06/2020)</v>
      </c>
      <c r="C222" s="158"/>
      <c r="D222" s="157"/>
      <c r="E222" s="157"/>
      <c r="F222" s="157"/>
    </row>
    <row r="223" spans="2:3" ht="5.25" customHeight="1">
      <c r="B223" s="151"/>
      <c r="C223" s="152"/>
    </row>
    <row r="224" spans="2:3" ht="13.5" customHeight="1">
      <c r="B224" s="51" t="str">
        <f>'Περιεχόμενα-Contents'!B12</f>
        <v>COPYRIGHT ©: 2020 ΚΥΠΡΙΑΚΗ ΔΗΜΟΚΡΑΤΙΑ, ΣΤΑΤΙΣΤΙΚΗ ΥΠΗΡΕΣΙΑ/REPUBLIC OF CYPRUS, STATISTICAL SERVICE</v>
      </c>
      <c r="C224" s="154"/>
    </row>
  </sheetData>
  <sheetProtection/>
  <mergeCells count="4">
    <mergeCell ref="D5:D6"/>
    <mergeCell ref="F5:F6"/>
    <mergeCell ref="B1:F1"/>
    <mergeCell ref="B2:F2"/>
  </mergeCells>
  <printOptions horizontalCentered="1"/>
  <pageMargins left="0.15748031496062992" right="0.15748031496062992" top="0.2362204724409449" bottom="0.1968503937007874" header="0.15748031496062992" footer="0.15748031496062992"/>
  <pageSetup horizontalDpi="600" verticalDpi="600" orientation="portrait" paperSize="9" scale="65" r:id="rId1"/>
  <colBreaks count="1" manualBreakCount="1">
    <brk id="9" max="222" man="1"/>
  </colBreaks>
</worksheet>
</file>

<file path=xl/worksheets/sheet4.xml><?xml version="1.0" encoding="utf-8"?>
<worksheet xmlns="http://schemas.openxmlformats.org/spreadsheetml/2006/main" xmlns:r="http://schemas.openxmlformats.org/officeDocument/2006/relationships">
  <sheetPr>
    <tabColor rgb="FFFFCD2D"/>
  </sheetPr>
  <dimension ref="E14:O18"/>
  <sheetViews>
    <sheetView zoomScalePageLayoutView="0" workbookViewId="0" topLeftCell="A1">
      <selection activeCell="A1" sqref="A1"/>
    </sheetView>
  </sheetViews>
  <sheetFormatPr defaultColWidth="9.140625" defaultRowHeight="12.75"/>
  <cols>
    <col min="1" max="16384" width="9.140625" style="1" customWidth="1"/>
  </cols>
  <sheetData>
    <row r="14" spans="11:15" ht="45">
      <c r="K14" s="2"/>
      <c r="L14" s="2"/>
      <c r="M14" s="3" t="s">
        <v>446</v>
      </c>
      <c r="N14" s="2"/>
      <c r="O14" s="2"/>
    </row>
    <row r="15" spans="11:15" ht="45">
      <c r="K15" s="2"/>
      <c r="L15" s="2"/>
      <c r="M15" s="3" t="s">
        <v>781</v>
      </c>
      <c r="N15" s="2"/>
      <c r="O15" s="2"/>
    </row>
    <row r="16" spans="11:15" ht="45">
      <c r="K16" s="3"/>
      <c r="L16" s="2"/>
      <c r="M16" s="3" t="s">
        <v>447</v>
      </c>
      <c r="N16" s="3"/>
      <c r="O16" s="3"/>
    </row>
    <row r="17" spans="5:15" ht="45">
      <c r="E17" s="3"/>
      <c r="F17" s="3"/>
      <c r="K17" s="3"/>
      <c r="L17" s="2"/>
      <c r="M17" s="3" t="s">
        <v>782</v>
      </c>
      <c r="N17" s="3"/>
      <c r="O17" s="3"/>
    </row>
    <row r="18" spans="5:6" ht="22.5">
      <c r="E18" s="4"/>
      <c r="F18" s="4"/>
    </row>
  </sheetData>
  <sheetProtection/>
  <printOptions/>
  <pageMargins left="0.15748031496062992" right="0.15748031496062992" top="0.7480314960629921" bottom="0.7480314960629921" header="0.31496062992125984" footer="0.31496062992125984"/>
  <pageSetup orientation="landscape" paperSize="9" scale="84" r:id="rId1"/>
</worksheet>
</file>

<file path=xl/worksheets/sheet5.xml><?xml version="1.0" encoding="utf-8"?>
<worksheet xmlns="http://schemas.openxmlformats.org/spreadsheetml/2006/main" xmlns:r="http://schemas.openxmlformats.org/officeDocument/2006/relationships">
  <sheetPr>
    <tabColor rgb="FFFFCD2D"/>
  </sheetPr>
  <dimension ref="A1:P225"/>
  <sheetViews>
    <sheetView zoomScalePageLayoutView="0" workbookViewId="0" topLeftCell="A1">
      <pane ySplit="12" topLeftCell="A13" activePane="bottomLeft" state="frozen"/>
      <selection pane="topLeft" activeCell="N16" sqref="N16"/>
      <selection pane="bottomLeft" activeCell="B2" sqref="B2"/>
    </sheetView>
  </sheetViews>
  <sheetFormatPr defaultColWidth="9.140625" defaultRowHeight="12.75"/>
  <cols>
    <col min="1" max="1" width="0.5625" style="14" customWidth="1"/>
    <col min="2" max="2" width="9.28125" style="14" customWidth="1"/>
    <col min="3" max="3" width="0.2890625" style="14" customWidth="1"/>
    <col min="4" max="8" width="15.421875" style="14" customWidth="1"/>
    <col min="9" max="9" width="0.71875" style="14" customWidth="1"/>
    <col min="10" max="16384" width="9.140625" style="14" customWidth="1"/>
  </cols>
  <sheetData>
    <row r="1" spans="2:10" s="12" customFormat="1" ht="13.5" customHeight="1">
      <c r="B1" s="69" t="s">
        <v>501</v>
      </c>
      <c r="C1" s="69"/>
      <c r="D1" s="69"/>
      <c r="E1" s="13"/>
      <c r="G1" s="14"/>
      <c r="H1" s="14"/>
      <c r="I1" s="15" t="s">
        <v>771</v>
      </c>
      <c r="J1" s="13"/>
    </row>
    <row r="2" spans="2:10" s="12" customFormat="1" ht="12.75" customHeight="1">
      <c r="B2" s="15"/>
      <c r="C2" s="16"/>
      <c r="D2" s="13"/>
      <c r="E2" s="13"/>
      <c r="G2" s="14"/>
      <c r="H2" s="14"/>
      <c r="I2" s="15" t="s">
        <v>789</v>
      </c>
      <c r="J2" s="13"/>
    </row>
    <row r="3" spans="2:11" s="12" customFormat="1" ht="12.75" customHeight="1">
      <c r="B3" s="15"/>
      <c r="C3" s="16"/>
      <c r="D3" s="13"/>
      <c r="E3" s="13"/>
      <c r="F3" s="13"/>
      <c r="G3" s="13"/>
      <c r="H3" s="13"/>
      <c r="I3" s="13"/>
      <c r="J3" s="13"/>
      <c r="K3" s="14"/>
    </row>
    <row r="4" s="17" customFormat="1" ht="15" customHeight="1">
      <c r="A4" s="35" t="s">
        <v>800</v>
      </c>
    </row>
    <row r="5" s="17" customFormat="1" ht="15" customHeight="1">
      <c r="A5" s="35" t="s">
        <v>801</v>
      </c>
    </row>
    <row r="6" s="17" customFormat="1" ht="15" customHeight="1">
      <c r="A6" s="35" t="s">
        <v>802</v>
      </c>
    </row>
    <row r="7" s="17" customFormat="1" ht="15" customHeight="1">
      <c r="A7" s="35" t="s">
        <v>803</v>
      </c>
    </row>
    <row r="8" spans="1:8" s="17" customFormat="1" ht="15" customHeight="1" thickBot="1">
      <c r="A8" s="36" t="s">
        <v>804</v>
      </c>
      <c r="B8" s="37"/>
      <c r="C8" s="37"/>
      <c r="D8" s="37"/>
      <c r="E8" s="37"/>
      <c r="F8" s="37"/>
      <c r="G8" s="37"/>
      <c r="H8" s="37"/>
    </row>
    <row r="9" ht="15" customHeight="1" thickTop="1"/>
    <row r="10" spans="1:9" ht="55.5" customHeight="1">
      <c r="A10" s="70" t="s">
        <v>808</v>
      </c>
      <c r="B10" s="71"/>
      <c r="C10" s="67"/>
      <c r="D10" s="38" t="s">
        <v>449</v>
      </c>
      <c r="E10" s="38" t="s">
        <v>791</v>
      </c>
      <c r="F10" s="38" t="s">
        <v>450</v>
      </c>
      <c r="G10" s="38" t="s">
        <v>457</v>
      </c>
      <c r="H10" s="38" t="s">
        <v>448</v>
      </c>
      <c r="I10" s="39"/>
    </row>
    <row r="11" spans="1:9" ht="41.25" customHeight="1">
      <c r="A11" s="72"/>
      <c r="B11" s="73"/>
      <c r="C11" s="68"/>
      <c r="D11" s="34" t="s">
        <v>451</v>
      </c>
      <c r="E11" s="34" t="s">
        <v>452</v>
      </c>
      <c r="F11" s="34" t="s">
        <v>454</v>
      </c>
      <c r="G11" s="34" t="s">
        <v>508</v>
      </c>
      <c r="H11" s="34" t="s">
        <v>455</v>
      </c>
      <c r="I11" s="40"/>
    </row>
    <row r="12" spans="1:9" ht="15" customHeight="1">
      <c r="A12" s="74"/>
      <c r="B12" s="75"/>
      <c r="C12" s="44"/>
      <c r="D12" s="44"/>
      <c r="E12" s="50" t="s">
        <v>453</v>
      </c>
      <c r="F12" s="50" t="s">
        <v>0</v>
      </c>
      <c r="G12" s="50" t="s">
        <v>456</v>
      </c>
      <c r="H12" s="50" t="s">
        <v>0</v>
      </c>
      <c r="I12" s="46"/>
    </row>
    <row r="13" spans="1:13" ht="19.5" customHeight="1">
      <c r="A13" s="41"/>
      <c r="B13" s="47" t="s">
        <v>3</v>
      </c>
      <c r="C13" s="25"/>
      <c r="D13" s="22">
        <f>D14+D20+D23+D25+D32</f>
        <v>3064</v>
      </c>
      <c r="E13" s="22">
        <f>E14+E20+E23+E25+E32</f>
        <v>18283</v>
      </c>
      <c r="F13" s="22">
        <f>F14+F20+F23+F25+F32</f>
        <v>2941305</v>
      </c>
      <c r="G13" s="22">
        <f>G14+G20+G23+G25+G32</f>
        <v>772753</v>
      </c>
      <c r="H13" s="22">
        <f>H14+H20+H23+H25+H32</f>
        <v>111035</v>
      </c>
      <c r="I13" s="40"/>
      <c r="J13" s="21"/>
      <c r="M13" s="21"/>
    </row>
    <row r="14" spans="1:13" ht="19.5" customHeight="1">
      <c r="A14" s="41"/>
      <c r="B14" s="47" t="s">
        <v>46</v>
      </c>
      <c r="C14" s="25"/>
      <c r="D14" s="22">
        <f>SUM(D15:D19)</f>
        <v>2014</v>
      </c>
      <c r="E14" s="22">
        <f>SUM(E15:E19)</f>
        <v>5138</v>
      </c>
      <c r="F14" s="22">
        <f>SUM(F15:F19)</f>
        <v>313936</v>
      </c>
      <c r="G14" s="22">
        <f>SUM(G15:G19)</f>
        <v>137670</v>
      </c>
      <c r="H14" s="22">
        <f>SUM(H15:H19)</f>
        <v>10410</v>
      </c>
      <c r="I14" s="40"/>
      <c r="J14" s="21"/>
      <c r="M14" s="21"/>
    </row>
    <row r="15" spans="1:13" ht="19.5" customHeight="1">
      <c r="A15" s="41"/>
      <c r="B15" s="48" t="s">
        <v>47</v>
      </c>
      <c r="C15" s="26"/>
      <c r="D15" s="24">
        <v>10</v>
      </c>
      <c r="E15" s="24">
        <v>1305</v>
      </c>
      <c r="F15" s="24">
        <v>70488</v>
      </c>
      <c r="G15" s="24">
        <v>39141</v>
      </c>
      <c r="H15" s="24">
        <v>1560</v>
      </c>
      <c r="I15" s="40"/>
      <c r="J15" s="21"/>
      <c r="M15" s="21"/>
    </row>
    <row r="16" spans="1:13" ht="19.5" customHeight="1">
      <c r="A16" s="41"/>
      <c r="B16" s="48" t="s">
        <v>48</v>
      </c>
      <c r="C16" s="26"/>
      <c r="D16" s="24">
        <v>1009</v>
      </c>
      <c r="E16" s="24">
        <v>1230</v>
      </c>
      <c r="F16" s="24">
        <v>41362</v>
      </c>
      <c r="G16" s="24">
        <v>23963</v>
      </c>
      <c r="H16" s="24">
        <v>959</v>
      </c>
      <c r="I16" s="40"/>
      <c r="J16" s="21"/>
      <c r="M16" s="21"/>
    </row>
    <row r="17" spans="1:13" ht="19.5" customHeight="1">
      <c r="A17" s="41"/>
      <c r="B17" s="48" t="s">
        <v>49</v>
      </c>
      <c r="C17" s="26"/>
      <c r="D17" s="24">
        <v>196</v>
      </c>
      <c r="E17" s="24">
        <v>690</v>
      </c>
      <c r="F17" s="24">
        <v>38197</v>
      </c>
      <c r="G17" s="24">
        <v>18138</v>
      </c>
      <c r="H17" s="24">
        <v>2943</v>
      </c>
      <c r="I17" s="40"/>
      <c r="J17" s="21"/>
      <c r="M17" s="21"/>
    </row>
    <row r="18" spans="1:13" ht="19.5" customHeight="1">
      <c r="A18" s="41"/>
      <c r="B18" s="48" t="s">
        <v>50</v>
      </c>
      <c r="C18" s="26"/>
      <c r="D18" s="24">
        <v>785</v>
      </c>
      <c r="E18" s="24">
        <v>1868</v>
      </c>
      <c r="F18" s="24">
        <v>159883</v>
      </c>
      <c r="G18" s="24">
        <v>54687</v>
      </c>
      <c r="H18" s="24">
        <v>4863</v>
      </c>
      <c r="I18" s="40"/>
      <c r="J18" s="21"/>
      <c r="M18" s="21"/>
    </row>
    <row r="19" spans="1:13" ht="19.5" customHeight="1">
      <c r="A19" s="41"/>
      <c r="B19" s="48" t="s">
        <v>51</v>
      </c>
      <c r="C19" s="26"/>
      <c r="D19" s="24">
        <v>14</v>
      </c>
      <c r="E19" s="24">
        <v>45</v>
      </c>
      <c r="F19" s="24">
        <v>4006</v>
      </c>
      <c r="G19" s="24">
        <v>1741</v>
      </c>
      <c r="H19" s="24">
        <v>85</v>
      </c>
      <c r="I19" s="40"/>
      <c r="J19" s="21"/>
      <c r="M19" s="21"/>
    </row>
    <row r="20" spans="1:13" ht="19.5" customHeight="1">
      <c r="A20" s="41"/>
      <c r="B20" s="47" t="s">
        <v>52</v>
      </c>
      <c r="C20" s="25"/>
      <c r="D20" s="22">
        <f>SUM(D21:D22)</f>
        <v>58</v>
      </c>
      <c r="E20" s="22">
        <f>SUM(E21:E22)</f>
        <v>279</v>
      </c>
      <c r="F20" s="22">
        <f>SUM(F21:F22)</f>
        <v>37717</v>
      </c>
      <c r="G20" s="22">
        <f>SUM(G21:G22)</f>
        <v>15180</v>
      </c>
      <c r="H20" s="22">
        <f>SUM(H21:H22)</f>
        <v>4776</v>
      </c>
      <c r="I20" s="40"/>
      <c r="J20" s="21"/>
      <c r="M20" s="21"/>
    </row>
    <row r="21" spans="1:13" ht="19.5" customHeight="1">
      <c r="A21" s="41"/>
      <c r="B21" s="48" t="s">
        <v>53</v>
      </c>
      <c r="C21" s="26"/>
      <c r="D21" s="24">
        <v>54</v>
      </c>
      <c r="E21" s="24">
        <v>230</v>
      </c>
      <c r="F21" s="24">
        <v>15725</v>
      </c>
      <c r="G21" s="24">
        <v>6619</v>
      </c>
      <c r="H21" s="24">
        <v>425</v>
      </c>
      <c r="I21" s="40"/>
      <c r="J21" s="21"/>
      <c r="M21" s="21"/>
    </row>
    <row r="22" spans="1:13" ht="19.5" customHeight="1">
      <c r="A22" s="41"/>
      <c r="B22" s="48" t="s">
        <v>54</v>
      </c>
      <c r="C22" s="26"/>
      <c r="D22" s="24">
        <v>4</v>
      </c>
      <c r="E22" s="24">
        <v>49</v>
      </c>
      <c r="F22" s="24">
        <v>21992</v>
      </c>
      <c r="G22" s="24">
        <v>8561</v>
      </c>
      <c r="H22" s="24">
        <v>4351</v>
      </c>
      <c r="I22" s="40"/>
      <c r="J22" s="21"/>
      <c r="M22" s="21"/>
    </row>
    <row r="23" spans="1:13" ht="19.5" customHeight="1">
      <c r="A23" s="41"/>
      <c r="B23" s="47" t="s">
        <v>55</v>
      </c>
      <c r="C23" s="25"/>
      <c r="D23" s="22">
        <f>SUM(D24)</f>
        <v>3</v>
      </c>
      <c r="E23" s="22">
        <f>SUM(E24)</f>
        <v>388</v>
      </c>
      <c r="F23" s="22">
        <f>SUM(F24)</f>
        <v>69500</v>
      </c>
      <c r="G23" s="22">
        <f>SUM(G24)</f>
        <v>-25356</v>
      </c>
      <c r="H23" s="22">
        <f>SUM(H24)</f>
        <v>12124</v>
      </c>
      <c r="I23" s="40"/>
      <c r="J23" s="21"/>
      <c r="M23" s="21"/>
    </row>
    <row r="24" spans="1:13" ht="19.5" customHeight="1">
      <c r="A24" s="41"/>
      <c r="B24" s="48" t="s">
        <v>56</v>
      </c>
      <c r="C24" s="26"/>
      <c r="D24" s="24">
        <v>3</v>
      </c>
      <c r="E24" s="24">
        <v>388</v>
      </c>
      <c r="F24" s="24">
        <v>69500</v>
      </c>
      <c r="G24" s="24">
        <v>-25356</v>
      </c>
      <c r="H24" s="24">
        <v>12124</v>
      </c>
      <c r="I24" s="40"/>
      <c r="J24" s="21"/>
      <c r="M24" s="21"/>
    </row>
    <row r="25" spans="1:13" ht="19.5" customHeight="1">
      <c r="A25" s="41"/>
      <c r="B25" s="47" t="s">
        <v>57</v>
      </c>
      <c r="C25" s="25"/>
      <c r="D25" s="22">
        <f>SUM(D26:D31)</f>
        <v>778</v>
      </c>
      <c r="E25" s="22">
        <f>SUM(E26:E31)</f>
        <v>10893</v>
      </c>
      <c r="F25" s="22">
        <f>SUM(F26:F31)</f>
        <v>2449924</v>
      </c>
      <c r="G25" s="22">
        <f>SUM(G26:G31)</f>
        <v>607837</v>
      </c>
      <c r="H25" s="22">
        <f>SUM(H26:H31)</f>
        <v>82074</v>
      </c>
      <c r="I25" s="40"/>
      <c r="J25" s="21"/>
      <c r="M25" s="21"/>
    </row>
    <row r="26" spans="1:13" ht="19.5" customHeight="1">
      <c r="A26" s="41"/>
      <c r="B26" s="48" t="s">
        <v>58</v>
      </c>
      <c r="C26" s="26"/>
      <c r="D26" s="24">
        <v>29</v>
      </c>
      <c r="E26" s="24">
        <v>268</v>
      </c>
      <c r="F26" s="24">
        <v>29464</v>
      </c>
      <c r="G26" s="24">
        <v>18105</v>
      </c>
      <c r="H26" s="24">
        <v>2886</v>
      </c>
      <c r="I26" s="40"/>
      <c r="J26" s="21"/>
      <c r="M26" s="21"/>
    </row>
    <row r="27" spans="1:13" ht="19.5" customHeight="1">
      <c r="A27" s="41"/>
      <c r="B27" s="48" t="s">
        <v>60</v>
      </c>
      <c r="C27" s="26"/>
      <c r="D27" s="24">
        <v>119</v>
      </c>
      <c r="E27" s="24">
        <v>325</v>
      </c>
      <c r="F27" s="24">
        <v>13679</v>
      </c>
      <c r="G27" s="24">
        <v>7988</v>
      </c>
      <c r="H27" s="24">
        <v>319</v>
      </c>
      <c r="I27" s="40"/>
      <c r="J27" s="21"/>
      <c r="M27" s="21"/>
    </row>
    <row r="28" spans="1:13" ht="19.5" customHeight="1">
      <c r="A28" s="41"/>
      <c r="B28" s="48" t="s">
        <v>61</v>
      </c>
      <c r="C28" s="26"/>
      <c r="D28" s="24">
        <v>16</v>
      </c>
      <c r="E28" s="24">
        <v>522</v>
      </c>
      <c r="F28" s="24">
        <v>112564</v>
      </c>
      <c r="G28" s="24">
        <v>38110</v>
      </c>
      <c r="H28" s="24">
        <v>60955</v>
      </c>
      <c r="I28" s="40"/>
      <c r="J28" s="21"/>
      <c r="M28" s="21"/>
    </row>
    <row r="29" spans="1:13" ht="19.5" customHeight="1">
      <c r="A29" s="41"/>
      <c r="B29" s="48" t="s">
        <v>62</v>
      </c>
      <c r="C29" s="26"/>
      <c r="D29" s="24">
        <v>13</v>
      </c>
      <c r="E29" s="24">
        <v>1947</v>
      </c>
      <c r="F29" s="24">
        <v>339351</v>
      </c>
      <c r="G29" s="24">
        <v>211943</v>
      </c>
      <c r="H29" s="24">
        <v>8104</v>
      </c>
      <c r="I29" s="40"/>
      <c r="J29" s="21"/>
      <c r="M29" s="21"/>
    </row>
    <row r="30" spans="1:13" ht="19.5" customHeight="1">
      <c r="A30" s="41"/>
      <c r="B30" s="48" t="s">
        <v>63</v>
      </c>
      <c r="C30" s="26"/>
      <c r="D30" s="24">
        <v>112</v>
      </c>
      <c r="E30" s="24">
        <v>319</v>
      </c>
      <c r="F30" s="24">
        <v>18012</v>
      </c>
      <c r="G30" s="24">
        <v>11360</v>
      </c>
      <c r="H30" s="24">
        <v>304</v>
      </c>
      <c r="I30" s="40"/>
      <c r="J30" s="21"/>
      <c r="M30" s="21"/>
    </row>
    <row r="31" spans="1:13" ht="19.5" customHeight="1">
      <c r="A31" s="41"/>
      <c r="B31" s="48" t="s">
        <v>64</v>
      </c>
      <c r="C31" s="26"/>
      <c r="D31" s="24">
        <v>489</v>
      </c>
      <c r="E31" s="24">
        <v>7512</v>
      </c>
      <c r="F31" s="24">
        <v>1936854</v>
      </c>
      <c r="G31" s="24">
        <v>320331</v>
      </c>
      <c r="H31" s="24">
        <v>9506</v>
      </c>
      <c r="I31" s="40"/>
      <c r="J31" s="21"/>
      <c r="M31" s="21"/>
    </row>
    <row r="32" spans="1:13" ht="19.5" customHeight="1">
      <c r="A32" s="41"/>
      <c r="B32" s="47" t="s">
        <v>65</v>
      </c>
      <c r="C32" s="25"/>
      <c r="D32" s="22">
        <f>SUM(D33:D34)</f>
        <v>211</v>
      </c>
      <c r="E32" s="22">
        <f>SUM(E33:E34)</f>
        <v>1585</v>
      </c>
      <c r="F32" s="22">
        <f>SUM(F33:F34)</f>
        <v>70228</v>
      </c>
      <c r="G32" s="22">
        <f>SUM(G33:G34)</f>
        <v>37422</v>
      </c>
      <c r="H32" s="22">
        <f>SUM(H33:H34)</f>
        <v>1651</v>
      </c>
      <c r="I32" s="40"/>
      <c r="J32" s="21"/>
      <c r="M32" s="21"/>
    </row>
    <row r="33" spans="1:13" ht="19.5" customHeight="1">
      <c r="A33" s="41"/>
      <c r="B33" s="48" t="s">
        <v>66</v>
      </c>
      <c r="C33" s="26"/>
      <c r="D33" s="24">
        <v>1</v>
      </c>
      <c r="E33" s="24">
        <v>640</v>
      </c>
      <c r="F33" s="24">
        <v>26772</v>
      </c>
      <c r="G33" s="24">
        <v>18743</v>
      </c>
      <c r="H33" s="24">
        <v>123</v>
      </c>
      <c r="I33" s="40"/>
      <c r="J33" s="21"/>
      <c r="M33" s="21"/>
    </row>
    <row r="34" spans="1:13" ht="19.5" customHeight="1">
      <c r="A34" s="41"/>
      <c r="B34" s="48" t="s">
        <v>67</v>
      </c>
      <c r="C34" s="26"/>
      <c r="D34" s="24">
        <v>210</v>
      </c>
      <c r="E34" s="24">
        <v>945</v>
      </c>
      <c r="F34" s="24">
        <v>43456</v>
      </c>
      <c r="G34" s="24">
        <v>18679</v>
      </c>
      <c r="H34" s="24">
        <v>1528</v>
      </c>
      <c r="I34" s="40"/>
      <c r="J34" s="21"/>
      <c r="M34" s="21"/>
    </row>
    <row r="35" spans="1:13" ht="19.5" customHeight="1">
      <c r="A35" s="42"/>
      <c r="B35" s="47" t="s">
        <v>245</v>
      </c>
      <c r="C35" s="25"/>
      <c r="D35" s="22">
        <f>D36+D41</f>
        <v>5751</v>
      </c>
      <c r="E35" s="22">
        <f>E36+E41</f>
        <v>44459</v>
      </c>
      <c r="F35" s="22">
        <f>F36+F41</f>
        <v>2363897</v>
      </c>
      <c r="G35" s="22">
        <f>G36+G41</f>
        <v>1212627</v>
      </c>
      <c r="H35" s="22">
        <f>H36+H41</f>
        <v>306235</v>
      </c>
      <c r="I35" s="40"/>
      <c r="J35" s="21"/>
      <c r="M35" s="21"/>
    </row>
    <row r="36" spans="1:13" ht="19.5" customHeight="1">
      <c r="A36" s="41"/>
      <c r="B36" s="47" t="s">
        <v>246</v>
      </c>
      <c r="C36" s="25"/>
      <c r="D36" s="22">
        <f>SUM(D37:D40)</f>
        <v>586</v>
      </c>
      <c r="E36" s="22">
        <f>SUM(E37:E40)</f>
        <v>20525</v>
      </c>
      <c r="F36" s="22">
        <f>SUM(F37:F40)</f>
        <v>1185078</v>
      </c>
      <c r="G36" s="22">
        <f>SUM(G37:G40)</f>
        <v>695551</v>
      </c>
      <c r="H36" s="22">
        <f>SUM(H37:H40)</f>
        <v>271602</v>
      </c>
      <c r="I36" s="40"/>
      <c r="J36" s="21"/>
      <c r="M36" s="21"/>
    </row>
    <row r="37" spans="1:13" ht="19.5" customHeight="1">
      <c r="A37" s="41"/>
      <c r="B37" s="48" t="s">
        <v>248</v>
      </c>
      <c r="C37" s="26"/>
      <c r="D37" s="24">
        <v>420</v>
      </c>
      <c r="E37" s="24">
        <v>19940</v>
      </c>
      <c r="F37" s="24">
        <v>1145605</v>
      </c>
      <c r="G37" s="24">
        <v>672420</v>
      </c>
      <c r="H37" s="24">
        <v>268996</v>
      </c>
      <c r="I37" s="40"/>
      <c r="J37" s="21"/>
      <c r="M37" s="21"/>
    </row>
    <row r="38" spans="1:13" ht="19.5" customHeight="1">
      <c r="A38" s="41"/>
      <c r="B38" s="48" t="s">
        <v>249</v>
      </c>
      <c r="C38" s="26"/>
      <c r="D38" s="24">
        <v>153</v>
      </c>
      <c r="E38" s="24">
        <v>556</v>
      </c>
      <c r="F38" s="24">
        <v>35414</v>
      </c>
      <c r="G38" s="24">
        <v>20829</v>
      </c>
      <c r="H38" s="24">
        <v>2432</v>
      </c>
      <c r="I38" s="40"/>
      <c r="J38" s="21"/>
      <c r="M38" s="21"/>
    </row>
    <row r="39" spans="1:13" ht="19.5" customHeight="1">
      <c r="A39" s="41"/>
      <c r="B39" s="48" t="s">
        <v>250</v>
      </c>
      <c r="C39" s="26"/>
      <c r="D39" s="24">
        <v>4</v>
      </c>
      <c r="E39" s="24">
        <v>19</v>
      </c>
      <c r="F39" s="24">
        <v>2338</v>
      </c>
      <c r="G39" s="24">
        <v>1029</v>
      </c>
      <c r="H39" s="24">
        <v>118</v>
      </c>
      <c r="I39" s="40"/>
      <c r="J39" s="21"/>
      <c r="M39" s="21"/>
    </row>
    <row r="40" spans="1:13" ht="19.5" customHeight="1">
      <c r="A40" s="41"/>
      <c r="B40" s="48" t="s">
        <v>251</v>
      </c>
      <c r="C40" s="26"/>
      <c r="D40" s="24">
        <v>9</v>
      </c>
      <c r="E40" s="24">
        <v>10</v>
      </c>
      <c r="F40" s="24">
        <v>1721</v>
      </c>
      <c r="G40" s="24">
        <v>1273</v>
      </c>
      <c r="H40" s="24">
        <v>56</v>
      </c>
      <c r="I40" s="40"/>
      <c r="J40" s="21"/>
      <c r="M40" s="21"/>
    </row>
    <row r="41" spans="1:13" ht="19.5" customHeight="1">
      <c r="A41" s="41"/>
      <c r="B41" s="47" t="s">
        <v>252</v>
      </c>
      <c r="C41" s="25"/>
      <c r="D41" s="22">
        <f>SUM(D42:D45)</f>
        <v>5165</v>
      </c>
      <c r="E41" s="22">
        <f>SUM(E42:E45)</f>
        <v>23934</v>
      </c>
      <c r="F41" s="22">
        <f>SUM(F42:F45)</f>
        <v>1178819</v>
      </c>
      <c r="G41" s="22">
        <f>SUM(G42:G45)</f>
        <v>517076</v>
      </c>
      <c r="H41" s="22">
        <f>SUM(H42:H45)</f>
        <v>34633</v>
      </c>
      <c r="I41" s="40"/>
      <c r="J41" s="21"/>
      <c r="M41" s="21"/>
    </row>
    <row r="42" spans="1:13" ht="19.5" customHeight="1">
      <c r="A42" s="41"/>
      <c r="B42" s="48" t="s">
        <v>253</v>
      </c>
      <c r="C42" s="26"/>
      <c r="D42" s="24">
        <v>2897</v>
      </c>
      <c r="E42" s="24">
        <v>16789</v>
      </c>
      <c r="F42" s="24">
        <v>838418</v>
      </c>
      <c r="G42" s="24">
        <v>368195</v>
      </c>
      <c r="H42" s="24">
        <v>23667</v>
      </c>
      <c r="I42" s="40"/>
      <c r="J42" s="21"/>
      <c r="M42" s="21"/>
    </row>
    <row r="43" spans="1:13" ht="19.5" customHeight="1">
      <c r="A43" s="41"/>
      <c r="B43" s="48" t="s">
        <v>254</v>
      </c>
      <c r="C43" s="26"/>
      <c r="D43" s="24">
        <v>42</v>
      </c>
      <c r="E43" s="24">
        <v>159</v>
      </c>
      <c r="F43" s="24">
        <v>9499</v>
      </c>
      <c r="G43" s="24">
        <v>3278</v>
      </c>
      <c r="H43" s="24">
        <v>112</v>
      </c>
      <c r="I43" s="40"/>
      <c r="J43" s="21"/>
      <c r="M43" s="21"/>
    </row>
    <row r="44" spans="1:13" ht="19.5" customHeight="1">
      <c r="A44" s="41"/>
      <c r="B44" s="48" t="s">
        <v>255</v>
      </c>
      <c r="C44" s="26"/>
      <c r="D44" s="24">
        <v>619</v>
      </c>
      <c r="E44" s="24">
        <v>918</v>
      </c>
      <c r="F44" s="24">
        <v>40143</v>
      </c>
      <c r="G44" s="24">
        <v>18201</v>
      </c>
      <c r="H44" s="24">
        <v>267</v>
      </c>
      <c r="I44" s="40"/>
      <c r="J44" s="21"/>
      <c r="M44" s="21"/>
    </row>
    <row r="45" spans="1:13" ht="19.5" customHeight="1">
      <c r="A45" s="41"/>
      <c r="B45" s="48" t="s">
        <v>256</v>
      </c>
      <c r="C45" s="26"/>
      <c r="D45" s="24">
        <v>1607</v>
      </c>
      <c r="E45" s="24">
        <v>6068</v>
      </c>
      <c r="F45" s="24">
        <v>290759</v>
      </c>
      <c r="G45" s="24">
        <v>127402</v>
      </c>
      <c r="H45" s="24">
        <v>10587</v>
      </c>
      <c r="I45" s="40"/>
      <c r="J45" s="21"/>
      <c r="M45" s="21"/>
    </row>
    <row r="46" spans="1:13" ht="19.5" customHeight="1">
      <c r="A46" s="41"/>
      <c r="B46" s="47" t="s">
        <v>4</v>
      </c>
      <c r="C46" s="25"/>
      <c r="D46" s="22">
        <f>D47+D55+D61+D64+D69+D74</f>
        <v>1605</v>
      </c>
      <c r="E46" s="22">
        <f>E47+E55+E61+E64+E69+E74</f>
        <v>10580</v>
      </c>
      <c r="F46" s="22">
        <f>F47+F55+F61+F64+F69+F74</f>
        <v>3244885</v>
      </c>
      <c r="G46" s="22">
        <f>G47+G55+G61+G64+G69+G74</f>
        <v>1111952</v>
      </c>
      <c r="H46" s="22">
        <f>H47+H55+H61+H64+H69+H74</f>
        <v>274739</v>
      </c>
      <c r="I46" s="40"/>
      <c r="J46" s="21"/>
      <c r="M46" s="21"/>
    </row>
    <row r="47" spans="1:13" ht="19.5" customHeight="1">
      <c r="A47" s="41"/>
      <c r="B47" s="47" t="s">
        <v>68</v>
      </c>
      <c r="C47" s="25"/>
      <c r="D47" s="22">
        <f>SUM(D48:D54)</f>
        <v>156</v>
      </c>
      <c r="E47" s="22">
        <f>SUM(E48:E54)</f>
        <v>1317</v>
      </c>
      <c r="F47" s="22">
        <f>SUM(F48:F54)</f>
        <v>842451</v>
      </c>
      <c r="G47" s="22">
        <f>SUM(G48:G54)</f>
        <v>252499</v>
      </c>
      <c r="H47" s="22">
        <f>SUM(H48:H54)</f>
        <v>60643</v>
      </c>
      <c r="I47" s="40"/>
      <c r="J47" s="21"/>
      <c r="M47" s="21"/>
    </row>
    <row r="48" spans="1:13" ht="19.5" customHeight="1">
      <c r="A48" s="41"/>
      <c r="B48" s="48" t="s">
        <v>69</v>
      </c>
      <c r="C48" s="26"/>
      <c r="D48" s="24">
        <v>17</v>
      </c>
      <c r="E48" s="24">
        <v>25</v>
      </c>
      <c r="F48" s="24">
        <v>1988</v>
      </c>
      <c r="G48" s="24">
        <v>638</v>
      </c>
      <c r="H48" s="24">
        <v>55</v>
      </c>
      <c r="I48" s="40"/>
      <c r="J48" s="21"/>
      <c r="M48" s="21"/>
    </row>
    <row r="49" spans="1:13" ht="19.5" customHeight="1">
      <c r="A49" s="41"/>
      <c r="B49" s="48" t="s">
        <v>70</v>
      </c>
      <c r="C49" s="26"/>
      <c r="D49" s="24">
        <v>4</v>
      </c>
      <c r="E49" s="24">
        <v>14</v>
      </c>
      <c r="F49" s="24">
        <v>510</v>
      </c>
      <c r="G49" s="24">
        <v>271</v>
      </c>
      <c r="H49" s="24">
        <v>5</v>
      </c>
      <c r="I49" s="40"/>
      <c r="J49" s="21"/>
      <c r="M49" s="21"/>
    </row>
    <row r="50" spans="1:13" ht="19.5" customHeight="1">
      <c r="A50" s="41"/>
      <c r="B50" s="48" t="s">
        <v>71</v>
      </c>
      <c r="C50" s="26"/>
      <c r="D50" s="24">
        <v>14</v>
      </c>
      <c r="E50" s="24">
        <v>402</v>
      </c>
      <c r="F50" s="24">
        <v>22726</v>
      </c>
      <c r="G50" s="24">
        <v>9825</v>
      </c>
      <c r="H50" s="24">
        <v>122</v>
      </c>
      <c r="I50" s="40"/>
      <c r="J50" s="21"/>
      <c r="M50" s="21"/>
    </row>
    <row r="51" spans="1:13" ht="19.5" customHeight="1">
      <c r="A51" s="41"/>
      <c r="B51" s="48" t="s">
        <v>72</v>
      </c>
      <c r="C51" s="26"/>
      <c r="D51" s="24">
        <v>48</v>
      </c>
      <c r="E51" s="24">
        <v>197</v>
      </c>
      <c r="F51" s="24">
        <v>10502</v>
      </c>
      <c r="G51" s="24">
        <v>4358</v>
      </c>
      <c r="H51" s="24">
        <v>63</v>
      </c>
      <c r="I51" s="40"/>
      <c r="J51" s="21"/>
      <c r="M51" s="21"/>
    </row>
    <row r="52" spans="1:13" ht="19.5" customHeight="1">
      <c r="A52" s="41"/>
      <c r="B52" s="48" t="s">
        <v>73</v>
      </c>
      <c r="C52" s="26"/>
      <c r="D52" s="24">
        <v>11</v>
      </c>
      <c r="E52" s="24">
        <v>15</v>
      </c>
      <c r="F52" s="24">
        <v>487</v>
      </c>
      <c r="G52" s="24">
        <v>206</v>
      </c>
      <c r="H52" s="24">
        <v>4</v>
      </c>
      <c r="I52" s="40"/>
      <c r="J52" s="21"/>
      <c r="M52" s="21"/>
    </row>
    <row r="53" spans="1:13" ht="19.5" customHeight="1">
      <c r="A53" s="41"/>
      <c r="B53" s="48" t="s">
        <v>74</v>
      </c>
      <c r="C53" s="26"/>
      <c r="D53" s="24">
        <v>11</v>
      </c>
      <c r="E53" s="24">
        <v>399</v>
      </c>
      <c r="F53" s="24">
        <v>760797</v>
      </c>
      <c r="G53" s="24">
        <v>220271</v>
      </c>
      <c r="H53" s="24">
        <v>58782</v>
      </c>
      <c r="I53" s="40"/>
      <c r="J53" s="21"/>
      <c r="M53" s="21"/>
    </row>
    <row r="54" spans="1:13" ht="19.5" customHeight="1">
      <c r="A54" s="41"/>
      <c r="B54" s="48" t="s">
        <v>75</v>
      </c>
      <c r="C54" s="26"/>
      <c r="D54" s="24">
        <v>51</v>
      </c>
      <c r="E54" s="24">
        <v>265</v>
      </c>
      <c r="F54" s="24">
        <v>45441</v>
      </c>
      <c r="G54" s="24">
        <v>16930</v>
      </c>
      <c r="H54" s="24">
        <v>1612</v>
      </c>
      <c r="I54" s="40"/>
      <c r="J54" s="21"/>
      <c r="M54" s="21"/>
    </row>
    <row r="55" spans="1:13" ht="19.5" customHeight="1">
      <c r="A55" s="41"/>
      <c r="B55" s="47" t="s">
        <v>76</v>
      </c>
      <c r="C55" s="25"/>
      <c r="D55" s="22">
        <f>SUM(D56:D60)</f>
        <v>126</v>
      </c>
      <c r="E55" s="22">
        <f>SUM(E56:E60)</f>
        <v>475</v>
      </c>
      <c r="F55" s="22">
        <f>SUM(F56:F60)</f>
        <v>49934</v>
      </c>
      <c r="G55" s="22">
        <f>SUM(G56:G60)</f>
        <v>25476</v>
      </c>
      <c r="H55" s="22">
        <f>SUM(H56:H60)</f>
        <v>3961</v>
      </c>
      <c r="I55" s="40"/>
      <c r="J55" s="21"/>
      <c r="M55" s="21"/>
    </row>
    <row r="56" spans="1:13" ht="19.5" customHeight="1">
      <c r="A56" s="41"/>
      <c r="B56" s="48" t="s">
        <v>77</v>
      </c>
      <c r="C56" s="26"/>
      <c r="D56" s="24">
        <v>101</v>
      </c>
      <c r="E56" s="24">
        <v>323</v>
      </c>
      <c r="F56" s="24">
        <v>25169</v>
      </c>
      <c r="G56" s="24">
        <v>10009</v>
      </c>
      <c r="H56" s="24">
        <v>396</v>
      </c>
      <c r="I56" s="40"/>
      <c r="J56" s="21"/>
      <c r="M56" s="21"/>
    </row>
    <row r="57" spans="1:13" ht="19.5" customHeight="1">
      <c r="A57" s="41"/>
      <c r="B57" s="48" t="s">
        <v>78</v>
      </c>
      <c r="C57" s="26"/>
      <c r="D57" s="24">
        <v>4</v>
      </c>
      <c r="E57" s="24">
        <v>5</v>
      </c>
      <c r="F57" s="24">
        <v>62</v>
      </c>
      <c r="G57" s="24">
        <v>46</v>
      </c>
      <c r="H57" s="24">
        <v>0</v>
      </c>
      <c r="I57" s="40"/>
      <c r="J57" s="21"/>
      <c r="M57" s="21"/>
    </row>
    <row r="58" spans="1:13" ht="19.5" customHeight="1">
      <c r="A58" s="41"/>
      <c r="B58" s="48" t="s">
        <v>785</v>
      </c>
      <c r="C58" s="26"/>
      <c r="D58" s="24"/>
      <c r="E58" s="24"/>
      <c r="F58" s="24"/>
      <c r="G58" s="24"/>
      <c r="H58" s="24"/>
      <c r="I58" s="40"/>
      <c r="J58" s="21"/>
      <c r="M58" s="21"/>
    </row>
    <row r="59" spans="1:13" ht="14.25" customHeight="1">
      <c r="A59" s="41"/>
      <c r="B59" s="48" t="s">
        <v>80</v>
      </c>
      <c r="C59" s="26"/>
      <c r="D59" s="24">
        <v>11</v>
      </c>
      <c r="E59" s="24">
        <v>135</v>
      </c>
      <c r="F59" s="24">
        <v>24226</v>
      </c>
      <c r="G59" s="24">
        <v>15100</v>
      </c>
      <c r="H59" s="24">
        <v>3451</v>
      </c>
      <c r="I59" s="40"/>
      <c r="J59" s="21"/>
      <c r="M59" s="21"/>
    </row>
    <row r="60" spans="1:13" ht="19.5" customHeight="1">
      <c r="A60" s="41"/>
      <c r="B60" s="48" t="s">
        <v>81</v>
      </c>
      <c r="C60" s="26"/>
      <c r="D60" s="24">
        <v>10</v>
      </c>
      <c r="E60" s="24">
        <v>12</v>
      </c>
      <c r="F60" s="24">
        <v>477</v>
      </c>
      <c r="G60" s="24">
        <v>321</v>
      </c>
      <c r="H60" s="24">
        <v>114</v>
      </c>
      <c r="I60" s="40"/>
      <c r="J60" s="21"/>
      <c r="M60" s="21"/>
    </row>
    <row r="61" spans="1:13" ht="19.5" customHeight="1">
      <c r="A61" s="41"/>
      <c r="B61" s="47" t="s">
        <v>82</v>
      </c>
      <c r="C61" s="25"/>
      <c r="D61" s="22">
        <f>SUM(D62:D63)</f>
        <v>51</v>
      </c>
      <c r="E61" s="22">
        <f>SUM(E62:E63)</f>
        <v>850</v>
      </c>
      <c r="F61" s="22">
        <f>SUM(F62:F63)</f>
        <v>49756</v>
      </c>
      <c r="G61" s="22">
        <f>SUM(G62:G63)</f>
        <v>22338</v>
      </c>
      <c r="H61" s="22">
        <f>SUM(H62:H63)</f>
        <v>8206</v>
      </c>
      <c r="I61" s="40"/>
      <c r="J61" s="21"/>
      <c r="M61" s="21"/>
    </row>
    <row r="62" spans="1:13" ht="19.5" customHeight="1">
      <c r="A62" s="41"/>
      <c r="B62" s="48" t="s">
        <v>83</v>
      </c>
      <c r="C62" s="26"/>
      <c r="D62" s="24">
        <v>37</v>
      </c>
      <c r="E62" s="24">
        <v>203</v>
      </c>
      <c r="F62" s="24">
        <v>10453</v>
      </c>
      <c r="G62" s="24">
        <v>4781</v>
      </c>
      <c r="H62" s="24">
        <v>449</v>
      </c>
      <c r="I62" s="40"/>
      <c r="J62" s="21"/>
      <c r="M62" s="21"/>
    </row>
    <row r="63" spans="1:13" ht="19.5" customHeight="1">
      <c r="A63" s="41"/>
      <c r="B63" s="48" t="s">
        <v>84</v>
      </c>
      <c r="C63" s="26"/>
      <c r="D63" s="24">
        <v>14</v>
      </c>
      <c r="E63" s="24">
        <v>647</v>
      </c>
      <c r="F63" s="24">
        <v>39303</v>
      </c>
      <c r="G63" s="24">
        <v>17557</v>
      </c>
      <c r="H63" s="24">
        <v>7757</v>
      </c>
      <c r="I63" s="40"/>
      <c r="J63" s="21"/>
      <c r="M63" s="21"/>
    </row>
    <row r="64" spans="1:13" ht="19.5" customHeight="1">
      <c r="A64" s="41"/>
      <c r="B64" s="47" t="s">
        <v>86</v>
      </c>
      <c r="C64" s="25"/>
      <c r="D64" s="22">
        <f>SUM(D65:D68)</f>
        <v>136</v>
      </c>
      <c r="E64" s="22">
        <f>SUM(E65:E68)</f>
        <v>3522</v>
      </c>
      <c r="F64" s="22">
        <f>SUM(F65:F68)</f>
        <v>679260</v>
      </c>
      <c r="G64" s="22">
        <f>SUM(G65:G68)</f>
        <v>358127</v>
      </c>
      <c r="H64" s="22">
        <f>SUM(H65:H68)</f>
        <v>115773</v>
      </c>
      <c r="I64" s="40"/>
      <c r="J64" s="21"/>
      <c r="M64" s="21"/>
    </row>
    <row r="65" spans="1:13" ht="19.5" customHeight="1">
      <c r="A65" s="41"/>
      <c r="B65" s="48" t="s">
        <v>88</v>
      </c>
      <c r="C65" s="26"/>
      <c r="D65" s="24">
        <v>1</v>
      </c>
      <c r="E65" s="24">
        <v>2152</v>
      </c>
      <c r="F65" s="24">
        <v>326631</v>
      </c>
      <c r="G65" s="24">
        <v>189745</v>
      </c>
      <c r="H65" s="24">
        <v>15048</v>
      </c>
      <c r="I65" s="40"/>
      <c r="J65" s="21"/>
      <c r="M65" s="21"/>
    </row>
    <row r="66" spans="1:13" ht="19.5" customHeight="1">
      <c r="A66" s="41"/>
      <c r="B66" s="48" t="s">
        <v>89</v>
      </c>
      <c r="C66" s="26"/>
      <c r="D66" s="24">
        <v>68</v>
      </c>
      <c r="E66" s="24">
        <v>150</v>
      </c>
      <c r="F66" s="24">
        <v>9618</v>
      </c>
      <c r="G66" s="24">
        <v>4278</v>
      </c>
      <c r="H66" s="24">
        <v>428</v>
      </c>
      <c r="I66" s="40"/>
      <c r="J66" s="21"/>
      <c r="M66" s="21"/>
    </row>
    <row r="67" spans="1:13" ht="19.5" customHeight="1">
      <c r="A67" s="41"/>
      <c r="B67" s="48" t="s">
        <v>91</v>
      </c>
      <c r="C67" s="26"/>
      <c r="D67" s="24">
        <v>17</v>
      </c>
      <c r="E67" s="24">
        <v>106</v>
      </c>
      <c r="F67" s="24">
        <v>112173</v>
      </c>
      <c r="G67" s="24">
        <v>64446</v>
      </c>
      <c r="H67" s="24">
        <v>55162</v>
      </c>
      <c r="I67" s="40"/>
      <c r="J67" s="21"/>
      <c r="M67" s="21"/>
    </row>
    <row r="68" spans="1:13" ht="19.5" customHeight="1">
      <c r="A68" s="41"/>
      <c r="B68" s="48" t="s">
        <v>93</v>
      </c>
      <c r="C68" s="26"/>
      <c r="D68" s="24">
        <v>50</v>
      </c>
      <c r="E68" s="24">
        <v>1114</v>
      </c>
      <c r="F68" s="24">
        <v>230838</v>
      </c>
      <c r="G68" s="24">
        <v>99658</v>
      </c>
      <c r="H68" s="24">
        <v>45135</v>
      </c>
      <c r="I68" s="40"/>
      <c r="J68" s="21"/>
      <c r="M68" s="21"/>
    </row>
    <row r="69" spans="1:13" ht="19.5" customHeight="1">
      <c r="A69" s="41"/>
      <c r="B69" s="47" t="s">
        <v>94</v>
      </c>
      <c r="C69" s="25"/>
      <c r="D69" s="22">
        <f>SUM(D70:D73)</f>
        <v>1051</v>
      </c>
      <c r="E69" s="22">
        <f>SUM(E70:E73)</f>
        <v>3914</v>
      </c>
      <c r="F69" s="22">
        <f>SUM(F70:F73)</f>
        <v>1581622</v>
      </c>
      <c r="G69" s="22">
        <f>SUM(G70:G73)</f>
        <v>430921</v>
      </c>
      <c r="H69" s="22">
        <f>SUM(H70:H73)</f>
        <v>82871</v>
      </c>
      <c r="I69" s="40"/>
      <c r="J69" s="21"/>
      <c r="M69" s="21"/>
    </row>
    <row r="70" spans="1:13" ht="19.5" customHeight="1">
      <c r="A70" s="41"/>
      <c r="B70" s="48" t="s">
        <v>95</v>
      </c>
      <c r="C70" s="26"/>
      <c r="D70" s="24">
        <v>696</v>
      </c>
      <c r="E70" s="24">
        <v>2926</v>
      </c>
      <c r="F70" s="24">
        <v>1490154</v>
      </c>
      <c r="G70" s="24">
        <v>384256</v>
      </c>
      <c r="H70" s="24">
        <v>80975</v>
      </c>
      <c r="I70" s="40"/>
      <c r="J70" s="21"/>
      <c r="M70" s="21"/>
    </row>
    <row r="71" spans="1:13" ht="19.5" customHeight="1">
      <c r="A71" s="41"/>
      <c r="B71" s="48" t="s">
        <v>96</v>
      </c>
      <c r="C71" s="26"/>
      <c r="D71" s="24">
        <v>165</v>
      </c>
      <c r="E71" s="24">
        <v>617</v>
      </c>
      <c r="F71" s="24">
        <v>59564</v>
      </c>
      <c r="G71" s="24">
        <v>29711</v>
      </c>
      <c r="H71" s="24">
        <v>1336</v>
      </c>
      <c r="I71" s="40"/>
      <c r="J71" s="21"/>
      <c r="M71" s="21"/>
    </row>
    <row r="72" spans="1:13" ht="19.5" customHeight="1">
      <c r="A72" s="41"/>
      <c r="B72" s="48" t="s">
        <v>97</v>
      </c>
      <c r="C72" s="26"/>
      <c r="D72" s="24">
        <v>52</v>
      </c>
      <c r="E72" s="24">
        <v>82</v>
      </c>
      <c r="F72" s="24">
        <v>2656</v>
      </c>
      <c r="G72" s="24">
        <v>1323</v>
      </c>
      <c r="H72" s="24">
        <v>20</v>
      </c>
      <c r="I72" s="40"/>
      <c r="J72" s="21"/>
      <c r="M72" s="21"/>
    </row>
    <row r="73" spans="1:13" ht="19.5" customHeight="1">
      <c r="A73" s="41"/>
      <c r="B73" s="48" t="s">
        <v>98</v>
      </c>
      <c r="C73" s="26"/>
      <c r="D73" s="24">
        <v>138</v>
      </c>
      <c r="E73" s="24">
        <v>289</v>
      </c>
      <c r="F73" s="24">
        <v>29248</v>
      </c>
      <c r="G73" s="24">
        <v>15631</v>
      </c>
      <c r="H73" s="24">
        <v>540</v>
      </c>
      <c r="I73" s="40"/>
      <c r="J73" s="21"/>
      <c r="M73" s="21"/>
    </row>
    <row r="74" spans="1:13" ht="19.5" customHeight="1">
      <c r="A74" s="41"/>
      <c r="B74" s="47" t="s">
        <v>99</v>
      </c>
      <c r="C74" s="25"/>
      <c r="D74" s="22">
        <f>SUM(D75:D78)</f>
        <v>85</v>
      </c>
      <c r="E74" s="22">
        <f>SUM(E75:E78)</f>
        <v>502</v>
      </c>
      <c r="F74" s="22">
        <f>SUM(F75:F78)</f>
        <v>41862</v>
      </c>
      <c r="G74" s="22">
        <f>SUM(G75:G78)</f>
        <v>22591</v>
      </c>
      <c r="H74" s="22">
        <f>SUM(H75:H78)</f>
        <v>3285</v>
      </c>
      <c r="I74" s="40"/>
      <c r="J74" s="21"/>
      <c r="M74" s="21"/>
    </row>
    <row r="75" spans="1:13" ht="19.5" customHeight="1">
      <c r="A75" s="41"/>
      <c r="B75" s="48" t="s">
        <v>100</v>
      </c>
      <c r="C75" s="26"/>
      <c r="D75" s="24">
        <v>41</v>
      </c>
      <c r="E75" s="24">
        <v>274</v>
      </c>
      <c r="F75" s="24">
        <v>31051</v>
      </c>
      <c r="G75" s="24">
        <v>14953</v>
      </c>
      <c r="H75" s="24">
        <v>3234</v>
      </c>
      <c r="I75" s="40"/>
      <c r="J75" s="21"/>
      <c r="M75" s="21"/>
    </row>
    <row r="76" spans="1:13" ht="19.5" customHeight="1">
      <c r="A76" s="41"/>
      <c r="B76" s="48" t="s">
        <v>101</v>
      </c>
      <c r="C76" s="26"/>
      <c r="D76" s="24">
        <v>30</v>
      </c>
      <c r="E76" s="24">
        <v>102</v>
      </c>
      <c r="F76" s="24">
        <v>4295</v>
      </c>
      <c r="G76" s="24">
        <v>2652</v>
      </c>
      <c r="H76" s="24">
        <v>18</v>
      </c>
      <c r="I76" s="40"/>
      <c r="J76" s="21"/>
      <c r="M76" s="21"/>
    </row>
    <row r="77" spans="1:13" ht="19.5" customHeight="1">
      <c r="A77" s="41"/>
      <c r="B77" s="48" t="s">
        <v>102</v>
      </c>
      <c r="C77" s="26"/>
      <c r="D77" s="24">
        <v>4</v>
      </c>
      <c r="E77" s="24">
        <v>90</v>
      </c>
      <c r="F77" s="24">
        <v>5590</v>
      </c>
      <c r="G77" s="24">
        <v>4608</v>
      </c>
      <c r="H77" s="24">
        <v>23</v>
      </c>
      <c r="I77" s="40"/>
      <c r="J77" s="21"/>
      <c r="M77" s="21"/>
    </row>
    <row r="78" spans="1:13" ht="19.5" customHeight="1">
      <c r="A78" s="41"/>
      <c r="B78" s="48" t="s">
        <v>103</v>
      </c>
      <c r="C78" s="26"/>
      <c r="D78" s="24">
        <v>10</v>
      </c>
      <c r="E78" s="24">
        <v>36</v>
      </c>
      <c r="F78" s="24">
        <v>926</v>
      </c>
      <c r="G78" s="24">
        <v>378</v>
      </c>
      <c r="H78" s="24">
        <v>10</v>
      </c>
      <c r="I78" s="40"/>
      <c r="J78" s="21"/>
      <c r="M78" s="21"/>
    </row>
    <row r="79" spans="1:13" ht="19.5" customHeight="1">
      <c r="A79" s="42"/>
      <c r="B79" s="47" t="s">
        <v>1</v>
      </c>
      <c r="C79" s="25"/>
      <c r="D79" s="22">
        <f>D80</f>
        <v>999</v>
      </c>
      <c r="E79" s="22">
        <f>E80</f>
        <v>2217</v>
      </c>
      <c r="F79" s="22">
        <f>F80</f>
        <v>155969</v>
      </c>
      <c r="G79" s="22">
        <f>G80</f>
        <v>100430</v>
      </c>
      <c r="H79" s="22">
        <f>H80</f>
        <v>7970</v>
      </c>
      <c r="I79" s="40"/>
      <c r="J79" s="21"/>
      <c r="M79" s="21"/>
    </row>
    <row r="80" spans="1:13" ht="19.5" customHeight="1">
      <c r="A80" s="41"/>
      <c r="B80" s="47" t="s">
        <v>104</v>
      </c>
      <c r="C80" s="25"/>
      <c r="D80" s="22">
        <f>SUM(D81:D84)</f>
        <v>999</v>
      </c>
      <c r="E80" s="22">
        <f>SUM(E81:E84)</f>
        <v>2217</v>
      </c>
      <c r="F80" s="22">
        <f>SUM(F81:F84)</f>
        <v>155969</v>
      </c>
      <c r="G80" s="22">
        <f>SUM(G81:G84)</f>
        <v>100430</v>
      </c>
      <c r="H80" s="22">
        <f>SUM(H81:H84)</f>
        <v>7970</v>
      </c>
      <c r="I80" s="40"/>
      <c r="J80" s="21"/>
      <c r="M80" s="21"/>
    </row>
    <row r="81" spans="1:13" ht="19.5" customHeight="1">
      <c r="A81" s="41"/>
      <c r="B81" s="48" t="s">
        <v>106</v>
      </c>
      <c r="C81" s="26"/>
      <c r="D81" s="24">
        <v>79</v>
      </c>
      <c r="E81" s="24">
        <v>95</v>
      </c>
      <c r="F81" s="24">
        <v>8288</v>
      </c>
      <c r="G81" s="24">
        <v>5495</v>
      </c>
      <c r="H81" s="24">
        <v>635</v>
      </c>
      <c r="I81" s="40"/>
      <c r="J81" s="21"/>
      <c r="M81" s="21"/>
    </row>
    <row r="82" spans="1:13" ht="19.5" customHeight="1">
      <c r="A82" s="41"/>
      <c r="B82" s="48" t="s">
        <v>107</v>
      </c>
      <c r="C82" s="26"/>
      <c r="D82" s="24">
        <v>267</v>
      </c>
      <c r="E82" s="24">
        <v>451</v>
      </c>
      <c r="F82" s="24">
        <v>47649</v>
      </c>
      <c r="G82" s="24">
        <v>35151</v>
      </c>
      <c r="H82" s="24">
        <v>4741</v>
      </c>
      <c r="I82" s="40"/>
      <c r="J82" s="21"/>
      <c r="M82" s="21"/>
    </row>
    <row r="83" spans="1:13" ht="19.5" customHeight="1">
      <c r="A83" s="41"/>
      <c r="B83" s="48" t="s">
        <v>108</v>
      </c>
      <c r="C83" s="26"/>
      <c r="D83" s="24">
        <v>443</v>
      </c>
      <c r="E83" s="24">
        <v>1178</v>
      </c>
      <c r="F83" s="24">
        <v>48906</v>
      </c>
      <c r="G83" s="24">
        <v>28402</v>
      </c>
      <c r="H83" s="24">
        <v>927</v>
      </c>
      <c r="I83" s="40"/>
      <c r="J83" s="21"/>
      <c r="M83" s="21"/>
    </row>
    <row r="84" spans="1:13" ht="19.5" customHeight="1">
      <c r="A84" s="41"/>
      <c r="B84" s="48" t="s">
        <v>109</v>
      </c>
      <c r="C84" s="26"/>
      <c r="D84" s="24">
        <v>210</v>
      </c>
      <c r="E84" s="24">
        <v>493</v>
      </c>
      <c r="F84" s="24">
        <v>51126</v>
      </c>
      <c r="G84" s="24">
        <v>31382</v>
      </c>
      <c r="H84" s="24">
        <v>1667</v>
      </c>
      <c r="I84" s="40"/>
      <c r="J84" s="21"/>
      <c r="M84" s="21"/>
    </row>
    <row r="85" spans="1:13" ht="19.5" customHeight="1">
      <c r="A85" s="41"/>
      <c r="B85" s="47" t="s">
        <v>5</v>
      </c>
      <c r="C85" s="25"/>
      <c r="D85" s="22">
        <f>D86+D89+D93+D97+D101+D106</f>
        <v>7903</v>
      </c>
      <c r="E85" s="22">
        <f>E86+E89+E93+E97+E101+E106</f>
        <v>26780</v>
      </c>
      <c r="F85" s="22">
        <f>F86+F89+F93+F97+F101+F106</f>
        <v>1990615</v>
      </c>
      <c r="G85" s="22">
        <f>G86+G89+G93+G97+G101+G106</f>
        <v>1133028</v>
      </c>
      <c r="H85" s="22">
        <f>H86+H89+H93+H97+H101+H106</f>
        <v>54945</v>
      </c>
      <c r="I85" s="40"/>
      <c r="J85" s="21"/>
      <c r="M85" s="21"/>
    </row>
    <row r="86" spans="1:13" ht="19.5" customHeight="1">
      <c r="A86" s="41"/>
      <c r="B86" s="47" t="s">
        <v>110</v>
      </c>
      <c r="C86" s="25"/>
      <c r="D86" s="22">
        <f>SUM(D87:D88)</f>
        <v>2149</v>
      </c>
      <c r="E86" s="22">
        <f>SUM(E87:E88)</f>
        <v>13501</v>
      </c>
      <c r="F86" s="22">
        <f>SUM(F87:F88)</f>
        <v>835462</v>
      </c>
      <c r="G86" s="22">
        <f>SUM(G87:G88)</f>
        <v>638986</v>
      </c>
      <c r="H86" s="22">
        <f>SUM(H87:H88)</f>
        <v>16423</v>
      </c>
      <c r="I86" s="40"/>
      <c r="J86" s="21"/>
      <c r="M86" s="21"/>
    </row>
    <row r="87" spans="1:13" ht="19.5" customHeight="1">
      <c r="A87" s="41"/>
      <c r="B87" s="48" t="s">
        <v>111</v>
      </c>
      <c r="C87" s="26"/>
      <c r="D87" s="24">
        <v>1112</v>
      </c>
      <c r="E87" s="24">
        <v>4760</v>
      </c>
      <c r="F87" s="24">
        <v>328795</v>
      </c>
      <c r="G87" s="24">
        <v>249621</v>
      </c>
      <c r="H87" s="24">
        <v>9696</v>
      </c>
      <c r="I87" s="40"/>
      <c r="J87" s="21"/>
      <c r="M87" s="21"/>
    </row>
    <row r="88" spans="1:13" ht="19.5" customHeight="1">
      <c r="A88" s="41"/>
      <c r="B88" s="48" t="s">
        <v>112</v>
      </c>
      <c r="C88" s="26"/>
      <c r="D88" s="24">
        <v>1037</v>
      </c>
      <c r="E88" s="24">
        <v>8741</v>
      </c>
      <c r="F88" s="24">
        <v>506667</v>
      </c>
      <c r="G88" s="24">
        <v>389365</v>
      </c>
      <c r="H88" s="24">
        <v>6727</v>
      </c>
      <c r="I88" s="40"/>
      <c r="J88" s="21"/>
      <c r="M88" s="21"/>
    </row>
    <row r="89" spans="1:13" ht="19.5" customHeight="1">
      <c r="A89" s="41"/>
      <c r="B89" s="47" t="s">
        <v>113</v>
      </c>
      <c r="C89" s="25"/>
      <c r="D89" s="22">
        <f>SUM(D90:D92)</f>
        <v>2260</v>
      </c>
      <c r="E89" s="22">
        <f>SUM(E90:E92)</f>
        <v>6165</v>
      </c>
      <c r="F89" s="22">
        <f>SUM(F90:F92)</f>
        <v>630661</v>
      </c>
      <c r="G89" s="22">
        <f>SUM(G90:G92)</f>
        <v>291476</v>
      </c>
      <c r="H89" s="22">
        <f>SUM(H90:H92)</f>
        <v>6686</v>
      </c>
      <c r="I89" s="40"/>
      <c r="J89" s="21"/>
      <c r="M89" s="21"/>
    </row>
    <row r="90" spans="1:13" ht="19.5" customHeight="1">
      <c r="A90" s="41"/>
      <c r="B90" s="48" t="s">
        <v>114</v>
      </c>
      <c r="C90" s="26"/>
      <c r="D90" s="24">
        <v>331</v>
      </c>
      <c r="E90" s="24">
        <v>1433</v>
      </c>
      <c r="F90" s="24">
        <v>172434</v>
      </c>
      <c r="G90" s="24">
        <v>82726</v>
      </c>
      <c r="H90" s="24">
        <v>2697</v>
      </c>
      <c r="I90" s="40"/>
      <c r="J90" s="21"/>
      <c r="M90" s="21"/>
    </row>
    <row r="91" spans="1:13" ht="19.5" customHeight="1">
      <c r="A91" s="41"/>
      <c r="B91" s="48" t="s">
        <v>115</v>
      </c>
      <c r="C91" s="26"/>
      <c r="D91" s="24">
        <v>29</v>
      </c>
      <c r="E91" s="24">
        <v>91</v>
      </c>
      <c r="F91" s="24">
        <v>8242</v>
      </c>
      <c r="G91" s="24">
        <v>3742</v>
      </c>
      <c r="H91" s="24">
        <v>41</v>
      </c>
      <c r="I91" s="40"/>
      <c r="J91" s="21"/>
      <c r="M91" s="21"/>
    </row>
    <row r="92" spans="1:13" ht="19.5" customHeight="1">
      <c r="A92" s="41"/>
      <c r="B92" s="48" t="s">
        <v>116</v>
      </c>
      <c r="C92" s="26"/>
      <c r="D92" s="24">
        <v>1900</v>
      </c>
      <c r="E92" s="24">
        <v>4641</v>
      </c>
      <c r="F92" s="24">
        <v>449985</v>
      </c>
      <c r="G92" s="24">
        <v>205008</v>
      </c>
      <c r="H92" s="24">
        <v>3948</v>
      </c>
      <c r="I92" s="40"/>
      <c r="J92" s="21"/>
      <c r="M92" s="21"/>
    </row>
    <row r="93" spans="1:13" ht="19.5" customHeight="1">
      <c r="A93" s="41"/>
      <c r="B93" s="47" t="s">
        <v>117</v>
      </c>
      <c r="C93" s="25"/>
      <c r="D93" s="22">
        <f>SUM(D94:D96)</f>
        <v>1609</v>
      </c>
      <c r="E93" s="22">
        <f>SUM(E94:E96)</f>
        <v>3244</v>
      </c>
      <c r="F93" s="22">
        <f>SUM(F94:F96)</f>
        <v>138468</v>
      </c>
      <c r="G93" s="22">
        <f>SUM(G94:G96)</f>
        <v>91013</v>
      </c>
      <c r="H93" s="22">
        <f>SUM(H94:H96)</f>
        <v>3097</v>
      </c>
      <c r="I93" s="40"/>
      <c r="J93" s="21"/>
      <c r="M93" s="21"/>
    </row>
    <row r="94" spans="1:13" ht="19.5" customHeight="1">
      <c r="A94" s="41"/>
      <c r="B94" s="48" t="s">
        <v>118</v>
      </c>
      <c r="C94" s="26"/>
      <c r="D94" s="24">
        <v>624</v>
      </c>
      <c r="E94" s="24">
        <v>1230</v>
      </c>
      <c r="F94" s="24">
        <v>46782</v>
      </c>
      <c r="G94" s="24">
        <v>30927</v>
      </c>
      <c r="H94" s="24">
        <v>766</v>
      </c>
      <c r="I94" s="40"/>
      <c r="J94" s="21"/>
      <c r="M94" s="21"/>
    </row>
    <row r="95" spans="1:13" ht="19.5" customHeight="1">
      <c r="A95" s="41"/>
      <c r="B95" s="48" t="s">
        <v>119</v>
      </c>
      <c r="C95" s="26"/>
      <c r="D95" s="24">
        <v>816</v>
      </c>
      <c r="E95" s="24">
        <v>1517</v>
      </c>
      <c r="F95" s="24">
        <v>65635</v>
      </c>
      <c r="G95" s="24">
        <v>44699</v>
      </c>
      <c r="H95" s="24">
        <v>1852</v>
      </c>
      <c r="I95" s="40"/>
      <c r="J95" s="21"/>
      <c r="M95" s="21"/>
    </row>
    <row r="96" spans="1:13" ht="19.5" customHeight="1">
      <c r="A96" s="41"/>
      <c r="B96" s="48" t="s">
        <v>120</v>
      </c>
      <c r="C96" s="26"/>
      <c r="D96" s="24">
        <v>169</v>
      </c>
      <c r="E96" s="24">
        <v>497</v>
      </c>
      <c r="F96" s="24">
        <v>26051</v>
      </c>
      <c r="G96" s="24">
        <v>15387</v>
      </c>
      <c r="H96" s="24">
        <v>479</v>
      </c>
      <c r="I96" s="40"/>
      <c r="J96" s="21"/>
      <c r="M96" s="21"/>
    </row>
    <row r="97" spans="1:13" ht="19.5" customHeight="1">
      <c r="A97" s="41"/>
      <c r="B97" s="47" t="s">
        <v>121</v>
      </c>
      <c r="C97" s="25"/>
      <c r="D97" s="22">
        <f>SUM(D98:D100)</f>
        <v>514</v>
      </c>
      <c r="E97" s="22">
        <f>SUM(E98:E100)</f>
        <v>1837</v>
      </c>
      <c r="F97" s="22">
        <f>SUM(F98:F100)</f>
        <v>231653</v>
      </c>
      <c r="G97" s="22">
        <f>SUM(G98:G100)</f>
        <v>62195</v>
      </c>
      <c r="H97" s="22">
        <f>SUM(H98:H100)</f>
        <v>1695</v>
      </c>
      <c r="I97" s="40"/>
      <c r="J97" s="21"/>
      <c r="M97" s="21"/>
    </row>
    <row r="98" spans="1:13" ht="19.5" customHeight="1">
      <c r="A98" s="41"/>
      <c r="B98" s="48" t="s">
        <v>122</v>
      </c>
      <c r="C98" s="26"/>
      <c r="D98" s="24">
        <v>462</v>
      </c>
      <c r="E98" s="24">
        <v>1466</v>
      </c>
      <c r="F98" s="24">
        <v>170741</v>
      </c>
      <c r="G98" s="24">
        <v>36851</v>
      </c>
      <c r="H98" s="24">
        <v>681</v>
      </c>
      <c r="I98" s="40"/>
      <c r="J98" s="21"/>
      <c r="M98" s="21"/>
    </row>
    <row r="99" spans="1:13" ht="19.5" customHeight="1">
      <c r="A99" s="41"/>
      <c r="B99" s="48" t="s">
        <v>123</v>
      </c>
      <c r="C99" s="26"/>
      <c r="D99" s="24">
        <v>6</v>
      </c>
      <c r="E99" s="24">
        <v>10</v>
      </c>
      <c r="F99" s="24">
        <v>2115</v>
      </c>
      <c r="G99" s="24">
        <v>1009</v>
      </c>
      <c r="H99" s="24">
        <v>7</v>
      </c>
      <c r="I99" s="40"/>
      <c r="J99" s="21"/>
      <c r="M99" s="21"/>
    </row>
    <row r="100" spans="1:13" ht="19.5" customHeight="1">
      <c r="A100" s="41"/>
      <c r="B100" s="48" t="s">
        <v>124</v>
      </c>
      <c r="C100" s="26"/>
      <c r="D100" s="24">
        <v>46</v>
      </c>
      <c r="E100" s="24">
        <v>361</v>
      </c>
      <c r="F100" s="24">
        <v>58797</v>
      </c>
      <c r="G100" s="24">
        <v>24335</v>
      </c>
      <c r="H100" s="24">
        <v>1007</v>
      </c>
      <c r="I100" s="40"/>
      <c r="J100" s="21"/>
      <c r="M100" s="21"/>
    </row>
    <row r="101" spans="1:13" ht="19.5" customHeight="1">
      <c r="A101" s="41"/>
      <c r="B101" s="47" t="s">
        <v>125</v>
      </c>
      <c r="C101" s="25"/>
      <c r="D101" s="22">
        <f>SUM(C102:D105)</f>
        <v>1253</v>
      </c>
      <c r="E101" s="22">
        <f>SUM(E102:E105)</f>
        <v>1724</v>
      </c>
      <c r="F101" s="22">
        <f>SUM(F102:F105)</f>
        <v>138826</v>
      </c>
      <c r="G101" s="22">
        <f>SUM(G102:G105)</f>
        <v>41897</v>
      </c>
      <c r="H101" s="22">
        <f>SUM(H102:H105)</f>
        <v>26673</v>
      </c>
      <c r="I101" s="40"/>
      <c r="J101" s="21"/>
      <c r="M101" s="21"/>
    </row>
    <row r="102" spans="1:13" ht="19.5" customHeight="1">
      <c r="A102" s="41"/>
      <c r="B102" s="48" t="s">
        <v>126</v>
      </c>
      <c r="C102" s="26"/>
      <c r="D102" s="24">
        <v>342</v>
      </c>
      <c r="E102" s="24">
        <v>430</v>
      </c>
      <c r="F102" s="24">
        <v>15633</v>
      </c>
      <c r="G102" s="24">
        <v>7723</v>
      </c>
      <c r="H102" s="24">
        <v>-215</v>
      </c>
      <c r="I102" s="40"/>
      <c r="J102" s="21"/>
      <c r="M102" s="21"/>
    </row>
    <row r="103" spans="1:13" ht="19.5" customHeight="1">
      <c r="A103" s="41"/>
      <c r="B103" s="48" t="s">
        <v>127</v>
      </c>
      <c r="C103" s="26"/>
      <c r="D103" s="24">
        <v>318</v>
      </c>
      <c r="E103" s="24">
        <v>423</v>
      </c>
      <c r="F103" s="24">
        <v>11886</v>
      </c>
      <c r="G103" s="24">
        <v>6988</v>
      </c>
      <c r="H103" s="24">
        <v>707</v>
      </c>
      <c r="I103" s="40"/>
      <c r="J103" s="21"/>
      <c r="M103" s="21"/>
    </row>
    <row r="104" spans="1:13" ht="19.5" customHeight="1">
      <c r="A104" s="41"/>
      <c r="B104" s="48" t="s">
        <v>128</v>
      </c>
      <c r="C104" s="26"/>
      <c r="D104" s="24">
        <v>267</v>
      </c>
      <c r="E104" s="24">
        <v>231</v>
      </c>
      <c r="F104" s="24">
        <v>7592</v>
      </c>
      <c r="G104" s="24">
        <v>5175</v>
      </c>
      <c r="H104" s="24">
        <v>125</v>
      </c>
      <c r="I104" s="40"/>
      <c r="J104" s="21"/>
      <c r="M104" s="21"/>
    </row>
    <row r="105" spans="1:13" ht="19.5" customHeight="1">
      <c r="A105" s="41"/>
      <c r="B105" s="48" t="s">
        <v>129</v>
      </c>
      <c r="C105" s="26"/>
      <c r="D105" s="24">
        <v>326</v>
      </c>
      <c r="E105" s="24">
        <v>640</v>
      </c>
      <c r="F105" s="24">
        <v>103715</v>
      </c>
      <c r="G105" s="24">
        <v>22011</v>
      </c>
      <c r="H105" s="24">
        <v>26056</v>
      </c>
      <c r="I105" s="40"/>
      <c r="J105" s="21"/>
      <c r="M105" s="21"/>
    </row>
    <row r="106" spans="1:13" ht="19.5" customHeight="1">
      <c r="A106" s="41"/>
      <c r="B106" s="47" t="s">
        <v>130</v>
      </c>
      <c r="C106" s="25"/>
      <c r="D106" s="22">
        <f>D107</f>
        <v>118</v>
      </c>
      <c r="E106" s="22">
        <f>E107</f>
        <v>309</v>
      </c>
      <c r="F106" s="22">
        <f>F107</f>
        <v>15545</v>
      </c>
      <c r="G106" s="22">
        <f>G107</f>
        <v>7461</v>
      </c>
      <c r="H106" s="22">
        <f>H107</f>
        <v>371</v>
      </c>
      <c r="I106" s="40"/>
      <c r="J106" s="21"/>
      <c r="M106" s="21"/>
    </row>
    <row r="107" spans="1:13" ht="19.5" customHeight="1">
      <c r="A107" s="41"/>
      <c r="B107" s="48" t="s">
        <v>131</v>
      </c>
      <c r="C107" s="26"/>
      <c r="D107" s="24">
        <v>118</v>
      </c>
      <c r="E107" s="24">
        <v>309</v>
      </c>
      <c r="F107" s="24">
        <v>15545</v>
      </c>
      <c r="G107" s="24">
        <v>7461</v>
      </c>
      <c r="H107" s="24">
        <v>371</v>
      </c>
      <c r="I107" s="40"/>
      <c r="J107" s="21"/>
      <c r="M107" s="21"/>
    </row>
    <row r="108" spans="1:13" ht="19.5" customHeight="1">
      <c r="A108" s="41"/>
      <c r="B108" s="47" t="s">
        <v>6</v>
      </c>
      <c r="C108" s="25"/>
      <c r="D108" s="22">
        <f>D109+D121+D125+D129+D133+D139</f>
        <v>3014</v>
      </c>
      <c r="E108" s="22">
        <f>E109+E121+E125+E129+E133+E139</f>
        <v>11753</v>
      </c>
      <c r="F108" s="22">
        <f>F109+F121+F125+F129+F133+F139</f>
        <v>491209</v>
      </c>
      <c r="G108" s="22">
        <f>G109+G121+G125+G129+G133+G139</f>
        <v>298396</v>
      </c>
      <c r="H108" s="22">
        <f>H109+H121+H125+H129+H133+H139</f>
        <v>40305</v>
      </c>
      <c r="I108" s="40"/>
      <c r="J108" s="21"/>
      <c r="M108" s="21"/>
    </row>
    <row r="109" spans="1:13" ht="19.5" customHeight="1">
      <c r="A109" s="41"/>
      <c r="B109" s="47" t="s">
        <v>132</v>
      </c>
      <c r="C109" s="25"/>
      <c r="D109" s="22">
        <f>SUM(D110:D120)</f>
        <v>499</v>
      </c>
      <c r="E109" s="22">
        <f>SUM(E110:E120)</f>
        <v>1425</v>
      </c>
      <c r="F109" s="22">
        <f>SUM(F110:F120)</f>
        <v>126367</v>
      </c>
      <c r="G109" s="22">
        <f>SUM(G110:G120)</f>
        <v>69627</v>
      </c>
      <c r="H109" s="22">
        <f>SUM(H110:H120)</f>
        <v>36544</v>
      </c>
      <c r="I109" s="40"/>
      <c r="J109" s="21"/>
      <c r="M109" s="21"/>
    </row>
    <row r="110" spans="1:13" ht="19.5" customHeight="1">
      <c r="A110" s="41"/>
      <c r="B110" s="48" t="s">
        <v>133</v>
      </c>
      <c r="C110" s="26"/>
      <c r="D110" s="24">
        <v>215</v>
      </c>
      <c r="E110" s="24">
        <v>804</v>
      </c>
      <c r="F110" s="24">
        <v>72102</v>
      </c>
      <c r="G110" s="24">
        <v>39842</v>
      </c>
      <c r="H110" s="24">
        <v>26239</v>
      </c>
      <c r="I110" s="40"/>
      <c r="J110" s="21"/>
      <c r="M110" s="21"/>
    </row>
    <row r="111" spans="1:13" ht="19.5" customHeight="1">
      <c r="A111" s="41"/>
      <c r="B111" s="48" t="s">
        <v>134</v>
      </c>
      <c r="C111" s="26"/>
      <c r="D111" s="24">
        <v>5</v>
      </c>
      <c r="E111" s="24">
        <v>13</v>
      </c>
      <c r="F111" s="24">
        <v>1760</v>
      </c>
      <c r="G111" s="24">
        <v>1278</v>
      </c>
      <c r="H111" s="24">
        <v>123</v>
      </c>
      <c r="I111" s="40"/>
      <c r="J111" s="21"/>
      <c r="M111" s="21"/>
    </row>
    <row r="112" spans="1:13" ht="19.5" customHeight="1">
      <c r="A112" s="41"/>
      <c r="B112" s="48" t="s">
        <v>135</v>
      </c>
      <c r="C112" s="26"/>
      <c r="D112" s="24">
        <v>40</v>
      </c>
      <c r="E112" s="24">
        <v>44</v>
      </c>
      <c r="F112" s="24">
        <v>1425</v>
      </c>
      <c r="G112" s="24">
        <v>686</v>
      </c>
      <c r="H112" s="24">
        <v>121</v>
      </c>
      <c r="I112" s="40"/>
      <c r="J112" s="21"/>
      <c r="M112" s="21"/>
    </row>
    <row r="113" spans="1:13" ht="19.5" customHeight="1">
      <c r="A113" s="41"/>
      <c r="B113" s="48" t="s">
        <v>136</v>
      </c>
      <c r="C113" s="26"/>
      <c r="D113" s="24">
        <v>22</v>
      </c>
      <c r="E113" s="24">
        <v>16</v>
      </c>
      <c r="F113" s="24">
        <v>221</v>
      </c>
      <c r="G113" s="24">
        <v>123</v>
      </c>
      <c r="H113" s="24">
        <v>2</v>
      </c>
      <c r="I113" s="40"/>
      <c r="J113" s="21"/>
      <c r="M113" s="21"/>
    </row>
    <row r="114" spans="1:13" ht="19.5" customHeight="1">
      <c r="A114" s="41"/>
      <c r="B114" s="48" t="s">
        <v>137</v>
      </c>
      <c r="C114" s="26"/>
      <c r="D114" s="24">
        <v>37</v>
      </c>
      <c r="E114" s="24">
        <v>70</v>
      </c>
      <c r="F114" s="24">
        <v>2373</v>
      </c>
      <c r="G114" s="24">
        <v>1214</v>
      </c>
      <c r="H114" s="24">
        <v>94</v>
      </c>
      <c r="I114" s="40"/>
      <c r="J114" s="21"/>
      <c r="M114" s="21"/>
    </row>
    <row r="115" spans="1:13" ht="19.5" customHeight="1">
      <c r="A115" s="41"/>
      <c r="B115" s="48" t="s">
        <v>473</v>
      </c>
      <c r="C115" s="26"/>
      <c r="D115" s="24"/>
      <c r="E115" s="24"/>
      <c r="F115" s="24"/>
      <c r="G115" s="24"/>
      <c r="H115" s="24"/>
      <c r="I115" s="40"/>
      <c r="J115" s="21"/>
      <c r="M115" s="21"/>
    </row>
    <row r="116" spans="1:13" ht="14.25" customHeight="1">
      <c r="A116" s="41"/>
      <c r="B116" s="48" t="s">
        <v>786</v>
      </c>
      <c r="C116" s="26"/>
      <c r="D116" s="24"/>
      <c r="E116" s="24"/>
      <c r="F116" s="24"/>
      <c r="G116" s="24"/>
      <c r="H116" s="24"/>
      <c r="I116" s="40"/>
      <c r="J116" s="21"/>
      <c r="M116" s="21"/>
    </row>
    <row r="117" spans="1:13" ht="14.25" customHeight="1">
      <c r="A117" s="41"/>
      <c r="B117" s="48" t="s">
        <v>140</v>
      </c>
      <c r="C117" s="26"/>
      <c r="D117" s="24">
        <v>34</v>
      </c>
      <c r="E117" s="24">
        <v>161</v>
      </c>
      <c r="F117" s="24">
        <v>9512</v>
      </c>
      <c r="G117" s="24">
        <v>5763</v>
      </c>
      <c r="H117" s="24">
        <v>2776</v>
      </c>
      <c r="I117" s="40"/>
      <c r="J117" s="21"/>
      <c r="M117" s="21"/>
    </row>
    <row r="118" spans="1:13" ht="19.5" customHeight="1">
      <c r="A118" s="41"/>
      <c r="B118" s="48" t="s">
        <v>142</v>
      </c>
      <c r="C118" s="26"/>
      <c r="D118" s="24">
        <v>6</v>
      </c>
      <c r="E118" s="24">
        <v>8</v>
      </c>
      <c r="F118" s="24">
        <v>3452</v>
      </c>
      <c r="G118" s="24">
        <v>1538</v>
      </c>
      <c r="H118" s="24">
        <v>1006</v>
      </c>
      <c r="I118" s="40"/>
      <c r="J118" s="21"/>
      <c r="K118" s="21"/>
      <c r="M118" s="21"/>
    </row>
    <row r="119" spans="1:13" ht="19.5" customHeight="1">
      <c r="A119" s="41"/>
      <c r="B119" s="48" t="s">
        <v>143</v>
      </c>
      <c r="C119" s="26"/>
      <c r="D119" s="24">
        <v>78</v>
      </c>
      <c r="E119" s="24">
        <v>203</v>
      </c>
      <c r="F119" s="24">
        <v>11917</v>
      </c>
      <c r="G119" s="24">
        <v>6482</v>
      </c>
      <c r="H119" s="24">
        <v>1643</v>
      </c>
      <c r="I119" s="40"/>
      <c r="J119" s="21"/>
      <c r="M119" s="21"/>
    </row>
    <row r="120" spans="1:13" ht="19.5" customHeight="1">
      <c r="A120" s="41"/>
      <c r="B120" s="48" t="s">
        <v>144</v>
      </c>
      <c r="C120" s="26"/>
      <c r="D120" s="24">
        <v>62</v>
      </c>
      <c r="E120" s="24">
        <v>106</v>
      </c>
      <c r="F120" s="24">
        <v>23605</v>
      </c>
      <c r="G120" s="24">
        <v>12701</v>
      </c>
      <c r="H120" s="24">
        <v>4540</v>
      </c>
      <c r="I120" s="40"/>
      <c r="J120" s="21"/>
      <c r="M120" s="21"/>
    </row>
    <row r="121" spans="1:13" ht="19.5" customHeight="1">
      <c r="A121" s="41"/>
      <c r="B121" s="47" t="s">
        <v>145</v>
      </c>
      <c r="C121" s="25"/>
      <c r="D121" s="22">
        <f>SUM(D122:D124)</f>
        <v>198</v>
      </c>
      <c r="E121" s="22">
        <f>SUM(E122:E124)</f>
        <v>1804</v>
      </c>
      <c r="F121" s="22">
        <f>SUM(F122:F124)</f>
        <v>87829</v>
      </c>
      <c r="G121" s="22">
        <f>SUM(G122:G124)</f>
        <v>53230</v>
      </c>
      <c r="H121" s="22">
        <f>SUM(H122:H124)</f>
        <v>459</v>
      </c>
      <c r="I121" s="40"/>
      <c r="J121" s="21"/>
      <c r="L121" s="21"/>
      <c r="M121" s="21"/>
    </row>
    <row r="122" spans="1:13" ht="19.5" customHeight="1">
      <c r="A122" s="41"/>
      <c r="B122" s="48" t="s">
        <v>146</v>
      </c>
      <c r="C122" s="26"/>
      <c r="D122" s="24">
        <v>132</v>
      </c>
      <c r="E122" s="24">
        <v>304</v>
      </c>
      <c r="F122" s="24">
        <v>11225</v>
      </c>
      <c r="G122" s="24">
        <v>7235</v>
      </c>
      <c r="H122" s="24">
        <v>54</v>
      </c>
      <c r="I122" s="40"/>
      <c r="J122" s="21"/>
      <c r="M122" s="21"/>
    </row>
    <row r="123" spans="1:13" ht="19.5" customHeight="1">
      <c r="A123" s="41"/>
      <c r="B123" s="48" t="s">
        <v>147</v>
      </c>
      <c r="C123" s="26"/>
      <c r="D123" s="24">
        <v>16</v>
      </c>
      <c r="E123" s="24">
        <v>387</v>
      </c>
      <c r="F123" s="24">
        <v>20926</v>
      </c>
      <c r="G123" s="24">
        <v>9292</v>
      </c>
      <c r="H123" s="24">
        <v>50</v>
      </c>
      <c r="I123" s="40"/>
      <c r="J123" s="21"/>
      <c r="M123" s="21"/>
    </row>
    <row r="124" spans="1:13" ht="19.5" customHeight="1">
      <c r="A124" s="41"/>
      <c r="B124" s="48" t="s">
        <v>148</v>
      </c>
      <c r="C124" s="26"/>
      <c r="D124" s="24">
        <v>50</v>
      </c>
      <c r="E124" s="24">
        <v>1113</v>
      </c>
      <c r="F124" s="24">
        <v>55678</v>
      </c>
      <c r="G124" s="24">
        <v>36703</v>
      </c>
      <c r="H124" s="24">
        <v>355</v>
      </c>
      <c r="I124" s="40"/>
      <c r="J124" s="21"/>
      <c r="M124" s="21"/>
    </row>
    <row r="125" spans="1:13" ht="19.5" customHeight="1">
      <c r="A125" s="41"/>
      <c r="B125" s="47" t="s">
        <v>149</v>
      </c>
      <c r="C125" s="25"/>
      <c r="D125" s="22">
        <f>SUM(D126:D128)</f>
        <v>442</v>
      </c>
      <c r="E125" s="22">
        <f>SUM(E126:E128)</f>
        <v>1846</v>
      </c>
      <c r="F125" s="22">
        <f>SUM(F126:F128)</f>
        <v>94194</v>
      </c>
      <c r="G125" s="22">
        <f>SUM(G126:G128)</f>
        <v>63483</v>
      </c>
      <c r="H125" s="22">
        <f>SUM(H126:H128)</f>
        <v>1093</v>
      </c>
      <c r="I125" s="40"/>
      <c r="J125" s="21"/>
      <c r="M125" s="21"/>
    </row>
    <row r="126" spans="1:13" ht="19.5" customHeight="1">
      <c r="A126" s="41"/>
      <c r="B126" s="48" t="s">
        <v>150</v>
      </c>
      <c r="C126" s="26"/>
      <c r="D126" s="24">
        <v>305</v>
      </c>
      <c r="E126" s="24">
        <v>1625</v>
      </c>
      <c r="F126" s="24">
        <v>83517</v>
      </c>
      <c r="G126" s="24">
        <v>58706</v>
      </c>
      <c r="H126" s="24">
        <v>911</v>
      </c>
      <c r="I126" s="40"/>
      <c r="J126" s="21"/>
      <c r="M126" s="21"/>
    </row>
    <row r="127" spans="1:13" ht="19.5" customHeight="1">
      <c r="A127" s="41"/>
      <c r="B127" s="48" t="s">
        <v>151</v>
      </c>
      <c r="C127" s="26"/>
      <c r="D127" s="24">
        <v>14</v>
      </c>
      <c r="E127" s="24">
        <v>68</v>
      </c>
      <c r="F127" s="24">
        <v>3733</v>
      </c>
      <c r="G127" s="24">
        <v>1496</v>
      </c>
      <c r="H127" s="24">
        <v>24</v>
      </c>
      <c r="I127" s="40"/>
      <c r="J127" s="21"/>
      <c r="M127" s="21"/>
    </row>
    <row r="128" spans="1:13" ht="19.5" customHeight="1">
      <c r="A128" s="41"/>
      <c r="B128" s="48" t="s">
        <v>152</v>
      </c>
      <c r="C128" s="26"/>
      <c r="D128" s="24">
        <v>123</v>
      </c>
      <c r="E128" s="24">
        <v>153</v>
      </c>
      <c r="F128" s="24">
        <v>6944</v>
      </c>
      <c r="G128" s="24">
        <v>3281</v>
      </c>
      <c r="H128" s="24">
        <v>158</v>
      </c>
      <c r="I128" s="40"/>
      <c r="J128" s="21"/>
      <c r="M128" s="21"/>
    </row>
    <row r="129" spans="1:13" ht="19.5" customHeight="1">
      <c r="A129" s="41"/>
      <c r="B129" s="47" t="s">
        <v>153</v>
      </c>
      <c r="C129" s="25"/>
      <c r="D129" s="22">
        <f>SUM(D130:D132)</f>
        <v>111</v>
      </c>
      <c r="E129" s="22">
        <f>SUM(E130:E132)</f>
        <v>1699</v>
      </c>
      <c r="F129" s="22">
        <f>SUM(F130:F132)</f>
        <v>38914</v>
      </c>
      <c r="G129" s="22">
        <f>SUM(G130:G132)</f>
        <v>29748</v>
      </c>
      <c r="H129" s="22">
        <f>SUM(H130:H132)</f>
        <v>657</v>
      </c>
      <c r="I129" s="40"/>
      <c r="J129" s="21"/>
      <c r="M129" s="21"/>
    </row>
    <row r="130" spans="1:13" ht="19.5" customHeight="1">
      <c r="A130" s="41"/>
      <c r="B130" s="48" t="s">
        <v>154</v>
      </c>
      <c r="C130" s="26"/>
      <c r="D130" s="24">
        <v>88</v>
      </c>
      <c r="E130" s="24">
        <v>1651</v>
      </c>
      <c r="F130" s="24">
        <v>36978</v>
      </c>
      <c r="G130" s="24">
        <v>28910</v>
      </c>
      <c r="H130" s="24">
        <v>644</v>
      </c>
      <c r="I130" s="40"/>
      <c r="J130" s="21"/>
      <c r="M130" s="21"/>
    </row>
    <row r="131" spans="1:13" ht="19.5" customHeight="1">
      <c r="A131" s="41"/>
      <c r="B131" s="48" t="s">
        <v>155</v>
      </c>
      <c r="C131" s="26"/>
      <c r="D131" s="24">
        <v>13</v>
      </c>
      <c r="E131" s="24">
        <v>38</v>
      </c>
      <c r="F131" s="24">
        <v>1339</v>
      </c>
      <c r="G131" s="24">
        <v>509</v>
      </c>
      <c r="H131" s="24">
        <v>13</v>
      </c>
      <c r="I131" s="40"/>
      <c r="J131" s="21"/>
      <c r="M131" s="21"/>
    </row>
    <row r="132" spans="1:13" ht="19.5" customHeight="1">
      <c r="A132" s="41"/>
      <c r="B132" s="48" t="s">
        <v>156</v>
      </c>
      <c r="C132" s="26"/>
      <c r="D132" s="24">
        <v>10</v>
      </c>
      <c r="E132" s="24">
        <v>10</v>
      </c>
      <c r="F132" s="24">
        <v>597</v>
      </c>
      <c r="G132" s="24">
        <v>329</v>
      </c>
      <c r="H132" s="24">
        <v>0</v>
      </c>
      <c r="I132" s="40"/>
      <c r="J132" s="21"/>
      <c r="M132" s="21"/>
    </row>
    <row r="133" spans="1:13" ht="19.5" customHeight="1">
      <c r="A133" s="41"/>
      <c r="B133" s="47" t="s">
        <v>157</v>
      </c>
      <c r="C133" s="25"/>
      <c r="D133" s="22">
        <f>SUM(D134:D138)</f>
        <v>1031</v>
      </c>
      <c r="E133" s="22">
        <f>SUM(E134:E138)</f>
        <v>3007</v>
      </c>
      <c r="F133" s="22">
        <f>SUM(F134:F138)</f>
        <v>60860</v>
      </c>
      <c r="G133" s="22">
        <f>SUM(G134:G138)</f>
        <v>42148</v>
      </c>
      <c r="H133" s="22">
        <f>SUM(H134:H138)</f>
        <v>795</v>
      </c>
      <c r="I133" s="40"/>
      <c r="J133" s="21"/>
      <c r="M133" s="21"/>
    </row>
    <row r="134" spans="1:13" ht="19.5" customHeight="1">
      <c r="A134" s="41"/>
      <c r="B134" s="48" t="s">
        <v>158</v>
      </c>
      <c r="C134" s="26"/>
      <c r="D134" s="24">
        <v>78</v>
      </c>
      <c r="E134" s="24">
        <v>125</v>
      </c>
      <c r="F134" s="24">
        <v>3046</v>
      </c>
      <c r="G134" s="24">
        <v>1754</v>
      </c>
      <c r="H134" s="24">
        <v>59</v>
      </c>
      <c r="I134" s="40"/>
      <c r="J134" s="21"/>
      <c r="M134" s="21"/>
    </row>
    <row r="135" spans="1:13" ht="19.5" customHeight="1">
      <c r="A135" s="41"/>
      <c r="B135" s="48" t="s">
        <v>159</v>
      </c>
      <c r="C135" s="26"/>
      <c r="D135" s="24">
        <v>349</v>
      </c>
      <c r="E135" s="24">
        <v>1911</v>
      </c>
      <c r="F135" s="24">
        <v>32616</v>
      </c>
      <c r="G135" s="24">
        <v>24825</v>
      </c>
      <c r="H135" s="24">
        <v>289</v>
      </c>
      <c r="I135" s="40"/>
      <c r="J135" s="21"/>
      <c r="M135" s="21"/>
    </row>
    <row r="136" spans="1:13" ht="19.5" customHeight="1">
      <c r="A136" s="41"/>
      <c r="B136" s="48" t="s">
        <v>160</v>
      </c>
      <c r="C136" s="26"/>
      <c r="D136" s="24">
        <v>113</v>
      </c>
      <c r="E136" s="24">
        <v>200</v>
      </c>
      <c r="F136" s="24">
        <v>4143</v>
      </c>
      <c r="G136" s="24">
        <v>3089</v>
      </c>
      <c r="H136" s="24">
        <v>11</v>
      </c>
      <c r="I136" s="40"/>
      <c r="J136" s="21"/>
      <c r="M136" s="21"/>
    </row>
    <row r="137" spans="1:13" ht="19.5" customHeight="1">
      <c r="A137" s="41"/>
      <c r="B137" s="48" t="s">
        <v>161</v>
      </c>
      <c r="C137" s="26"/>
      <c r="D137" s="24">
        <v>175</v>
      </c>
      <c r="E137" s="24">
        <v>281</v>
      </c>
      <c r="F137" s="24">
        <v>7899</v>
      </c>
      <c r="G137" s="24">
        <v>4959</v>
      </c>
      <c r="H137" s="24">
        <v>122</v>
      </c>
      <c r="I137" s="40"/>
      <c r="J137" s="21"/>
      <c r="M137" s="21"/>
    </row>
    <row r="138" spans="1:13" ht="19.5" customHeight="1">
      <c r="A138" s="41"/>
      <c r="B138" s="48" t="s">
        <v>162</v>
      </c>
      <c r="C138" s="26"/>
      <c r="D138" s="24">
        <v>316</v>
      </c>
      <c r="E138" s="24">
        <v>490</v>
      </c>
      <c r="F138" s="24">
        <v>13156</v>
      </c>
      <c r="G138" s="24">
        <v>7521</v>
      </c>
      <c r="H138" s="24">
        <v>314</v>
      </c>
      <c r="I138" s="40"/>
      <c r="J138" s="21"/>
      <c r="M138" s="21"/>
    </row>
    <row r="139" spans="1:13" ht="19.5" customHeight="1">
      <c r="A139" s="41"/>
      <c r="B139" s="47" t="s">
        <v>163</v>
      </c>
      <c r="C139" s="25"/>
      <c r="D139" s="22">
        <f>SUM(D140:D146)</f>
        <v>733</v>
      </c>
      <c r="E139" s="22">
        <f>SUM(E140:E146)</f>
        <v>1972</v>
      </c>
      <c r="F139" s="22">
        <f>SUM(F140:F146)</f>
        <v>83045</v>
      </c>
      <c r="G139" s="22">
        <f>SUM(G140:G146)</f>
        <v>40160</v>
      </c>
      <c r="H139" s="22">
        <f>SUM(H140:H146)</f>
        <v>757</v>
      </c>
      <c r="I139" s="40"/>
      <c r="J139" s="21"/>
      <c r="M139" s="21"/>
    </row>
    <row r="140" spans="1:13" ht="19.5" customHeight="1">
      <c r="A140" s="41"/>
      <c r="B140" s="48" t="s">
        <v>164</v>
      </c>
      <c r="C140" s="26"/>
      <c r="D140" s="24">
        <v>164</v>
      </c>
      <c r="E140" s="24">
        <v>453</v>
      </c>
      <c r="F140" s="24">
        <v>32760</v>
      </c>
      <c r="G140" s="24">
        <v>15863</v>
      </c>
      <c r="H140" s="24">
        <v>233</v>
      </c>
      <c r="I140" s="40"/>
      <c r="J140" s="21"/>
      <c r="M140" s="21"/>
    </row>
    <row r="141" spans="1:13" ht="19.5" customHeight="1">
      <c r="A141" s="41"/>
      <c r="B141" s="48" t="s">
        <v>165</v>
      </c>
      <c r="C141" s="26"/>
      <c r="D141" s="24">
        <v>166</v>
      </c>
      <c r="E141" s="24">
        <v>186</v>
      </c>
      <c r="F141" s="24">
        <v>5866</v>
      </c>
      <c r="G141" s="24">
        <v>2394</v>
      </c>
      <c r="H141" s="24">
        <v>-114</v>
      </c>
      <c r="I141" s="40"/>
      <c r="J141" s="21"/>
      <c r="M141" s="21"/>
    </row>
    <row r="142" spans="1:13" ht="19.5" customHeight="1">
      <c r="A142" s="41"/>
      <c r="B142" s="48" t="s">
        <v>166</v>
      </c>
      <c r="C142" s="26"/>
      <c r="D142" s="24">
        <v>11</v>
      </c>
      <c r="E142" s="24">
        <v>159</v>
      </c>
      <c r="F142" s="24">
        <v>6902</v>
      </c>
      <c r="G142" s="24">
        <v>3473</v>
      </c>
      <c r="H142" s="24">
        <v>216</v>
      </c>
      <c r="I142" s="40"/>
      <c r="J142" s="21"/>
      <c r="M142" s="21"/>
    </row>
    <row r="143" spans="1:13" ht="19.5" customHeight="1">
      <c r="A143" s="41"/>
      <c r="B143" s="48" t="s">
        <v>167</v>
      </c>
      <c r="C143" s="26"/>
      <c r="D143" s="24">
        <v>62</v>
      </c>
      <c r="E143" s="24">
        <v>247</v>
      </c>
      <c r="F143" s="24">
        <v>12096</v>
      </c>
      <c r="G143" s="24">
        <v>3545</v>
      </c>
      <c r="H143" s="24">
        <v>140</v>
      </c>
      <c r="I143" s="40"/>
      <c r="J143" s="21"/>
      <c r="M143" s="21"/>
    </row>
    <row r="144" spans="1:13" ht="19.5" customHeight="1">
      <c r="A144" s="41"/>
      <c r="B144" s="48" t="s">
        <v>168</v>
      </c>
      <c r="C144" s="26"/>
      <c r="D144" s="24">
        <v>73</v>
      </c>
      <c r="E144" s="24">
        <v>126</v>
      </c>
      <c r="F144" s="24">
        <v>2475</v>
      </c>
      <c r="G144" s="24">
        <v>1328</v>
      </c>
      <c r="H144" s="24">
        <v>0</v>
      </c>
      <c r="I144" s="40"/>
      <c r="J144" s="21"/>
      <c r="M144" s="21"/>
    </row>
    <row r="145" spans="1:13" ht="19.5" customHeight="1">
      <c r="A145" s="41"/>
      <c r="B145" s="48" t="s">
        <v>169</v>
      </c>
      <c r="C145" s="26"/>
      <c r="D145" s="24">
        <v>10</v>
      </c>
      <c r="E145" s="24">
        <v>157</v>
      </c>
      <c r="F145" s="24">
        <v>3360</v>
      </c>
      <c r="G145" s="24">
        <v>2038</v>
      </c>
      <c r="H145" s="24">
        <v>35</v>
      </c>
      <c r="I145" s="40"/>
      <c r="J145" s="21"/>
      <c r="M145" s="21"/>
    </row>
    <row r="146" spans="1:13" ht="19.5" customHeight="1">
      <c r="A146" s="41"/>
      <c r="B146" s="48" t="s">
        <v>170</v>
      </c>
      <c r="C146" s="26"/>
      <c r="D146" s="24">
        <v>247</v>
      </c>
      <c r="E146" s="24">
        <v>644</v>
      </c>
      <c r="F146" s="24">
        <v>19586</v>
      </c>
      <c r="G146" s="24">
        <v>11519</v>
      </c>
      <c r="H146" s="24">
        <v>247</v>
      </c>
      <c r="I146" s="40"/>
      <c r="J146" s="21"/>
      <c r="M146" s="21"/>
    </row>
    <row r="147" spans="1:13" ht="19.5" customHeight="1">
      <c r="A147" s="41"/>
      <c r="B147" s="47" t="s">
        <v>7</v>
      </c>
      <c r="C147" s="25"/>
      <c r="D147" s="22">
        <f>D148</f>
        <v>2644</v>
      </c>
      <c r="E147" s="22">
        <f>E148</f>
        <v>9729</v>
      </c>
      <c r="F147" s="22">
        <f>F148</f>
        <v>399914</v>
      </c>
      <c r="G147" s="22">
        <f>G148</f>
        <v>253566</v>
      </c>
      <c r="H147" s="22">
        <f>H148</f>
        <v>40591</v>
      </c>
      <c r="I147" s="40"/>
      <c r="J147" s="21"/>
      <c r="M147" s="21"/>
    </row>
    <row r="148" spans="1:13" ht="19.5" customHeight="1">
      <c r="A148" s="41"/>
      <c r="B148" s="47" t="s">
        <v>172</v>
      </c>
      <c r="C148" s="25"/>
      <c r="D148" s="22">
        <f>SUM(D149:D159)</f>
        <v>2644</v>
      </c>
      <c r="E148" s="22">
        <f>SUM(E149:E159)</f>
        <v>9729</v>
      </c>
      <c r="F148" s="22">
        <f>SUM(F149:F159)</f>
        <v>399914</v>
      </c>
      <c r="G148" s="22">
        <f>SUM(G149:G159)</f>
        <v>253566</v>
      </c>
      <c r="H148" s="22">
        <f>SUM(H149:H159)</f>
        <v>40591</v>
      </c>
      <c r="I148" s="40"/>
      <c r="J148" s="21"/>
      <c r="M148" s="21"/>
    </row>
    <row r="149" spans="1:13" ht="19.5" customHeight="1">
      <c r="A149" s="41"/>
      <c r="B149" s="48" t="s">
        <v>174</v>
      </c>
      <c r="C149" s="26"/>
      <c r="D149" s="24">
        <v>330</v>
      </c>
      <c r="E149" s="24">
        <v>1497</v>
      </c>
      <c r="F149" s="24">
        <v>30871</v>
      </c>
      <c r="G149" s="24">
        <v>22740</v>
      </c>
      <c r="H149" s="24">
        <v>632</v>
      </c>
      <c r="I149" s="40"/>
      <c r="J149" s="21"/>
      <c r="M149" s="21"/>
    </row>
    <row r="150" spans="1:13" ht="19.5" customHeight="1">
      <c r="A150" s="41"/>
      <c r="B150" s="48" t="s">
        <v>175</v>
      </c>
      <c r="C150" s="26"/>
      <c r="D150" s="24">
        <v>11</v>
      </c>
      <c r="E150" s="24">
        <v>557</v>
      </c>
      <c r="F150" s="24">
        <v>20943</v>
      </c>
      <c r="G150" s="24">
        <v>16951</v>
      </c>
      <c r="H150" s="24">
        <v>11901</v>
      </c>
      <c r="I150" s="40"/>
      <c r="J150" s="21"/>
      <c r="M150" s="21"/>
    </row>
    <row r="151" spans="1:13" ht="19.5" customHeight="1">
      <c r="A151" s="41"/>
      <c r="B151" s="48" t="s">
        <v>176</v>
      </c>
      <c r="C151" s="26"/>
      <c r="D151" s="24">
        <v>26</v>
      </c>
      <c r="E151" s="24">
        <v>1941</v>
      </c>
      <c r="F151" s="24">
        <v>74677</v>
      </c>
      <c r="G151" s="24">
        <v>56964</v>
      </c>
      <c r="H151" s="24">
        <v>10500</v>
      </c>
      <c r="I151" s="40"/>
      <c r="J151" s="21"/>
      <c r="M151" s="21"/>
    </row>
    <row r="152" spans="1:13" ht="19.5" customHeight="1">
      <c r="A152" s="41"/>
      <c r="B152" s="48" t="s">
        <v>177</v>
      </c>
      <c r="C152" s="26"/>
      <c r="D152" s="24">
        <v>5</v>
      </c>
      <c r="E152" s="24">
        <v>16</v>
      </c>
      <c r="F152" s="24">
        <v>480</v>
      </c>
      <c r="G152" s="24">
        <v>237</v>
      </c>
      <c r="H152" s="24">
        <v>5</v>
      </c>
      <c r="I152" s="40"/>
      <c r="J152" s="21"/>
      <c r="M152" s="21"/>
    </row>
    <row r="153" spans="1:13" ht="19.5" customHeight="1">
      <c r="A153" s="41"/>
      <c r="B153" s="48" t="s">
        <v>178</v>
      </c>
      <c r="C153" s="26"/>
      <c r="D153" s="24">
        <v>24</v>
      </c>
      <c r="E153" s="24">
        <v>468</v>
      </c>
      <c r="F153" s="24">
        <v>18659</v>
      </c>
      <c r="G153" s="24">
        <v>12093</v>
      </c>
      <c r="H153" s="24">
        <v>512</v>
      </c>
      <c r="I153" s="40"/>
      <c r="J153" s="21"/>
      <c r="M153" s="21"/>
    </row>
    <row r="154" spans="1:13" ht="19.5" customHeight="1">
      <c r="A154" s="41"/>
      <c r="B154" s="48" t="s">
        <v>180</v>
      </c>
      <c r="C154" s="26"/>
      <c r="D154" s="24">
        <v>13</v>
      </c>
      <c r="E154" s="24">
        <v>1882</v>
      </c>
      <c r="F154" s="24">
        <v>136000</v>
      </c>
      <c r="G154" s="24">
        <v>85395</v>
      </c>
      <c r="H154" s="24">
        <v>9900</v>
      </c>
      <c r="I154" s="40"/>
      <c r="J154" s="21"/>
      <c r="M154" s="21"/>
    </row>
    <row r="155" spans="1:13" ht="19.5" customHeight="1">
      <c r="A155" s="41"/>
      <c r="B155" s="48" t="s">
        <v>181</v>
      </c>
      <c r="C155" s="26"/>
      <c r="D155" s="24">
        <v>320</v>
      </c>
      <c r="E155" s="24">
        <v>332</v>
      </c>
      <c r="F155" s="24">
        <v>6127</v>
      </c>
      <c r="G155" s="24">
        <v>3579</v>
      </c>
      <c r="H155" s="24">
        <v>51</v>
      </c>
      <c r="I155" s="40"/>
      <c r="J155" s="21"/>
      <c r="M155" s="21"/>
    </row>
    <row r="156" spans="1:13" ht="19.5" customHeight="1">
      <c r="A156" s="41"/>
      <c r="B156" s="48" t="s">
        <v>182</v>
      </c>
      <c r="C156" s="26"/>
      <c r="D156" s="24">
        <v>562</v>
      </c>
      <c r="E156" s="24">
        <v>713</v>
      </c>
      <c r="F156" s="24">
        <v>16605</v>
      </c>
      <c r="G156" s="24">
        <v>9847</v>
      </c>
      <c r="H156" s="24">
        <v>585</v>
      </c>
      <c r="I156" s="40"/>
      <c r="J156" s="21"/>
      <c r="M156" s="21"/>
    </row>
    <row r="157" spans="1:13" ht="19.5" customHeight="1">
      <c r="A157" s="41"/>
      <c r="B157" s="48" t="s">
        <v>787</v>
      </c>
      <c r="C157" s="26"/>
      <c r="D157" s="24"/>
      <c r="E157" s="24"/>
      <c r="F157" s="24"/>
      <c r="G157" s="24"/>
      <c r="H157" s="24"/>
      <c r="I157" s="40"/>
      <c r="J157" s="21"/>
      <c r="M157" s="21"/>
    </row>
    <row r="158" spans="1:13" ht="14.25" customHeight="1">
      <c r="A158" s="41"/>
      <c r="B158" s="48" t="s">
        <v>185</v>
      </c>
      <c r="C158" s="26"/>
      <c r="D158" s="24">
        <v>267</v>
      </c>
      <c r="E158" s="24">
        <v>376</v>
      </c>
      <c r="F158" s="24">
        <v>39945</v>
      </c>
      <c r="G158" s="24">
        <v>10917</v>
      </c>
      <c r="H158" s="24">
        <v>5279</v>
      </c>
      <c r="I158" s="40"/>
      <c r="J158" s="21"/>
      <c r="M158" s="21"/>
    </row>
    <row r="159" spans="1:13" ht="19.5" customHeight="1">
      <c r="A159" s="41"/>
      <c r="B159" s="48" t="s">
        <v>184</v>
      </c>
      <c r="C159" s="26"/>
      <c r="D159" s="24">
        <v>1086</v>
      </c>
      <c r="E159" s="24">
        <v>1947</v>
      </c>
      <c r="F159" s="24">
        <v>55607</v>
      </c>
      <c r="G159" s="24">
        <v>34843</v>
      </c>
      <c r="H159" s="24">
        <v>1226</v>
      </c>
      <c r="I159" s="40"/>
      <c r="J159" s="21"/>
      <c r="M159" s="21"/>
    </row>
    <row r="160" spans="1:13" ht="19.5" customHeight="1">
      <c r="A160" s="41"/>
      <c r="B160" s="47" t="s">
        <v>8</v>
      </c>
      <c r="C160" s="25"/>
      <c r="D160" s="22">
        <f>D161+D167+D171</f>
        <v>3809</v>
      </c>
      <c r="E160" s="22">
        <f>E161+E167+E171</f>
        <v>10416</v>
      </c>
      <c r="F160" s="22">
        <f>F161+F167+F171</f>
        <v>538499</v>
      </c>
      <c r="G160" s="22">
        <f>G161+G167+G171</f>
        <v>321928</v>
      </c>
      <c r="H160" s="22">
        <f>H161+H167+H171</f>
        <v>18678</v>
      </c>
      <c r="I160" s="40"/>
      <c r="J160" s="21"/>
      <c r="M160" s="21"/>
    </row>
    <row r="161" spans="1:13" ht="19.5" customHeight="1">
      <c r="A161" s="41"/>
      <c r="B161" s="47" t="s">
        <v>186</v>
      </c>
      <c r="C161" s="25"/>
      <c r="D161" s="22">
        <f>SUM(D162:D166)</f>
        <v>3320</v>
      </c>
      <c r="E161" s="22">
        <f>SUM(E162:E166)</f>
        <v>7639</v>
      </c>
      <c r="F161" s="22">
        <f>SUM(F162:F166)</f>
        <v>448030</v>
      </c>
      <c r="G161" s="22">
        <f>SUM(G162:G166)</f>
        <v>271853</v>
      </c>
      <c r="H161" s="22">
        <f>SUM(H162:H166)</f>
        <v>16681</v>
      </c>
      <c r="I161" s="40"/>
      <c r="J161" s="21"/>
      <c r="M161" s="21"/>
    </row>
    <row r="162" spans="1:13" ht="19.5" customHeight="1">
      <c r="A162" s="41"/>
      <c r="B162" s="48" t="s">
        <v>187</v>
      </c>
      <c r="C162" s="26"/>
      <c r="D162" s="24">
        <v>71</v>
      </c>
      <c r="E162" s="24">
        <v>2688</v>
      </c>
      <c r="F162" s="24">
        <v>190680</v>
      </c>
      <c r="G162" s="24">
        <v>100627</v>
      </c>
      <c r="H162" s="24">
        <v>8848</v>
      </c>
      <c r="I162" s="40"/>
      <c r="J162" s="21"/>
      <c r="M162" s="21"/>
    </row>
    <row r="163" spans="1:13" ht="19.5" customHeight="1">
      <c r="A163" s="41"/>
      <c r="B163" s="48" t="s">
        <v>188</v>
      </c>
      <c r="C163" s="26"/>
      <c r="D163" s="24">
        <v>325</v>
      </c>
      <c r="E163" s="24">
        <v>399</v>
      </c>
      <c r="F163" s="24">
        <v>23206</v>
      </c>
      <c r="G163" s="24">
        <v>17191</v>
      </c>
      <c r="H163" s="24">
        <v>670</v>
      </c>
      <c r="I163" s="40"/>
      <c r="J163" s="21"/>
      <c r="M163" s="21"/>
    </row>
    <row r="164" spans="1:13" ht="19.5" customHeight="1">
      <c r="A164" s="41"/>
      <c r="B164" s="48" t="s">
        <v>189</v>
      </c>
      <c r="C164" s="26"/>
      <c r="D164" s="24">
        <v>956</v>
      </c>
      <c r="E164" s="24">
        <v>1525</v>
      </c>
      <c r="F164" s="24">
        <v>95885</v>
      </c>
      <c r="G164" s="24">
        <v>60307</v>
      </c>
      <c r="H164" s="24">
        <v>1015</v>
      </c>
      <c r="I164" s="40"/>
      <c r="J164" s="21"/>
      <c r="M164" s="21"/>
    </row>
    <row r="165" spans="1:13" ht="19.5" customHeight="1">
      <c r="A165" s="41"/>
      <c r="B165" s="48" t="s">
        <v>190</v>
      </c>
      <c r="C165" s="26"/>
      <c r="D165" s="24">
        <v>745</v>
      </c>
      <c r="E165" s="24">
        <v>1186</v>
      </c>
      <c r="F165" s="24">
        <v>57153</v>
      </c>
      <c r="G165" s="24">
        <v>37609</v>
      </c>
      <c r="H165" s="24">
        <v>1733</v>
      </c>
      <c r="I165" s="40"/>
      <c r="J165" s="21"/>
      <c r="M165" s="21"/>
    </row>
    <row r="166" spans="1:13" ht="19.5" customHeight="1">
      <c r="A166" s="41"/>
      <c r="B166" s="48" t="s">
        <v>191</v>
      </c>
      <c r="C166" s="26"/>
      <c r="D166" s="24">
        <v>1223</v>
      </c>
      <c r="E166" s="24">
        <v>1841</v>
      </c>
      <c r="F166" s="24">
        <v>81106</v>
      </c>
      <c r="G166" s="24">
        <v>56119</v>
      </c>
      <c r="H166" s="24">
        <v>4415</v>
      </c>
      <c r="I166" s="40"/>
      <c r="J166" s="21"/>
      <c r="M166" s="21"/>
    </row>
    <row r="167" spans="1:13" ht="19.5" customHeight="1">
      <c r="A167" s="41"/>
      <c r="B167" s="47" t="s">
        <v>192</v>
      </c>
      <c r="C167" s="25"/>
      <c r="D167" s="22">
        <f>SUM(D168:D170)</f>
        <v>140</v>
      </c>
      <c r="E167" s="22">
        <f>SUM(E168:E170)</f>
        <v>1641</v>
      </c>
      <c r="F167" s="22">
        <f>SUM(F168:F170)</f>
        <v>43148</v>
      </c>
      <c r="G167" s="22">
        <f>SUM(G168:G170)</f>
        <v>28730</v>
      </c>
      <c r="H167" s="22">
        <f>SUM(H168:H170)</f>
        <v>1463</v>
      </c>
      <c r="I167" s="40"/>
      <c r="J167" s="21"/>
      <c r="M167" s="21"/>
    </row>
    <row r="168" spans="1:13" ht="19.5" customHeight="1">
      <c r="A168" s="41"/>
      <c r="B168" s="48" t="s">
        <v>193</v>
      </c>
      <c r="C168" s="25"/>
      <c r="D168" s="24">
        <v>15</v>
      </c>
      <c r="E168" s="24">
        <v>38</v>
      </c>
      <c r="F168" s="24">
        <v>1851</v>
      </c>
      <c r="G168" s="24">
        <v>959</v>
      </c>
      <c r="H168" s="24">
        <v>49</v>
      </c>
      <c r="I168" s="40"/>
      <c r="J168" s="21"/>
      <c r="M168" s="21"/>
    </row>
    <row r="169" spans="1:13" ht="19.5" customHeight="1">
      <c r="A169" s="41"/>
      <c r="B169" s="48" t="s">
        <v>195</v>
      </c>
      <c r="C169" s="26"/>
      <c r="D169" s="24">
        <v>103</v>
      </c>
      <c r="E169" s="24">
        <v>1159</v>
      </c>
      <c r="F169" s="24">
        <v>27383</v>
      </c>
      <c r="G169" s="24">
        <v>17697</v>
      </c>
      <c r="H169" s="24">
        <v>1072</v>
      </c>
      <c r="I169" s="40"/>
      <c r="J169" s="21"/>
      <c r="M169" s="21"/>
    </row>
    <row r="170" spans="1:13" ht="19.5" customHeight="1">
      <c r="A170" s="41"/>
      <c r="B170" s="48" t="s">
        <v>196</v>
      </c>
      <c r="C170" s="26"/>
      <c r="D170" s="24">
        <v>22</v>
      </c>
      <c r="E170" s="24">
        <v>444</v>
      </c>
      <c r="F170" s="24">
        <v>13914</v>
      </c>
      <c r="G170" s="24">
        <v>10074</v>
      </c>
      <c r="H170" s="24">
        <v>342</v>
      </c>
      <c r="I170" s="40"/>
      <c r="J170" s="21"/>
      <c r="M170" s="21"/>
    </row>
    <row r="171" spans="1:13" ht="19.5" customHeight="1">
      <c r="A171" s="41"/>
      <c r="B171" s="47" t="s">
        <v>197</v>
      </c>
      <c r="C171" s="25"/>
      <c r="D171" s="22">
        <f>SUM(D172:D174)</f>
        <v>349</v>
      </c>
      <c r="E171" s="22">
        <f>SUM(E172:E174)</f>
        <v>1136</v>
      </c>
      <c r="F171" s="22">
        <f>SUM(F172:F174)</f>
        <v>47321</v>
      </c>
      <c r="G171" s="22">
        <f>SUM(G172:G174)</f>
        <v>21345</v>
      </c>
      <c r="H171" s="22">
        <f>SUM(H172:H174)</f>
        <v>534</v>
      </c>
      <c r="I171" s="40"/>
      <c r="J171" s="21"/>
      <c r="M171" s="21"/>
    </row>
    <row r="172" spans="1:13" ht="19.5" customHeight="1">
      <c r="A172" s="41"/>
      <c r="B172" s="48" t="s">
        <v>198</v>
      </c>
      <c r="C172" s="26"/>
      <c r="D172" s="24">
        <v>46</v>
      </c>
      <c r="E172" s="24">
        <v>233</v>
      </c>
      <c r="F172" s="24">
        <v>5372</v>
      </c>
      <c r="G172" s="24">
        <v>3582</v>
      </c>
      <c r="H172" s="24">
        <v>102</v>
      </c>
      <c r="I172" s="40"/>
      <c r="J172" s="21"/>
      <c r="M172" s="21"/>
    </row>
    <row r="173" spans="1:13" ht="19.5" customHeight="1">
      <c r="A173" s="41"/>
      <c r="B173" s="48" t="s">
        <v>199</v>
      </c>
      <c r="C173" s="26"/>
      <c r="D173" s="24">
        <v>205</v>
      </c>
      <c r="E173" s="24">
        <v>514</v>
      </c>
      <c r="F173" s="24">
        <v>10752</v>
      </c>
      <c r="G173" s="24">
        <v>7184</v>
      </c>
      <c r="H173" s="24">
        <v>74</v>
      </c>
      <c r="I173" s="40"/>
      <c r="J173" s="21"/>
      <c r="M173" s="21"/>
    </row>
    <row r="174" spans="1:13" ht="19.5" customHeight="1">
      <c r="A174" s="41"/>
      <c r="B174" s="48" t="s">
        <v>200</v>
      </c>
      <c r="C174" s="26"/>
      <c r="D174" s="24">
        <v>98</v>
      </c>
      <c r="E174" s="24">
        <v>389</v>
      </c>
      <c r="F174" s="24">
        <v>31197</v>
      </c>
      <c r="G174" s="24">
        <v>10579</v>
      </c>
      <c r="H174" s="24">
        <v>358</v>
      </c>
      <c r="I174" s="40"/>
      <c r="J174" s="21"/>
      <c r="M174" s="21"/>
    </row>
    <row r="175" spans="1:13" ht="19.5" customHeight="1">
      <c r="A175" s="41"/>
      <c r="B175" s="47" t="s">
        <v>9</v>
      </c>
      <c r="C175" s="25"/>
      <c r="D175" s="22">
        <f>D176+D181+D186+D188</f>
        <v>2071</v>
      </c>
      <c r="E175" s="22">
        <f>E176+E181+E186+E188</f>
        <v>5111</v>
      </c>
      <c r="F175" s="22">
        <f>F176+F181+F186+F188</f>
        <v>347245</v>
      </c>
      <c r="G175" s="22">
        <f>G176+G181+G186+G188</f>
        <v>168693</v>
      </c>
      <c r="H175" s="22">
        <f>H176+H181+H186+H188</f>
        <v>10982</v>
      </c>
      <c r="I175" s="40"/>
      <c r="J175" s="21"/>
      <c r="M175" s="21"/>
    </row>
    <row r="176" spans="1:13" ht="19.5" customHeight="1">
      <c r="A176" s="41"/>
      <c r="B176" s="47" t="s">
        <v>201</v>
      </c>
      <c r="C176" s="25"/>
      <c r="D176" s="22">
        <f>SUM(D177:D180)</f>
        <v>574</v>
      </c>
      <c r="E176" s="22">
        <f>SUM(E177:E180)</f>
        <v>579</v>
      </c>
      <c r="F176" s="22">
        <f>SUM(F177:F180)</f>
        <v>18430</v>
      </c>
      <c r="G176" s="22">
        <f>SUM(G177:G180)</f>
        <v>9583</v>
      </c>
      <c r="H176" s="22">
        <f>SUM(H177:H180)</f>
        <v>-1547</v>
      </c>
      <c r="I176" s="40"/>
      <c r="J176" s="21"/>
      <c r="M176" s="21"/>
    </row>
    <row r="177" spans="1:13" ht="19.5" customHeight="1">
      <c r="A177" s="41"/>
      <c r="B177" s="48" t="s">
        <v>202</v>
      </c>
      <c r="C177" s="26"/>
      <c r="D177" s="24">
        <v>214</v>
      </c>
      <c r="E177" s="24">
        <v>272</v>
      </c>
      <c r="F177" s="24">
        <v>9989</v>
      </c>
      <c r="G177" s="24">
        <v>4968</v>
      </c>
      <c r="H177" s="24">
        <v>-1921</v>
      </c>
      <c r="I177" s="40"/>
      <c r="J177" s="21"/>
      <c r="M177" s="21"/>
    </row>
    <row r="178" spans="1:13" ht="19.5" customHeight="1">
      <c r="A178" s="41"/>
      <c r="B178" s="48" t="s">
        <v>203</v>
      </c>
      <c r="C178" s="26"/>
      <c r="D178" s="24">
        <v>105</v>
      </c>
      <c r="E178" s="24">
        <v>82</v>
      </c>
      <c r="F178" s="24">
        <v>3596</v>
      </c>
      <c r="G178" s="24">
        <v>1650</v>
      </c>
      <c r="H178" s="24">
        <v>340</v>
      </c>
      <c r="I178" s="40"/>
      <c r="J178" s="21"/>
      <c r="M178" s="21"/>
    </row>
    <row r="179" spans="1:13" ht="19.5" customHeight="1">
      <c r="A179" s="41"/>
      <c r="B179" s="48" t="s">
        <v>204</v>
      </c>
      <c r="C179" s="26"/>
      <c r="D179" s="24">
        <v>242</v>
      </c>
      <c r="E179" s="24">
        <v>205</v>
      </c>
      <c r="F179" s="24">
        <v>4345</v>
      </c>
      <c r="G179" s="24">
        <v>2747</v>
      </c>
      <c r="H179" s="24">
        <v>34</v>
      </c>
      <c r="I179" s="40"/>
      <c r="J179" s="21"/>
      <c r="M179" s="21"/>
    </row>
    <row r="180" spans="1:13" ht="19.5" customHeight="1">
      <c r="A180" s="41"/>
      <c r="B180" s="48" t="s">
        <v>205</v>
      </c>
      <c r="C180" s="26"/>
      <c r="D180" s="24">
        <v>13</v>
      </c>
      <c r="E180" s="24">
        <v>20</v>
      </c>
      <c r="F180" s="24">
        <v>500</v>
      </c>
      <c r="G180" s="24">
        <v>218</v>
      </c>
      <c r="H180" s="24">
        <v>0</v>
      </c>
      <c r="I180" s="40"/>
      <c r="J180" s="21"/>
      <c r="M180" s="21"/>
    </row>
    <row r="181" spans="1:13" ht="19.5" customHeight="1">
      <c r="A181" s="41"/>
      <c r="B181" s="47" t="s">
        <v>206</v>
      </c>
      <c r="C181" s="25"/>
      <c r="D181" s="22">
        <f>SUM(D182:D185)</f>
        <v>34</v>
      </c>
      <c r="E181" s="22">
        <f>SUM(E182:E185)</f>
        <v>181</v>
      </c>
      <c r="F181" s="22">
        <f>SUM(F182:F185)</f>
        <v>10995</v>
      </c>
      <c r="G181" s="22">
        <f>SUM(G182:G185)</f>
        <v>6439</v>
      </c>
      <c r="H181" s="22">
        <f>SUM(H182:H185)</f>
        <v>4713</v>
      </c>
      <c r="I181" s="40"/>
      <c r="J181" s="21"/>
      <c r="M181" s="21"/>
    </row>
    <row r="182" spans="1:13" ht="19.5" customHeight="1">
      <c r="A182" s="41"/>
      <c r="B182" s="48" t="s">
        <v>207</v>
      </c>
      <c r="C182" s="26"/>
      <c r="D182" s="24">
        <v>12</v>
      </c>
      <c r="E182" s="24">
        <v>63</v>
      </c>
      <c r="F182" s="24">
        <v>5989</v>
      </c>
      <c r="G182" s="24">
        <v>2998</v>
      </c>
      <c r="H182" s="24">
        <v>185</v>
      </c>
      <c r="I182" s="40"/>
      <c r="J182" s="21"/>
      <c r="M182" s="21"/>
    </row>
    <row r="183" spans="1:13" ht="19.5" customHeight="1">
      <c r="A183" s="41"/>
      <c r="B183" s="48" t="s">
        <v>527</v>
      </c>
      <c r="C183" s="26"/>
      <c r="D183" s="26"/>
      <c r="E183" s="26"/>
      <c r="F183" s="26"/>
      <c r="G183" s="26"/>
      <c r="H183" s="26"/>
      <c r="I183" s="40"/>
      <c r="J183" s="21"/>
      <c r="M183" s="21"/>
    </row>
    <row r="184" spans="1:13" ht="14.25" customHeight="1">
      <c r="A184" s="41"/>
      <c r="B184" s="48" t="s">
        <v>209</v>
      </c>
      <c r="C184" s="26"/>
      <c r="D184" s="24">
        <v>18</v>
      </c>
      <c r="E184" s="24">
        <v>72</v>
      </c>
      <c r="F184" s="24">
        <v>2277</v>
      </c>
      <c r="G184" s="24">
        <v>1672</v>
      </c>
      <c r="H184" s="24">
        <v>4264</v>
      </c>
      <c r="I184" s="40"/>
      <c r="J184" s="21"/>
      <c r="M184" s="21"/>
    </row>
    <row r="185" spans="1:13" ht="19.5" customHeight="1">
      <c r="A185" s="41"/>
      <c r="B185" s="48" t="s">
        <v>210</v>
      </c>
      <c r="C185" s="26"/>
      <c r="D185" s="24">
        <v>4</v>
      </c>
      <c r="E185" s="24">
        <v>46</v>
      </c>
      <c r="F185" s="24">
        <v>2729</v>
      </c>
      <c r="G185" s="24">
        <v>1769</v>
      </c>
      <c r="H185" s="24">
        <v>264</v>
      </c>
      <c r="I185" s="40"/>
      <c r="J185" s="21"/>
      <c r="M185" s="21"/>
    </row>
    <row r="186" spans="1:13" ht="19.5" customHeight="1">
      <c r="A186" s="41"/>
      <c r="B186" s="47" t="s">
        <v>211</v>
      </c>
      <c r="C186" s="25"/>
      <c r="D186" s="22">
        <f>D187</f>
        <v>580</v>
      </c>
      <c r="E186" s="22">
        <f>E187</f>
        <v>1216</v>
      </c>
      <c r="F186" s="22">
        <f>F187</f>
        <v>121824</v>
      </c>
      <c r="G186" s="22">
        <f>G187</f>
        <v>58630</v>
      </c>
      <c r="H186" s="22">
        <f>H187</f>
        <v>1128</v>
      </c>
      <c r="I186" s="40"/>
      <c r="J186" s="21"/>
      <c r="M186" s="21"/>
    </row>
    <row r="187" spans="1:13" ht="19.5" customHeight="1">
      <c r="A187" s="41"/>
      <c r="B187" s="48" t="s">
        <v>212</v>
      </c>
      <c r="C187" s="26"/>
      <c r="D187" s="24">
        <v>580</v>
      </c>
      <c r="E187" s="24">
        <v>1216</v>
      </c>
      <c r="F187" s="24">
        <v>121824</v>
      </c>
      <c r="G187" s="24">
        <v>58630</v>
      </c>
      <c r="H187" s="24">
        <v>1128</v>
      </c>
      <c r="I187" s="40"/>
      <c r="J187" s="21"/>
      <c r="M187" s="21"/>
    </row>
    <row r="188" spans="1:13" ht="19.5" customHeight="1">
      <c r="A188" s="41"/>
      <c r="B188" s="47" t="s">
        <v>213</v>
      </c>
      <c r="C188" s="25"/>
      <c r="D188" s="22">
        <f>SUM(D189:D194)</f>
        <v>883</v>
      </c>
      <c r="E188" s="22">
        <f>SUM(E189:E194)</f>
        <v>3135</v>
      </c>
      <c r="F188" s="22">
        <f>SUM(F189:F194)</f>
        <v>195996</v>
      </c>
      <c r="G188" s="22">
        <f>SUM(G189:G194)</f>
        <v>94041</v>
      </c>
      <c r="H188" s="22">
        <f>SUM(H189:H194)</f>
        <v>6688</v>
      </c>
      <c r="I188" s="40"/>
      <c r="J188" s="21"/>
      <c r="M188" s="21"/>
    </row>
    <row r="189" spans="1:13" ht="19.5" customHeight="1">
      <c r="A189" s="41"/>
      <c r="B189" s="48" t="s">
        <v>214</v>
      </c>
      <c r="C189" s="26"/>
      <c r="D189" s="24">
        <v>55</v>
      </c>
      <c r="E189" s="24">
        <v>225</v>
      </c>
      <c r="F189" s="24">
        <v>9709</v>
      </c>
      <c r="G189" s="24">
        <v>5309</v>
      </c>
      <c r="H189" s="24">
        <v>191</v>
      </c>
      <c r="I189" s="40"/>
      <c r="J189" s="21"/>
      <c r="M189" s="21"/>
    </row>
    <row r="190" spans="1:13" ht="19.5" customHeight="1">
      <c r="A190" s="41"/>
      <c r="B190" s="48" t="s">
        <v>215</v>
      </c>
      <c r="C190" s="26"/>
      <c r="D190" s="24">
        <v>130</v>
      </c>
      <c r="E190" s="24">
        <v>852</v>
      </c>
      <c r="F190" s="24">
        <v>73395</v>
      </c>
      <c r="G190" s="24">
        <v>37269</v>
      </c>
      <c r="H190" s="24">
        <v>1248</v>
      </c>
      <c r="I190" s="40"/>
      <c r="J190" s="21"/>
      <c r="M190" s="21"/>
    </row>
    <row r="191" spans="1:13" ht="19.5" customHeight="1">
      <c r="A191" s="41"/>
      <c r="B191" s="48" t="s">
        <v>216</v>
      </c>
      <c r="C191" s="26"/>
      <c r="D191" s="24">
        <v>290</v>
      </c>
      <c r="E191" s="24">
        <v>584</v>
      </c>
      <c r="F191" s="24">
        <v>18108</v>
      </c>
      <c r="G191" s="24">
        <v>9538</v>
      </c>
      <c r="H191" s="24">
        <v>1186</v>
      </c>
      <c r="I191" s="40"/>
      <c r="J191" s="21"/>
      <c r="M191" s="21"/>
    </row>
    <row r="192" spans="1:13" ht="19.5" customHeight="1">
      <c r="A192" s="41"/>
      <c r="B192" s="48" t="s">
        <v>217</v>
      </c>
      <c r="C192" s="26"/>
      <c r="D192" s="24">
        <v>217</v>
      </c>
      <c r="E192" s="24">
        <v>566</v>
      </c>
      <c r="F192" s="24">
        <v>45723</v>
      </c>
      <c r="G192" s="24">
        <v>15311</v>
      </c>
      <c r="H192" s="24">
        <v>381</v>
      </c>
      <c r="I192" s="40"/>
      <c r="J192" s="21"/>
      <c r="M192" s="21"/>
    </row>
    <row r="193" spans="1:13" ht="19.5" customHeight="1">
      <c r="A193" s="41"/>
      <c r="B193" s="48" t="s">
        <v>218</v>
      </c>
      <c r="C193" s="26"/>
      <c r="D193" s="24">
        <v>81</v>
      </c>
      <c r="E193" s="24">
        <v>686</v>
      </c>
      <c r="F193" s="24">
        <v>37963</v>
      </c>
      <c r="G193" s="24">
        <v>21060</v>
      </c>
      <c r="H193" s="24">
        <v>2423</v>
      </c>
      <c r="I193" s="40"/>
      <c r="J193" s="21"/>
      <c r="M193" s="21"/>
    </row>
    <row r="194" spans="1:13" ht="19.5" customHeight="1">
      <c r="A194" s="41"/>
      <c r="B194" s="48" t="s">
        <v>219</v>
      </c>
      <c r="C194" s="26"/>
      <c r="D194" s="24">
        <v>110</v>
      </c>
      <c r="E194" s="24">
        <v>222</v>
      </c>
      <c r="F194" s="24">
        <v>11098</v>
      </c>
      <c r="G194" s="24">
        <v>5554</v>
      </c>
      <c r="H194" s="24">
        <v>1259</v>
      </c>
      <c r="I194" s="40"/>
      <c r="J194" s="21"/>
      <c r="M194" s="21"/>
    </row>
    <row r="195" spans="1:13" ht="19.5" customHeight="1">
      <c r="A195" s="41"/>
      <c r="B195" s="47" t="s">
        <v>10</v>
      </c>
      <c r="C195" s="25"/>
      <c r="D195" s="22">
        <f>D196+D203+D212</f>
        <v>5686</v>
      </c>
      <c r="E195" s="22">
        <f>E196+E203+E212</f>
        <v>9849</v>
      </c>
      <c r="F195" s="22">
        <f>F196+F203+F212</f>
        <v>311388</v>
      </c>
      <c r="G195" s="22">
        <f>G196+G203+G212</f>
        <v>190283</v>
      </c>
      <c r="H195" s="22">
        <f>H196+H203+H212</f>
        <v>15241</v>
      </c>
      <c r="I195" s="40"/>
      <c r="J195" s="21"/>
      <c r="M195" s="21"/>
    </row>
    <row r="196" spans="1:13" ht="19.5" customHeight="1">
      <c r="A196" s="41"/>
      <c r="B196" s="47" t="s">
        <v>220</v>
      </c>
      <c r="C196" s="25"/>
      <c r="D196" s="22">
        <f>SUM(D197:D202)</f>
        <v>872</v>
      </c>
      <c r="E196" s="22">
        <f>SUM(E197:E202)</f>
        <v>2646</v>
      </c>
      <c r="F196" s="22">
        <f>SUM(F197:F202)</f>
        <v>129601</v>
      </c>
      <c r="G196" s="22">
        <f>SUM(G197:G202)</f>
        <v>82450</v>
      </c>
      <c r="H196" s="22">
        <f>SUM(H197:H202)</f>
        <v>10936</v>
      </c>
      <c r="I196" s="40"/>
      <c r="J196" s="21"/>
      <c r="M196" s="21"/>
    </row>
    <row r="197" spans="1:13" ht="19.5" customHeight="1">
      <c r="A197" s="41"/>
      <c r="B197" s="48" t="s">
        <v>221</v>
      </c>
      <c r="C197" s="26"/>
      <c r="D197" s="24">
        <v>41</v>
      </c>
      <c r="E197" s="24">
        <v>210</v>
      </c>
      <c r="F197" s="24">
        <v>13858</v>
      </c>
      <c r="G197" s="24">
        <v>11083</v>
      </c>
      <c r="H197" s="24">
        <v>100</v>
      </c>
      <c r="I197" s="40"/>
      <c r="J197" s="21"/>
      <c r="M197" s="21"/>
    </row>
    <row r="198" spans="1:13" ht="19.5" customHeight="1">
      <c r="A198" s="41"/>
      <c r="B198" s="48" t="s">
        <v>222</v>
      </c>
      <c r="C198" s="26"/>
      <c r="D198" s="24">
        <v>32</v>
      </c>
      <c r="E198" s="24">
        <v>93</v>
      </c>
      <c r="F198" s="24">
        <v>6134</v>
      </c>
      <c r="G198" s="24">
        <v>4051</v>
      </c>
      <c r="H198" s="24">
        <v>81</v>
      </c>
      <c r="I198" s="40"/>
      <c r="J198" s="21"/>
      <c r="M198" s="21"/>
    </row>
    <row r="199" spans="1:13" ht="19.5" customHeight="1">
      <c r="A199" s="41"/>
      <c r="B199" s="48" t="s">
        <v>223</v>
      </c>
      <c r="C199" s="26"/>
      <c r="D199" s="24">
        <v>16</v>
      </c>
      <c r="E199" s="24">
        <v>446</v>
      </c>
      <c r="F199" s="24">
        <v>25381</v>
      </c>
      <c r="G199" s="24">
        <v>16131</v>
      </c>
      <c r="H199" s="24">
        <v>748</v>
      </c>
      <c r="I199" s="40"/>
      <c r="J199" s="21"/>
      <c r="M199" s="21"/>
    </row>
    <row r="200" spans="1:13" ht="19.5" customHeight="1">
      <c r="A200" s="41"/>
      <c r="B200" s="48" t="s">
        <v>224</v>
      </c>
      <c r="C200" s="26"/>
      <c r="D200" s="24">
        <v>564</v>
      </c>
      <c r="E200" s="24">
        <v>1230</v>
      </c>
      <c r="F200" s="24">
        <v>53023</v>
      </c>
      <c r="G200" s="24">
        <v>34911</v>
      </c>
      <c r="H200" s="24">
        <v>9469</v>
      </c>
      <c r="I200" s="40"/>
      <c r="J200" s="21"/>
      <c r="M200" s="21"/>
    </row>
    <row r="201" spans="1:13" ht="19.5" customHeight="1">
      <c r="A201" s="41"/>
      <c r="B201" s="48" t="s">
        <v>225</v>
      </c>
      <c r="C201" s="26"/>
      <c r="D201" s="24">
        <v>19</v>
      </c>
      <c r="E201" s="24">
        <v>177</v>
      </c>
      <c r="F201" s="24">
        <v>9916</v>
      </c>
      <c r="G201" s="24">
        <v>4667</v>
      </c>
      <c r="H201" s="24">
        <v>242</v>
      </c>
      <c r="I201" s="40"/>
      <c r="J201" s="21"/>
      <c r="M201" s="21"/>
    </row>
    <row r="202" spans="1:13" ht="19.5" customHeight="1">
      <c r="A202" s="41"/>
      <c r="B202" s="48" t="s">
        <v>226</v>
      </c>
      <c r="C202" s="26"/>
      <c r="D202" s="24">
        <v>200</v>
      </c>
      <c r="E202" s="24">
        <v>490</v>
      </c>
      <c r="F202" s="24">
        <v>21289</v>
      </c>
      <c r="G202" s="24">
        <v>11607</v>
      </c>
      <c r="H202" s="24">
        <v>296</v>
      </c>
      <c r="I202" s="40"/>
      <c r="J202" s="21"/>
      <c r="M202" s="21"/>
    </row>
    <row r="203" spans="1:13" ht="19.5" customHeight="1">
      <c r="A203" s="41"/>
      <c r="B203" s="47" t="s">
        <v>227</v>
      </c>
      <c r="C203" s="25"/>
      <c r="D203" s="22">
        <f>SUM(D204:D211)</f>
        <v>461</v>
      </c>
      <c r="E203" s="22">
        <f>SUM(E204:E211)</f>
        <v>572</v>
      </c>
      <c r="F203" s="22">
        <f>SUM(F204:F211)</f>
        <v>16735</v>
      </c>
      <c r="G203" s="22">
        <f>SUM(G204:G211)</f>
        <v>8195</v>
      </c>
      <c r="H203" s="22">
        <f>SUM(H204:H211)</f>
        <v>503</v>
      </c>
      <c r="I203" s="40"/>
      <c r="J203" s="21"/>
      <c r="M203" s="21"/>
    </row>
    <row r="204" spans="1:13" ht="19.5" customHeight="1">
      <c r="A204" s="41"/>
      <c r="B204" s="48" t="s">
        <v>228</v>
      </c>
      <c r="C204" s="26"/>
      <c r="D204" s="24">
        <v>114</v>
      </c>
      <c r="E204" s="24">
        <v>197</v>
      </c>
      <c r="F204" s="24">
        <v>8393</v>
      </c>
      <c r="G204" s="24">
        <v>3339</v>
      </c>
      <c r="H204" s="24">
        <v>483</v>
      </c>
      <c r="I204" s="40"/>
      <c r="J204" s="21"/>
      <c r="M204" s="21"/>
    </row>
    <row r="205" spans="1:13" ht="19.5" customHeight="1">
      <c r="A205" s="41"/>
      <c r="B205" s="48" t="s">
        <v>229</v>
      </c>
      <c r="C205" s="26"/>
      <c r="D205" s="24">
        <v>31</v>
      </c>
      <c r="E205" s="24">
        <v>42</v>
      </c>
      <c r="F205" s="24">
        <v>793</v>
      </c>
      <c r="G205" s="24">
        <v>284</v>
      </c>
      <c r="H205" s="24">
        <v>0</v>
      </c>
      <c r="I205" s="40"/>
      <c r="J205" s="21"/>
      <c r="M205" s="21"/>
    </row>
    <row r="206" spans="1:13" ht="19.5" customHeight="1">
      <c r="A206" s="41"/>
      <c r="B206" s="48" t="s">
        <v>231</v>
      </c>
      <c r="C206" s="26"/>
      <c r="D206" s="24">
        <v>55</v>
      </c>
      <c r="E206" s="24">
        <v>56</v>
      </c>
      <c r="F206" s="24">
        <v>1105</v>
      </c>
      <c r="G206" s="24">
        <v>732</v>
      </c>
      <c r="H206" s="24">
        <v>0</v>
      </c>
      <c r="I206" s="40"/>
      <c r="J206" s="21"/>
      <c r="M206" s="21"/>
    </row>
    <row r="207" spans="1:13" ht="19.5" customHeight="1">
      <c r="A207" s="41"/>
      <c r="B207" s="48" t="s">
        <v>232</v>
      </c>
      <c r="C207" s="26"/>
      <c r="D207" s="24">
        <v>113</v>
      </c>
      <c r="E207" s="24">
        <v>140</v>
      </c>
      <c r="F207" s="24">
        <v>4089</v>
      </c>
      <c r="G207" s="24">
        <v>2495</v>
      </c>
      <c r="H207" s="24">
        <v>3</v>
      </c>
      <c r="I207" s="40"/>
      <c r="J207" s="21"/>
      <c r="M207" s="21"/>
    </row>
    <row r="208" spans="1:13" ht="19.5" customHeight="1">
      <c r="A208" s="41"/>
      <c r="B208" s="48" t="s">
        <v>233</v>
      </c>
      <c r="C208" s="26"/>
      <c r="D208" s="24">
        <v>30</v>
      </c>
      <c r="E208" s="24">
        <v>32</v>
      </c>
      <c r="F208" s="24">
        <v>666</v>
      </c>
      <c r="G208" s="24">
        <v>360</v>
      </c>
      <c r="H208" s="24">
        <v>5</v>
      </c>
      <c r="I208" s="40"/>
      <c r="J208" s="21"/>
      <c r="M208" s="21"/>
    </row>
    <row r="209" spans="1:13" ht="19.5" customHeight="1">
      <c r="A209" s="41"/>
      <c r="B209" s="48" t="s">
        <v>234</v>
      </c>
      <c r="C209" s="26"/>
      <c r="D209" s="24">
        <v>6</v>
      </c>
      <c r="E209" s="24">
        <v>6</v>
      </c>
      <c r="F209" s="24">
        <v>39</v>
      </c>
      <c r="G209" s="24">
        <v>33</v>
      </c>
      <c r="H209" s="24">
        <v>0</v>
      </c>
      <c r="I209" s="40"/>
      <c r="J209" s="21"/>
      <c r="M209" s="21"/>
    </row>
    <row r="210" spans="1:13" ht="19.5" customHeight="1">
      <c r="A210" s="41"/>
      <c r="B210" s="48" t="s">
        <v>235</v>
      </c>
      <c r="C210" s="26"/>
      <c r="D210" s="24">
        <v>16</v>
      </c>
      <c r="E210" s="24">
        <v>20</v>
      </c>
      <c r="F210" s="24">
        <v>412</v>
      </c>
      <c r="G210" s="24">
        <v>242</v>
      </c>
      <c r="H210" s="24">
        <v>7</v>
      </c>
      <c r="I210" s="40"/>
      <c r="J210" s="21"/>
      <c r="M210" s="21"/>
    </row>
    <row r="211" spans="1:13" ht="19.5" customHeight="1">
      <c r="A211" s="41"/>
      <c r="B211" s="48" t="s">
        <v>236</v>
      </c>
      <c r="C211" s="26"/>
      <c r="D211" s="24">
        <v>96</v>
      </c>
      <c r="E211" s="24">
        <v>79</v>
      </c>
      <c r="F211" s="24">
        <v>1238</v>
      </c>
      <c r="G211" s="24">
        <v>710</v>
      </c>
      <c r="H211" s="24">
        <v>5</v>
      </c>
      <c r="I211" s="40"/>
      <c r="J211" s="21"/>
      <c r="M211" s="21"/>
    </row>
    <row r="212" spans="1:13" ht="19.5" customHeight="1">
      <c r="A212" s="41"/>
      <c r="B212" s="47" t="s">
        <v>237</v>
      </c>
      <c r="C212" s="25"/>
      <c r="D212" s="22">
        <f>SUM(D213:D217)</f>
        <v>4353</v>
      </c>
      <c r="E212" s="22">
        <f>SUM(E213:E217)</f>
        <v>6631</v>
      </c>
      <c r="F212" s="22">
        <f>SUM(F213:F217)</f>
        <v>165052</v>
      </c>
      <c r="G212" s="22">
        <f>SUM(G213:G217)</f>
        <v>99638</v>
      </c>
      <c r="H212" s="22">
        <f>SUM(H213:H217)</f>
        <v>3802</v>
      </c>
      <c r="I212" s="40"/>
      <c r="J212" s="21"/>
      <c r="M212" s="21"/>
    </row>
    <row r="213" spans="1:13" ht="19.5" customHeight="1">
      <c r="A213" s="41"/>
      <c r="B213" s="48" t="s">
        <v>238</v>
      </c>
      <c r="C213" s="26"/>
      <c r="D213" s="24">
        <v>208</v>
      </c>
      <c r="E213" s="24">
        <v>810</v>
      </c>
      <c r="F213" s="24">
        <v>26102</v>
      </c>
      <c r="G213" s="24">
        <v>14390</v>
      </c>
      <c r="H213" s="24">
        <v>1017</v>
      </c>
      <c r="I213" s="40"/>
      <c r="J213" s="21"/>
      <c r="M213" s="21"/>
    </row>
    <row r="214" spans="1:13" ht="19.5" customHeight="1">
      <c r="A214" s="41"/>
      <c r="B214" s="48" t="s">
        <v>239</v>
      </c>
      <c r="C214" s="26"/>
      <c r="D214" s="24">
        <v>3821</v>
      </c>
      <c r="E214" s="24">
        <v>5244</v>
      </c>
      <c r="F214" s="24">
        <v>121912</v>
      </c>
      <c r="G214" s="24">
        <v>76762</v>
      </c>
      <c r="H214" s="24">
        <v>2320</v>
      </c>
      <c r="I214" s="40"/>
      <c r="J214" s="21"/>
      <c r="M214" s="21"/>
    </row>
    <row r="215" spans="1:13" ht="19.5" customHeight="1">
      <c r="A215" s="41"/>
      <c r="B215" s="48" t="s">
        <v>240</v>
      </c>
      <c r="C215" s="26"/>
      <c r="D215" s="24">
        <v>19</v>
      </c>
      <c r="E215" s="24">
        <v>68</v>
      </c>
      <c r="F215" s="24">
        <v>4464</v>
      </c>
      <c r="G215" s="24">
        <v>2112</v>
      </c>
      <c r="H215" s="24">
        <v>51</v>
      </c>
      <c r="I215" s="40"/>
      <c r="J215" s="21"/>
      <c r="M215" s="21"/>
    </row>
    <row r="216" spans="1:13" ht="19.5" customHeight="1">
      <c r="A216" s="41"/>
      <c r="B216" s="48" t="s">
        <v>241</v>
      </c>
      <c r="C216" s="26"/>
      <c r="D216" s="24">
        <v>116</v>
      </c>
      <c r="E216" s="24">
        <v>310</v>
      </c>
      <c r="F216" s="24">
        <v>7422</v>
      </c>
      <c r="G216" s="24">
        <v>3696</v>
      </c>
      <c r="H216" s="24">
        <v>370</v>
      </c>
      <c r="I216" s="40"/>
      <c r="J216" s="21"/>
      <c r="M216" s="21"/>
    </row>
    <row r="217" spans="1:13" ht="19.5" customHeight="1">
      <c r="A217" s="41"/>
      <c r="B217" s="48" t="s">
        <v>242</v>
      </c>
      <c r="C217" s="26"/>
      <c r="D217" s="24">
        <v>189</v>
      </c>
      <c r="E217" s="24">
        <v>199</v>
      </c>
      <c r="F217" s="24">
        <v>5152</v>
      </c>
      <c r="G217" s="24">
        <v>2678</v>
      </c>
      <c r="H217" s="24">
        <v>44</v>
      </c>
      <c r="I217" s="40"/>
      <c r="J217" s="21"/>
      <c r="M217" s="21"/>
    </row>
    <row r="218" spans="1:13" ht="19.5" customHeight="1">
      <c r="A218" s="41"/>
      <c r="B218" s="47" t="s">
        <v>11</v>
      </c>
      <c r="C218" s="25"/>
      <c r="D218" s="22">
        <f>D219</f>
        <v>23653</v>
      </c>
      <c r="E218" s="22">
        <f aca="true" t="shared" si="0" ref="E218:H219">E219</f>
        <v>20221</v>
      </c>
      <c r="F218" s="22">
        <f t="shared" si="0"/>
        <v>158534</v>
      </c>
      <c r="G218" s="22">
        <f t="shared" si="0"/>
        <v>158534</v>
      </c>
      <c r="H218" s="22">
        <f t="shared" si="0"/>
        <v>0</v>
      </c>
      <c r="I218" s="40"/>
      <c r="J218" s="21"/>
      <c r="M218" s="21"/>
    </row>
    <row r="219" spans="1:13" ht="19.5" customHeight="1">
      <c r="A219" s="41"/>
      <c r="B219" s="47" t="s">
        <v>243</v>
      </c>
      <c r="C219" s="25"/>
      <c r="D219" s="22">
        <f>D220</f>
        <v>23653</v>
      </c>
      <c r="E219" s="22">
        <f t="shared" si="0"/>
        <v>20221</v>
      </c>
      <c r="F219" s="22">
        <f t="shared" si="0"/>
        <v>158534</v>
      </c>
      <c r="G219" s="22">
        <f t="shared" si="0"/>
        <v>158534</v>
      </c>
      <c r="H219" s="22">
        <f t="shared" si="0"/>
        <v>0</v>
      </c>
      <c r="I219" s="40"/>
      <c r="J219" s="21"/>
      <c r="M219" s="21"/>
    </row>
    <row r="220" spans="1:13" ht="19.5" customHeight="1">
      <c r="A220" s="41"/>
      <c r="B220" s="48" t="s">
        <v>244</v>
      </c>
      <c r="C220" s="26"/>
      <c r="D220" s="24">
        <v>23653</v>
      </c>
      <c r="E220" s="24">
        <v>20221</v>
      </c>
      <c r="F220" s="24">
        <v>158534</v>
      </c>
      <c r="G220" s="24">
        <v>158534</v>
      </c>
      <c r="H220" s="24">
        <v>0</v>
      </c>
      <c r="I220" s="40"/>
      <c r="J220" s="21"/>
      <c r="M220" s="21"/>
    </row>
    <row r="221" spans="1:10" ht="4.5" customHeight="1">
      <c r="A221" s="43"/>
      <c r="B221" s="49"/>
      <c r="C221" s="44"/>
      <c r="D221" s="45"/>
      <c r="E221" s="45"/>
      <c r="F221" s="45"/>
      <c r="G221" s="45"/>
      <c r="H221" s="45"/>
      <c r="I221" s="46"/>
      <c r="J221" s="21"/>
    </row>
    <row r="222" ht="13.5" thickBot="1"/>
    <row r="223" spans="1:16" ht="13.5" customHeight="1" thickTop="1">
      <c r="A223" s="52"/>
      <c r="B223" s="53" t="str">
        <f>'Περιεχόμενα-Contents'!B10</f>
        <v>(Τελευταία Ενημέρωση/Last update 29/06/2020)</v>
      </c>
      <c r="C223" s="52"/>
      <c r="D223" s="52"/>
      <c r="E223" s="52"/>
      <c r="F223" s="52"/>
      <c r="G223" s="52"/>
      <c r="H223" s="52"/>
      <c r="I223" s="52"/>
      <c r="J223" s="26"/>
      <c r="K223" s="26"/>
      <c r="L223" s="26"/>
      <c r="M223" s="26"/>
      <c r="N223" s="26"/>
      <c r="O223" s="26"/>
      <c r="P223" s="26"/>
    </row>
    <row r="224" ht="5.25" customHeight="1">
      <c r="B224" s="27"/>
    </row>
    <row r="225" ht="13.5" customHeight="1">
      <c r="B225" s="51" t="str">
        <f>'Περιεχόμενα-Contents'!B12</f>
        <v>COPYRIGHT ©: 2020 ΚΥΠΡΙΑΚΗ ΔΗΜΟΚΡΑΤΙΑ, ΣΤΑΤΙΣΤΙΚΗ ΥΠΗΡΕΣΙΑ/REPUBLIC OF CYPRUS, STATISTICAL SERVICE</v>
      </c>
    </row>
  </sheetData>
  <sheetProtection/>
  <mergeCells count="3">
    <mergeCell ref="C10:C11"/>
    <mergeCell ref="B1:D1"/>
    <mergeCell ref="A10:B12"/>
  </mergeCells>
  <hyperlinks>
    <hyperlink ref="B1" location="'Περιεχόμενα-Contents'!A1" display="Περιεχόμενα - Contents"/>
  </hyperlinks>
  <printOptions horizontalCentered="1"/>
  <pageMargins left="0.15748031496062992" right="0.15748031496062992" top="0.2362204724409449" bottom="0.1968503937007874" header="0.15748031496062992" footer="0.15748031496062992"/>
  <pageSetup fitToHeight="7"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rgb="FFFFCD2D"/>
  </sheetPr>
  <dimension ref="A1:S224"/>
  <sheetViews>
    <sheetView zoomScalePageLayoutView="0" workbookViewId="0" topLeftCell="A1">
      <pane ySplit="11" topLeftCell="A12" activePane="bottomLeft" state="frozen"/>
      <selection pane="topLeft" activeCell="N16" sqref="N16"/>
      <selection pane="bottomLeft" activeCell="B2" sqref="B2"/>
    </sheetView>
  </sheetViews>
  <sheetFormatPr defaultColWidth="9.140625" defaultRowHeight="12.75"/>
  <cols>
    <col min="1" max="1" width="0.5625" style="14" customWidth="1"/>
    <col min="2" max="2" width="9.28125" style="14" customWidth="1"/>
    <col min="3" max="3" width="0.2890625" style="14" customWidth="1"/>
    <col min="4" max="6" width="15.28125" style="14" customWidth="1"/>
    <col min="7" max="7" width="1.1484375" style="14" customWidth="1"/>
    <col min="8" max="10" width="15.28125" style="14" customWidth="1"/>
    <col min="11" max="11" width="15.421875" style="14" customWidth="1"/>
    <col min="12" max="12" width="0.9921875" style="14" customWidth="1"/>
    <col min="13" max="16384" width="9.140625" style="14" customWidth="1"/>
  </cols>
  <sheetData>
    <row r="1" spans="2:13" s="12" customFormat="1" ht="13.5" customHeight="1">
      <c r="B1" s="69" t="s">
        <v>501</v>
      </c>
      <c r="C1" s="69"/>
      <c r="D1" s="69"/>
      <c r="E1" s="13"/>
      <c r="F1" s="13"/>
      <c r="G1" s="13"/>
      <c r="H1" s="13"/>
      <c r="J1" s="14"/>
      <c r="K1" s="14"/>
      <c r="L1" s="15" t="s">
        <v>771</v>
      </c>
      <c r="M1" s="13"/>
    </row>
    <row r="2" spans="2:13" s="12" customFormat="1" ht="12.75" customHeight="1">
      <c r="B2" s="15"/>
      <c r="C2" s="16"/>
      <c r="D2" s="13"/>
      <c r="E2" s="13"/>
      <c r="F2" s="13"/>
      <c r="G2" s="13"/>
      <c r="H2" s="13"/>
      <c r="J2" s="14"/>
      <c r="K2" s="14"/>
      <c r="L2" s="15" t="s">
        <v>772</v>
      </c>
      <c r="M2" s="13"/>
    </row>
    <row r="3" spans="2:14" s="12" customFormat="1" ht="12.75" customHeight="1">
      <c r="B3" s="15"/>
      <c r="C3" s="16"/>
      <c r="D3" s="13"/>
      <c r="E3" s="13"/>
      <c r="F3" s="13"/>
      <c r="G3" s="13"/>
      <c r="H3" s="13"/>
      <c r="I3" s="13"/>
      <c r="J3" s="13"/>
      <c r="K3" s="13"/>
      <c r="L3" s="13"/>
      <c r="M3" s="13"/>
      <c r="N3" s="14"/>
    </row>
    <row r="4" ht="15" customHeight="1">
      <c r="A4" s="54" t="s">
        <v>768</v>
      </c>
    </row>
    <row r="5" spans="1:12" ht="15" customHeight="1" thickBot="1">
      <c r="A5" s="55" t="s">
        <v>807</v>
      </c>
      <c r="B5" s="56"/>
      <c r="C5" s="56"/>
      <c r="D5" s="56"/>
      <c r="E5" s="56"/>
      <c r="F5" s="56"/>
      <c r="G5" s="56"/>
      <c r="H5" s="56"/>
      <c r="I5" s="56"/>
      <c r="J5" s="56"/>
      <c r="K5" s="56"/>
      <c r="L5" s="56"/>
    </row>
    <row r="6" ht="15" customHeight="1" thickTop="1"/>
    <row r="7" spans="1:12" ht="16.5" customHeight="1">
      <c r="A7" s="57"/>
      <c r="B7" s="71" t="s">
        <v>805</v>
      </c>
      <c r="C7" s="67"/>
      <c r="D7" s="77" t="s">
        <v>525</v>
      </c>
      <c r="E7" s="77"/>
      <c r="F7" s="77"/>
      <c r="G7" s="62"/>
      <c r="H7" s="77" t="s">
        <v>523</v>
      </c>
      <c r="I7" s="77"/>
      <c r="J7" s="78"/>
      <c r="K7" s="82" t="s">
        <v>806</v>
      </c>
      <c r="L7" s="39"/>
    </row>
    <row r="8" spans="1:12" ht="16.5" customHeight="1">
      <c r="A8" s="59"/>
      <c r="B8" s="73"/>
      <c r="C8" s="76"/>
      <c r="D8" s="79" t="s">
        <v>526</v>
      </c>
      <c r="E8" s="80"/>
      <c r="F8" s="80"/>
      <c r="G8" s="81"/>
      <c r="H8" s="79" t="s">
        <v>524</v>
      </c>
      <c r="I8" s="80"/>
      <c r="J8" s="81"/>
      <c r="K8" s="83"/>
      <c r="L8" s="40"/>
    </row>
    <row r="9" spans="1:12" ht="30" customHeight="1">
      <c r="A9" s="59"/>
      <c r="B9" s="73"/>
      <c r="C9" s="76"/>
      <c r="D9" s="18" t="s">
        <v>788</v>
      </c>
      <c r="E9" s="18" t="s">
        <v>458</v>
      </c>
      <c r="F9" s="18" t="s">
        <v>459</v>
      </c>
      <c r="G9" s="63"/>
      <c r="H9" s="18" t="s">
        <v>788</v>
      </c>
      <c r="I9" s="18" t="s">
        <v>458</v>
      </c>
      <c r="J9" s="63" t="s">
        <v>459</v>
      </c>
      <c r="K9" s="83"/>
      <c r="L9" s="40"/>
    </row>
    <row r="10" spans="1:12" ht="30" customHeight="1">
      <c r="A10" s="60"/>
      <c r="B10" s="73"/>
      <c r="C10" s="68"/>
      <c r="D10" s="18" t="s">
        <v>792</v>
      </c>
      <c r="E10" s="18" t="s">
        <v>460</v>
      </c>
      <c r="F10" s="18" t="s">
        <v>461</v>
      </c>
      <c r="G10" s="63"/>
      <c r="H10" s="61" t="s">
        <v>792</v>
      </c>
      <c r="I10" s="18" t="s">
        <v>460</v>
      </c>
      <c r="J10" s="63" t="s">
        <v>461</v>
      </c>
      <c r="K10" s="83"/>
      <c r="L10" s="40"/>
    </row>
    <row r="11" spans="1:12" ht="15" customHeight="1">
      <c r="A11" s="43"/>
      <c r="B11" s="75"/>
      <c r="C11" s="44"/>
      <c r="D11" s="50"/>
      <c r="E11" s="50"/>
      <c r="F11" s="50"/>
      <c r="G11" s="64"/>
      <c r="H11" s="50" t="s">
        <v>456</v>
      </c>
      <c r="I11" s="50" t="s">
        <v>0</v>
      </c>
      <c r="J11" s="64" t="s">
        <v>0</v>
      </c>
      <c r="K11" s="50" t="s">
        <v>0</v>
      </c>
      <c r="L11" s="46"/>
    </row>
    <row r="12" spans="1:14" ht="19.5" customHeight="1">
      <c r="A12" s="41"/>
      <c r="B12" s="47" t="s">
        <v>3</v>
      </c>
      <c r="C12" s="25"/>
      <c r="D12" s="22">
        <f aca="true" t="shared" si="0" ref="D12:K12">D13+D19+D22+D24+D31</f>
        <v>1399</v>
      </c>
      <c r="E12" s="22">
        <f t="shared" si="0"/>
        <v>16884</v>
      </c>
      <c r="F12" s="22">
        <f t="shared" si="0"/>
        <v>18283</v>
      </c>
      <c r="G12" s="22">
        <f t="shared" si="0"/>
        <v>0</v>
      </c>
      <c r="H12" s="22">
        <f t="shared" si="0"/>
        <v>16587</v>
      </c>
      <c r="I12" s="22">
        <f t="shared" si="0"/>
        <v>415438</v>
      </c>
      <c r="J12" s="22">
        <f t="shared" si="0"/>
        <v>432025</v>
      </c>
      <c r="K12" s="22">
        <f t="shared" si="0"/>
        <v>66914</v>
      </c>
      <c r="L12" s="40"/>
      <c r="M12" s="21"/>
      <c r="N12" s="21"/>
    </row>
    <row r="13" spans="1:12" ht="19.5" customHeight="1">
      <c r="A13" s="41"/>
      <c r="B13" s="47" t="s">
        <v>46</v>
      </c>
      <c r="C13" s="25"/>
      <c r="D13" s="22">
        <f>SUM(D14:D18)</f>
        <v>1131</v>
      </c>
      <c r="E13" s="22">
        <f>SUM(E14:E18)</f>
        <v>4007</v>
      </c>
      <c r="F13" s="22">
        <f>SUM(F14:F18)</f>
        <v>5138</v>
      </c>
      <c r="G13" s="22"/>
      <c r="H13" s="22">
        <f>SUM(H14:H18)</f>
        <v>13817</v>
      </c>
      <c r="I13" s="22">
        <f>SUM(I14:I18)</f>
        <v>68591</v>
      </c>
      <c r="J13" s="22">
        <f>SUM(J14:J18)</f>
        <v>82408</v>
      </c>
      <c r="K13" s="22">
        <f>SUM(K14:K18)</f>
        <v>12409</v>
      </c>
      <c r="L13" s="40"/>
    </row>
    <row r="14" spans="1:14" ht="19.5" customHeight="1">
      <c r="A14" s="41"/>
      <c r="B14" s="48" t="s">
        <v>47</v>
      </c>
      <c r="C14" s="26"/>
      <c r="D14" s="24">
        <v>2</v>
      </c>
      <c r="E14" s="24">
        <v>1303</v>
      </c>
      <c r="F14" s="24">
        <f>D14+E14</f>
        <v>1305</v>
      </c>
      <c r="G14" s="24"/>
      <c r="H14" s="24">
        <v>20</v>
      </c>
      <c r="I14" s="24">
        <v>28722</v>
      </c>
      <c r="J14" s="24">
        <f>H14+I14</f>
        <v>28742</v>
      </c>
      <c r="K14" s="24">
        <v>4691</v>
      </c>
      <c r="L14" s="40"/>
      <c r="M14" s="21"/>
      <c r="N14" s="21"/>
    </row>
    <row r="15" spans="1:14" ht="19.5" customHeight="1">
      <c r="A15" s="41"/>
      <c r="B15" s="48" t="s">
        <v>48</v>
      </c>
      <c r="C15" s="26"/>
      <c r="D15" s="24">
        <v>711</v>
      </c>
      <c r="E15" s="24">
        <v>519</v>
      </c>
      <c r="F15" s="24">
        <f>D15+E15</f>
        <v>1230</v>
      </c>
      <c r="G15" s="24"/>
      <c r="H15" s="24">
        <v>8940</v>
      </c>
      <c r="I15" s="24">
        <v>6411</v>
      </c>
      <c r="J15" s="24">
        <f>H15+I15</f>
        <v>15351</v>
      </c>
      <c r="K15" s="24">
        <v>2204</v>
      </c>
      <c r="L15" s="40"/>
      <c r="M15" s="21"/>
      <c r="N15" s="21"/>
    </row>
    <row r="16" spans="1:14" ht="19.5" customHeight="1">
      <c r="A16" s="41"/>
      <c r="B16" s="48" t="s">
        <v>49</v>
      </c>
      <c r="C16" s="26"/>
      <c r="D16" s="24">
        <v>96</v>
      </c>
      <c r="E16" s="24">
        <v>594</v>
      </c>
      <c r="F16" s="24">
        <f>D16+E16</f>
        <v>690</v>
      </c>
      <c r="G16" s="24"/>
      <c r="H16" s="24">
        <v>959</v>
      </c>
      <c r="I16" s="24">
        <v>8338</v>
      </c>
      <c r="J16" s="24">
        <f>H16+I16</f>
        <v>9297</v>
      </c>
      <c r="K16" s="24">
        <v>1320</v>
      </c>
      <c r="L16" s="40"/>
      <c r="M16" s="21"/>
      <c r="N16" s="21"/>
    </row>
    <row r="17" spans="1:14" ht="19.5" customHeight="1">
      <c r="A17" s="41"/>
      <c r="B17" s="48" t="s">
        <v>50</v>
      </c>
      <c r="C17" s="26"/>
      <c r="D17" s="24">
        <v>318</v>
      </c>
      <c r="E17" s="24">
        <v>1550</v>
      </c>
      <c r="F17" s="24">
        <f>D17+E17</f>
        <v>1868</v>
      </c>
      <c r="G17" s="24"/>
      <c r="H17" s="24">
        <v>3848</v>
      </c>
      <c r="I17" s="24">
        <v>24342</v>
      </c>
      <c r="J17" s="24">
        <f>H17+I17</f>
        <v>28190</v>
      </c>
      <c r="K17" s="24">
        <v>4086</v>
      </c>
      <c r="L17" s="40"/>
      <c r="M17" s="21"/>
      <c r="N17" s="21"/>
    </row>
    <row r="18" spans="1:14" ht="19.5" customHeight="1">
      <c r="A18" s="41"/>
      <c r="B18" s="48" t="s">
        <v>51</v>
      </c>
      <c r="C18" s="26"/>
      <c r="D18" s="24">
        <v>4</v>
      </c>
      <c r="E18" s="24">
        <v>41</v>
      </c>
      <c r="F18" s="24">
        <f>D18+E18</f>
        <v>45</v>
      </c>
      <c r="G18" s="24"/>
      <c r="H18" s="24">
        <v>50</v>
      </c>
      <c r="I18" s="24">
        <v>778</v>
      </c>
      <c r="J18" s="24">
        <f>H18+I18</f>
        <v>828</v>
      </c>
      <c r="K18" s="24">
        <v>108</v>
      </c>
      <c r="L18" s="40"/>
      <c r="M18" s="21"/>
      <c r="N18" s="21"/>
    </row>
    <row r="19" spans="1:14" ht="19.5" customHeight="1">
      <c r="A19" s="41"/>
      <c r="B19" s="47" t="s">
        <v>52</v>
      </c>
      <c r="C19" s="25"/>
      <c r="D19" s="22">
        <f aca="true" t="shared" si="1" ref="D19:K19">SUM(D20:D21)</f>
        <v>4</v>
      </c>
      <c r="E19" s="22">
        <f t="shared" si="1"/>
        <v>275</v>
      </c>
      <c r="F19" s="22">
        <f t="shared" si="1"/>
        <v>279</v>
      </c>
      <c r="G19" s="22">
        <f t="shared" si="1"/>
        <v>0</v>
      </c>
      <c r="H19" s="22">
        <f t="shared" si="1"/>
        <v>36</v>
      </c>
      <c r="I19" s="22">
        <f t="shared" si="1"/>
        <v>5185</v>
      </c>
      <c r="J19" s="22">
        <f t="shared" si="1"/>
        <v>5221</v>
      </c>
      <c r="K19" s="22">
        <f t="shared" si="1"/>
        <v>414</v>
      </c>
      <c r="L19" s="40"/>
      <c r="M19" s="21"/>
      <c r="N19" s="21"/>
    </row>
    <row r="20" spans="1:14" ht="19.5" customHeight="1">
      <c r="A20" s="41"/>
      <c r="B20" s="48" t="s">
        <v>53</v>
      </c>
      <c r="C20" s="25"/>
      <c r="D20" s="24">
        <v>4</v>
      </c>
      <c r="E20" s="24">
        <v>226</v>
      </c>
      <c r="F20" s="24">
        <f>D20+E20</f>
        <v>230</v>
      </c>
      <c r="G20" s="22"/>
      <c r="H20" s="24">
        <v>36</v>
      </c>
      <c r="I20" s="24">
        <v>3267</v>
      </c>
      <c r="J20" s="24">
        <f>H20+I20</f>
        <v>3303</v>
      </c>
      <c r="K20" s="24">
        <v>260</v>
      </c>
      <c r="L20" s="40"/>
      <c r="M20" s="21"/>
      <c r="N20" s="21"/>
    </row>
    <row r="21" spans="1:14" ht="19.5" customHeight="1">
      <c r="A21" s="41"/>
      <c r="B21" s="48" t="s">
        <v>54</v>
      </c>
      <c r="C21" s="25"/>
      <c r="D21" s="24">
        <v>0</v>
      </c>
      <c r="E21" s="24">
        <v>49</v>
      </c>
      <c r="F21" s="24">
        <f>D21+E21</f>
        <v>49</v>
      </c>
      <c r="G21" s="22"/>
      <c r="H21" s="24">
        <v>0</v>
      </c>
      <c r="I21" s="24">
        <v>1918</v>
      </c>
      <c r="J21" s="24">
        <f>H21+I21</f>
        <v>1918</v>
      </c>
      <c r="K21" s="24">
        <v>154</v>
      </c>
      <c r="L21" s="40"/>
      <c r="M21" s="21"/>
      <c r="N21" s="21"/>
    </row>
    <row r="22" spans="1:14" ht="19.5" customHeight="1">
      <c r="A22" s="41"/>
      <c r="B22" s="47" t="s">
        <v>55</v>
      </c>
      <c r="C22" s="25"/>
      <c r="D22" s="22">
        <f aca="true" t="shared" si="2" ref="D22:K22">SUM(D23)</f>
        <v>0</v>
      </c>
      <c r="E22" s="22">
        <f t="shared" si="2"/>
        <v>388</v>
      </c>
      <c r="F22" s="22">
        <f t="shared" si="2"/>
        <v>388</v>
      </c>
      <c r="G22" s="22">
        <f t="shared" si="2"/>
        <v>0</v>
      </c>
      <c r="H22" s="22">
        <f t="shared" si="2"/>
        <v>0</v>
      </c>
      <c r="I22" s="22">
        <f t="shared" si="2"/>
        <v>14780</v>
      </c>
      <c r="J22" s="22">
        <f t="shared" si="2"/>
        <v>14780</v>
      </c>
      <c r="K22" s="22">
        <f t="shared" si="2"/>
        <v>1628</v>
      </c>
      <c r="L22" s="40"/>
      <c r="M22" s="21"/>
      <c r="N22" s="21"/>
    </row>
    <row r="23" spans="1:14" ht="19.5" customHeight="1">
      <c r="A23" s="41"/>
      <c r="B23" s="48" t="s">
        <v>56</v>
      </c>
      <c r="C23" s="25"/>
      <c r="D23" s="24">
        <v>0</v>
      </c>
      <c r="E23" s="24">
        <v>388</v>
      </c>
      <c r="F23" s="24">
        <f>D23+E23</f>
        <v>388</v>
      </c>
      <c r="G23" s="22"/>
      <c r="H23" s="24">
        <v>0</v>
      </c>
      <c r="I23" s="24">
        <v>14780</v>
      </c>
      <c r="J23" s="24">
        <f>H23+I23</f>
        <v>14780</v>
      </c>
      <c r="K23" s="24">
        <v>1628</v>
      </c>
      <c r="L23" s="40"/>
      <c r="M23" s="21"/>
      <c r="N23" s="21"/>
    </row>
    <row r="24" spans="1:14" ht="19.5" customHeight="1">
      <c r="A24" s="41"/>
      <c r="B24" s="47" t="s">
        <v>57</v>
      </c>
      <c r="C24" s="25"/>
      <c r="D24" s="22">
        <f>SUM(D25:D30)</f>
        <v>168</v>
      </c>
      <c r="E24" s="22">
        <f>SUM(E25:E30)</f>
        <v>10725</v>
      </c>
      <c r="F24" s="22">
        <f>SUM(F25:F30)</f>
        <v>10893</v>
      </c>
      <c r="G24" s="22"/>
      <c r="H24" s="22">
        <f>SUM(H25:H30)</f>
        <v>1902</v>
      </c>
      <c r="I24" s="22">
        <f>SUM(I25:I30)</f>
        <v>300051</v>
      </c>
      <c r="J24" s="22">
        <f>SUM(J25:J30)</f>
        <v>301953</v>
      </c>
      <c r="K24" s="22">
        <f>SUM(K25:K30)</f>
        <v>48513</v>
      </c>
      <c r="L24" s="40"/>
      <c r="M24" s="21"/>
      <c r="N24" s="21"/>
    </row>
    <row r="25" spans="1:14" ht="19.5" customHeight="1">
      <c r="A25" s="41"/>
      <c r="B25" s="48" t="s">
        <v>58</v>
      </c>
      <c r="C25" s="26"/>
      <c r="D25" s="24">
        <v>3</v>
      </c>
      <c r="E25" s="24">
        <v>265</v>
      </c>
      <c r="F25" s="24">
        <f aca="true" t="shared" si="3" ref="F25:F30">D25+E25</f>
        <v>268</v>
      </c>
      <c r="G25" s="24"/>
      <c r="H25" s="24">
        <v>12</v>
      </c>
      <c r="I25" s="24">
        <v>5997</v>
      </c>
      <c r="J25" s="24">
        <f aca="true" t="shared" si="4" ref="J25:J30">H25+I25</f>
        <v>6009</v>
      </c>
      <c r="K25" s="24">
        <v>845</v>
      </c>
      <c r="L25" s="40"/>
      <c r="M25" s="21"/>
      <c r="N25" s="21"/>
    </row>
    <row r="26" spans="1:14" ht="19.5" customHeight="1">
      <c r="A26" s="41"/>
      <c r="B26" s="48" t="s">
        <v>60</v>
      </c>
      <c r="C26" s="26"/>
      <c r="D26" s="24">
        <v>64</v>
      </c>
      <c r="E26" s="24">
        <v>261</v>
      </c>
      <c r="F26" s="24">
        <f t="shared" si="3"/>
        <v>325</v>
      </c>
      <c r="G26" s="24"/>
      <c r="H26" s="24">
        <v>715</v>
      </c>
      <c r="I26" s="24">
        <v>3544</v>
      </c>
      <c r="J26" s="24">
        <f t="shared" si="4"/>
        <v>4259</v>
      </c>
      <c r="K26" s="24">
        <v>598</v>
      </c>
      <c r="L26" s="40"/>
      <c r="M26" s="21"/>
      <c r="N26" s="21"/>
    </row>
    <row r="27" spans="1:14" ht="19.5" customHeight="1">
      <c r="A27" s="41"/>
      <c r="B27" s="48" t="s">
        <v>61</v>
      </c>
      <c r="C27" s="26"/>
      <c r="D27" s="24">
        <v>0</v>
      </c>
      <c r="E27" s="24">
        <v>522</v>
      </c>
      <c r="F27" s="24">
        <f t="shared" si="3"/>
        <v>522</v>
      </c>
      <c r="G27" s="24"/>
      <c r="H27" s="24">
        <v>0</v>
      </c>
      <c r="I27" s="24">
        <v>25725</v>
      </c>
      <c r="J27" s="24">
        <f t="shared" si="4"/>
        <v>25725</v>
      </c>
      <c r="K27" s="24">
        <v>4568</v>
      </c>
      <c r="L27" s="40"/>
      <c r="M27" s="21"/>
      <c r="N27" s="21"/>
    </row>
    <row r="28" spans="1:14" ht="19.5" customHeight="1">
      <c r="A28" s="41"/>
      <c r="B28" s="48" t="s">
        <v>62</v>
      </c>
      <c r="C28" s="26"/>
      <c r="D28" s="24">
        <v>0</v>
      </c>
      <c r="E28" s="24">
        <v>1947</v>
      </c>
      <c r="F28" s="24">
        <f t="shared" si="3"/>
        <v>1947</v>
      </c>
      <c r="G28" s="24"/>
      <c r="H28" s="24">
        <v>0</v>
      </c>
      <c r="I28" s="24">
        <v>50569</v>
      </c>
      <c r="J28" s="24">
        <f t="shared" si="4"/>
        <v>50569</v>
      </c>
      <c r="K28" s="24">
        <v>7396</v>
      </c>
      <c r="L28" s="40"/>
      <c r="M28" s="21"/>
      <c r="N28" s="21"/>
    </row>
    <row r="29" spans="1:14" ht="19.5" customHeight="1">
      <c r="A29" s="41"/>
      <c r="B29" s="48" t="s">
        <v>63</v>
      </c>
      <c r="C29" s="26"/>
      <c r="D29" s="24">
        <v>52</v>
      </c>
      <c r="E29" s="24">
        <v>267</v>
      </c>
      <c r="F29" s="24">
        <f t="shared" si="3"/>
        <v>319</v>
      </c>
      <c r="G29" s="24"/>
      <c r="H29" s="24">
        <v>634</v>
      </c>
      <c r="I29" s="24">
        <v>7023</v>
      </c>
      <c r="J29" s="24">
        <f t="shared" si="4"/>
        <v>7657</v>
      </c>
      <c r="K29" s="24">
        <v>1343</v>
      </c>
      <c r="L29" s="40"/>
      <c r="M29" s="21"/>
      <c r="N29" s="21"/>
    </row>
    <row r="30" spans="1:14" ht="19.5" customHeight="1">
      <c r="A30" s="41"/>
      <c r="B30" s="48" t="s">
        <v>64</v>
      </c>
      <c r="C30" s="26"/>
      <c r="D30" s="24">
        <v>49</v>
      </c>
      <c r="E30" s="24">
        <v>7463</v>
      </c>
      <c r="F30" s="24">
        <f t="shared" si="3"/>
        <v>7512</v>
      </c>
      <c r="G30" s="24"/>
      <c r="H30" s="24">
        <v>541</v>
      </c>
      <c r="I30" s="24">
        <v>207193</v>
      </c>
      <c r="J30" s="24">
        <f t="shared" si="4"/>
        <v>207734</v>
      </c>
      <c r="K30" s="24">
        <v>33763</v>
      </c>
      <c r="L30" s="40"/>
      <c r="M30" s="21"/>
      <c r="N30" s="21"/>
    </row>
    <row r="31" spans="1:14" ht="19.5" customHeight="1">
      <c r="A31" s="41"/>
      <c r="B31" s="47" t="s">
        <v>65</v>
      </c>
      <c r="C31" s="25"/>
      <c r="D31" s="22">
        <f>SUM(D32:D33)</f>
        <v>96</v>
      </c>
      <c r="E31" s="22">
        <f>SUM(E32:E33)</f>
        <v>1489</v>
      </c>
      <c r="F31" s="22">
        <f>SUM(F32:F33)</f>
        <v>1585</v>
      </c>
      <c r="G31" s="22"/>
      <c r="H31" s="22">
        <f>SUM(H32:H33)</f>
        <v>832</v>
      </c>
      <c r="I31" s="22">
        <f>SUM(I32:I33)</f>
        <v>26831</v>
      </c>
      <c r="J31" s="22">
        <f>SUM(J32:J33)</f>
        <v>27663</v>
      </c>
      <c r="K31" s="22">
        <f>SUM(K32:K33)</f>
        <v>3950</v>
      </c>
      <c r="L31" s="40"/>
      <c r="M31" s="21"/>
      <c r="N31" s="21"/>
    </row>
    <row r="32" spans="1:14" ht="19.5" customHeight="1">
      <c r="A32" s="41"/>
      <c r="B32" s="48" t="s">
        <v>66</v>
      </c>
      <c r="C32" s="26"/>
      <c r="D32" s="24">
        <v>0</v>
      </c>
      <c r="E32" s="24">
        <v>640</v>
      </c>
      <c r="F32" s="24">
        <f>D32+E32</f>
        <v>640</v>
      </c>
      <c r="G32" s="24"/>
      <c r="H32" s="24">
        <v>0</v>
      </c>
      <c r="I32" s="24">
        <v>13628</v>
      </c>
      <c r="J32" s="24">
        <f>H32+I32</f>
        <v>13628</v>
      </c>
      <c r="K32" s="24">
        <v>1935</v>
      </c>
      <c r="L32" s="40"/>
      <c r="M32" s="21"/>
      <c r="N32" s="21"/>
    </row>
    <row r="33" spans="1:14" ht="19.5" customHeight="1">
      <c r="A33" s="41"/>
      <c r="B33" s="48" t="s">
        <v>67</v>
      </c>
      <c r="C33" s="26"/>
      <c r="D33" s="24">
        <v>96</v>
      </c>
      <c r="E33" s="24">
        <v>849</v>
      </c>
      <c r="F33" s="24">
        <f>D33+E33</f>
        <v>945</v>
      </c>
      <c r="G33" s="24"/>
      <c r="H33" s="24">
        <v>832</v>
      </c>
      <c r="I33" s="24">
        <v>13203</v>
      </c>
      <c r="J33" s="24">
        <f>H33+I33</f>
        <v>14035</v>
      </c>
      <c r="K33" s="24">
        <v>2015</v>
      </c>
      <c r="L33" s="40"/>
      <c r="M33" s="21"/>
      <c r="N33" s="21"/>
    </row>
    <row r="34" spans="1:14" ht="19.5" customHeight="1">
      <c r="A34" s="42"/>
      <c r="B34" s="47" t="s">
        <v>245</v>
      </c>
      <c r="C34" s="25"/>
      <c r="D34" s="22">
        <f>D35+D40</f>
        <v>1981</v>
      </c>
      <c r="E34" s="22">
        <f>E35+E40</f>
        <v>42478</v>
      </c>
      <c r="F34" s="22">
        <f>F35+F40</f>
        <v>44459</v>
      </c>
      <c r="G34" s="22"/>
      <c r="H34" s="22">
        <f>H35+H40</f>
        <v>20742</v>
      </c>
      <c r="I34" s="22">
        <f>I35+I40</f>
        <v>536246</v>
      </c>
      <c r="J34" s="22">
        <f>J35+J40</f>
        <v>556988</v>
      </c>
      <c r="K34" s="22">
        <f>K35+K40</f>
        <v>78981</v>
      </c>
      <c r="L34" s="40"/>
      <c r="M34" s="21"/>
      <c r="N34" s="21"/>
    </row>
    <row r="35" spans="1:14" ht="19.5" customHeight="1">
      <c r="A35" s="41"/>
      <c r="B35" s="47" t="s">
        <v>246</v>
      </c>
      <c r="C35" s="25"/>
      <c r="D35" s="22">
        <f>SUM(D36:D39)</f>
        <v>27</v>
      </c>
      <c r="E35" s="22">
        <f>SUM(E36:E39)</f>
        <v>20498</v>
      </c>
      <c r="F35" s="22">
        <f>SUM(F36:F39)</f>
        <v>20525</v>
      </c>
      <c r="G35" s="22"/>
      <c r="H35" s="22">
        <f>SUM(H36:H39)</f>
        <v>337</v>
      </c>
      <c r="I35" s="22">
        <f>SUM(I36:I39)</f>
        <v>286242</v>
      </c>
      <c r="J35" s="22">
        <f>SUM(J36:J39)</f>
        <v>286579</v>
      </c>
      <c r="K35" s="22">
        <f>SUM(K36:K39)</f>
        <v>40835</v>
      </c>
      <c r="L35" s="40"/>
      <c r="M35" s="21"/>
      <c r="N35" s="21"/>
    </row>
    <row r="36" spans="1:14" ht="19.5" customHeight="1">
      <c r="A36" s="41"/>
      <c r="B36" s="48" t="s">
        <v>248</v>
      </c>
      <c r="C36" s="26"/>
      <c r="D36" s="24">
        <v>10</v>
      </c>
      <c r="E36" s="24">
        <v>19930</v>
      </c>
      <c r="F36" s="24">
        <f>D36+E36</f>
        <v>19940</v>
      </c>
      <c r="G36" s="24"/>
      <c r="H36" s="24">
        <v>182</v>
      </c>
      <c r="I36" s="24">
        <v>279284</v>
      </c>
      <c r="J36" s="24">
        <f>H36+I36</f>
        <v>279466</v>
      </c>
      <c r="K36" s="24">
        <v>39846</v>
      </c>
      <c r="L36" s="40"/>
      <c r="M36" s="21"/>
      <c r="N36" s="21"/>
    </row>
    <row r="37" spans="1:14" ht="19.5" customHeight="1">
      <c r="A37" s="41"/>
      <c r="B37" s="48" t="s">
        <v>249</v>
      </c>
      <c r="C37" s="26"/>
      <c r="D37" s="24">
        <v>17</v>
      </c>
      <c r="E37" s="24">
        <v>539</v>
      </c>
      <c r="F37" s="24">
        <f>D37+E37</f>
        <v>556</v>
      </c>
      <c r="G37" s="24"/>
      <c r="H37" s="24">
        <v>155</v>
      </c>
      <c r="I37" s="24">
        <v>6563</v>
      </c>
      <c r="J37" s="24">
        <f>H37+I37</f>
        <v>6718</v>
      </c>
      <c r="K37" s="24">
        <v>917</v>
      </c>
      <c r="L37" s="40"/>
      <c r="M37" s="21"/>
      <c r="N37" s="21"/>
    </row>
    <row r="38" spans="1:14" ht="19.5" customHeight="1">
      <c r="A38" s="41"/>
      <c r="B38" s="48" t="s">
        <v>250</v>
      </c>
      <c r="C38" s="26"/>
      <c r="D38" s="24">
        <v>0</v>
      </c>
      <c r="E38" s="24">
        <v>19</v>
      </c>
      <c r="F38" s="24">
        <f>D38+E38</f>
        <v>19</v>
      </c>
      <c r="G38" s="26"/>
      <c r="H38" s="24">
        <v>0</v>
      </c>
      <c r="I38" s="24">
        <v>301</v>
      </c>
      <c r="J38" s="24">
        <f>H38+I38</f>
        <v>301</v>
      </c>
      <c r="K38" s="24">
        <v>61</v>
      </c>
      <c r="L38" s="40"/>
      <c r="M38" s="21"/>
      <c r="N38" s="21"/>
    </row>
    <row r="39" spans="1:14" ht="19.5" customHeight="1">
      <c r="A39" s="41"/>
      <c r="B39" s="48" t="s">
        <v>251</v>
      </c>
      <c r="C39" s="26"/>
      <c r="D39" s="24">
        <v>0</v>
      </c>
      <c r="E39" s="24">
        <v>10</v>
      </c>
      <c r="F39" s="24">
        <f>D39+E39</f>
        <v>10</v>
      </c>
      <c r="G39" s="24"/>
      <c r="H39" s="24">
        <v>0</v>
      </c>
      <c r="I39" s="24">
        <v>94</v>
      </c>
      <c r="J39" s="24">
        <f>H39+I39</f>
        <v>94</v>
      </c>
      <c r="K39" s="24">
        <v>11</v>
      </c>
      <c r="L39" s="40"/>
      <c r="M39" s="21"/>
      <c r="N39" s="21"/>
    </row>
    <row r="40" spans="1:14" ht="19.5" customHeight="1">
      <c r="A40" s="41"/>
      <c r="B40" s="47" t="s">
        <v>252</v>
      </c>
      <c r="C40" s="25"/>
      <c r="D40" s="22">
        <f>SUM(D41:D44)</f>
        <v>1954</v>
      </c>
      <c r="E40" s="22">
        <f>SUM(E41:E44)</f>
        <v>21980</v>
      </c>
      <c r="F40" s="22">
        <f>SUM(F41:F44)</f>
        <v>23934</v>
      </c>
      <c r="G40" s="22"/>
      <c r="H40" s="22">
        <f>SUM(H41:H44)</f>
        <v>20405</v>
      </c>
      <c r="I40" s="22">
        <f>SUM(I41:I44)</f>
        <v>250004</v>
      </c>
      <c r="J40" s="22">
        <f>SUM(J41:J44)</f>
        <v>270409</v>
      </c>
      <c r="K40" s="22">
        <f>SUM(K41:K44)</f>
        <v>38146</v>
      </c>
      <c r="L40" s="40"/>
      <c r="M40" s="21"/>
      <c r="N40" s="21"/>
    </row>
    <row r="41" spans="1:14" ht="19.5" customHeight="1">
      <c r="A41" s="41"/>
      <c r="B41" s="48" t="s">
        <v>253</v>
      </c>
      <c r="C41" s="26"/>
      <c r="D41" s="24">
        <v>838</v>
      </c>
      <c r="E41" s="24">
        <v>15951</v>
      </c>
      <c r="F41" s="24">
        <f>D41+E41</f>
        <v>16789</v>
      </c>
      <c r="G41" s="24"/>
      <c r="H41" s="24">
        <v>9162</v>
      </c>
      <c r="I41" s="24">
        <v>182955</v>
      </c>
      <c r="J41" s="24">
        <f>H41+I41</f>
        <v>192117</v>
      </c>
      <c r="K41" s="24">
        <v>27405</v>
      </c>
      <c r="L41" s="40"/>
      <c r="M41" s="21"/>
      <c r="N41" s="21"/>
    </row>
    <row r="42" spans="1:14" ht="19.5" customHeight="1">
      <c r="A42" s="41"/>
      <c r="B42" s="48" t="s">
        <v>254</v>
      </c>
      <c r="C42" s="26"/>
      <c r="D42" s="24">
        <v>6</v>
      </c>
      <c r="E42" s="24">
        <v>153</v>
      </c>
      <c r="F42" s="24">
        <f>D42+E42</f>
        <v>159</v>
      </c>
      <c r="G42" s="24"/>
      <c r="H42" s="24">
        <v>82</v>
      </c>
      <c r="I42" s="24">
        <v>1469</v>
      </c>
      <c r="J42" s="24">
        <f>H42+I42</f>
        <v>1551</v>
      </c>
      <c r="K42" s="24">
        <v>238</v>
      </c>
      <c r="L42" s="40"/>
      <c r="M42" s="21"/>
      <c r="N42" s="21"/>
    </row>
    <row r="43" spans="1:14" ht="19.5" customHeight="1">
      <c r="A43" s="41"/>
      <c r="B43" s="48" t="s">
        <v>255</v>
      </c>
      <c r="C43" s="26"/>
      <c r="D43" s="24">
        <v>412</v>
      </c>
      <c r="E43" s="24">
        <v>506</v>
      </c>
      <c r="F43" s="24">
        <f>D43+E43</f>
        <v>918</v>
      </c>
      <c r="G43" s="24"/>
      <c r="H43" s="24">
        <v>4155</v>
      </c>
      <c r="I43" s="24">
        <v>6189</v>
      </c>
      <c r="J43" s="24">
        <f>H43+I43</f>
        <v>10344</v>
      </c>
      <c r="K43" s="24">
        <v>1490</v>
      </c>
      <c r="L43" s="40"/>
      <c r="M43" s="21"/>
      <c r="N43" s="21"/>
    </row>
    <row r="44" spans="1:14" ht="19.5" customHeight="1">
      <c r="A44" s="41"/>
      <c r="B44" s="48" t="s">
        <v>256</v>
      </c>
      <c r="C44" s="26"/>
      <c r="D44" s="24">
        <v>698</v>
      </c>
      <c r="E44" s="24">
        <v>5370</v>
      </c>
      <c r="F44" s="24">
        <f>D44+E44</f>
        <v>6068</v>
      </c>
      <c r="G44" s="24"/>
      <c r="H44" s="24">
        <v>7006</v>
      </c>
      <c r="I44" s="24">
        <v>59391</v>
      </c>
      <c r="J44" s="24">
        <f>H44+I44</f>
        <v>66397</v>
      </c>
      <c r="K44" s="24">
        <v>9013</v>
      </c>
      <c r="L44" s="40"/>
      <c r="M44" s="21"/>
      <c r="N44" s="21"/>
    </row>
    <row r="45" spans="1:14" ht="19.5" customHeight="1">
      <c r="A45" s="41"/>
      <c r="B45" s="47" t="s">
        <v>4</v>
      </c>
      <c r="C45" s="25"/>
      <c r="D45" s="22">
        <f>D46+D54+D59+D63+D68+D73</f>
        <v>137</v>
      </c>
      <c r="E45" s="22">
        <f>E46+E54+E60+E63+E68+E73</f>
        <v>10443</v>
      </c>
      <c r="F45" s="22">
        <f>F46+F54+F60+F63+F68+F73</f>
        <v>10580</v>
      </c>
      <c r="G45" s="22"/>
      <c r="H45" s="22">
        <f>H46+H54+H59+H63+H68+H73</f>
        <v>1393</v>
      </c>
      <c r="I45" s="22">
        <f>I46+I54+I60+I63+I68+I73</f>
        <v>333190</v>
      </c>
      <c r="J45" s="22">
        <f>J46+J54+J60+J63+J68+J73</f>
        <v>334583</v>
      </c>
      <c r="K45" s="22">
        <f>K46+K54+K60+K63+K68+K73</f>
        <v>50938</v>
      </c>
      <c r="L45" s="40"/>
      <c r="M45" s="21"/>
      <c r="N45" s="21"/>
    </row>
    <row r="46" spans="1:14" ht="19.5" customHeight="1">
      <c r="A46" s="41"/>
      <c r="B46" s="47" t="s">
        <v>68</v>
      </c>
      <c r="C46" s="25"/>
      <c r="D46" s="22">
        <f>SUM(D47:D53)</f>
        <v>3</v>
      </c>
      <c r="E46" s="22">
        <f>SUM(E47:E53)</f>
        <v>1314</v>
      </c>
      <c r="F46" s="22">
        <f>SUM(F47:F53)</f>
        <v>1317</v>
      </c>
      <c r="G46" s="22"/>
      <c r="H46" s="22">
        <f>SUM(H47:H53)</f>
        <v>37</v>
      </c>
      <c r="I46" s="22">
        <f>SUM(I47:I53)</f>
        <v>84792</v>
      </c>
      <c r="J46" s="22">
        <f>SUM(J47:J53)</f>
        <v>84829</v>
      </c>
      <c r="K46" s="22">
        <f>SUM(K47:K53)</f>
        <v>10803</v>
      </c>
      <c r="L46" s="40"/>
      <c r="M46" s="21"/>
      <c r="N46" s="21"/>
    </row>
    <row r="47" spans="1:14" ht="19.5" customHeight="1">
      <c r="A47" s="41"/>
      <c r="B47" s="48" t="s">
        <v>69</v>
      </c>
      <c r="C47" s="26"/>
      <c r="D47" s="24">
        <v>3</v>
      </c>
      <c r="E47" s="24">
        <v>22</v>
      </c>
      <c r="F47" s="24">
        <f>D47+E47</f>
        <v>25</v>
      </c>
      <c r="G47" s="24"/>
      <c r="H47" s="24">
        <v>37</v>
      </c>
      <c r="I47" s="24">
        <v>272</v>
      </c>
      <c r="J47" s="24">
        <f>H47+I47</f>
        <v>309</v>
      </c>
      <c r="K47" s="24">
        <v>34</v>
      </c>
      <c r="L47" s="40"/>
      <c r="M47" s="21"/>
      <c r="N47" s="21"/>
    </row>
    <row r="48" spans="1:14" ht="19.5" customHeight="1">
      <c r="A48" s="41"/>
      <c r="B48" s="48" t="s">
        <v>70</v>
      </c>
      <c r="C48" s="26"/>
      <c r="D48" s="24">
        <v>0</v>
      </c>
      <c r="E48" s="24">
        <v>14</v>
      </c>
      <c r="F48" s="24">
        <f aca="true" t="shared" si="5" ref="F48:F53">D48+E48</f>
        <v>14</v>
      </c>
      <c r="G48" s="24"/>
      <c r="H48" s="24">
        <v>0</v>
      </c>
      <c r="I48" s="24">
        <v>142</v>
      </c>
      <c r="J48" s="24">
        <f aca="true" t="shared" si="6" ref="J48:J53">H48+I48</f>
        <v>142</v>
      </c>
      <c r="K48" s="24">
        <v>15</v>
      </c>
      <c r="L48" s="40"/>
      <c r="M48" s="21"/>
      <c r="N48" s="21"/>
    </row>
    <row r="49" spans="1:14" ht="19.5" customHeight="1">
      <c r="A49" s="41"/>
      <c r="B49" s="48" t="s">
        <v>71</v>
      </c>
      <c r="C49" s="26"/>
      <c r="D49" s="24">
        <v>0</v>
      </c>
      <c r="E49" s="24">
        <v>402</v>
      </c>
      <c r="F49" s="24">
        <f t="shared" si="5"/>
        <v>402</v>
      </c>
      <c r="G49" s="24"/>
      <c r="H49" s="24">
        <v>0</v>
      </c>
      <c r="I49" s="24">
        <v>8712</v>
      </c>
      <c r="J49" s="24">
        <f t="shared" si="6"/>
        <v>8712</v>
      </c>
      <c r="K49" s="24">
        <v>1267</v>
      </c>
      <c r="L49" s="40"/>
      <c r="M49" s="21"/>
      <c r="N49" s="21"/>
    </row>
    <row r="50" spans="1:14" ht="19.5" customHeight="1">
      <c r="A50" s="41"/>
      <c r="B50" s="48" t="s">
        <v>72</v>
      </c>
      <c r="C50" s="26"/>
      <c r="D50" s="24">
        <v>0</v>
      </c>
      <c r="E50" s="24">
        <v>197</v>
      </c>
      <c r="F50" s="24">
        <f t="shared" si="5"/>
        <v>197</v>
      </c>
      <c r="G50" s="24"/>
      <c r="H50" s="24">
        <v>0</v>
      </c>
      <c r="I50" s="24">
        <v>3223</v>
      </c>
      <c r="J50" s="24">
        <f t="shared" si="6"/>
        <v>3223</v>
      </c>
      <c r="K50" s="24">
        <v>406</v>
      </c>
      <c r="L50" s="40"/>
      <c r="M50" s="21"/>
      <c r="N50" s="21"/>
    </row>
    <row r="51" spans="1:14" ht="19.5" customHeight="1">
      <c r="A51" s="41"/>
      <c r="B51" s="48" t="s">
        <v>73</v>
      </c>
      <c r="C51" s="26"/>
      <c r="D51" s="24">
        <v>0</v>
      </c>
      <c r="E51" s="24">
        <v>15</v>
      </c>
      <c r="F51" s="24">
        <f t="shared" si="5"/>
        <v>15</v>
      </c>
      <c r="G51" s="24"/>
      <c r="H51" s="24">
        <v>0</v>
      </c>
      <c r="I51" s="24">
        <v>145</v>
      </c>
      <c r="J51" s="24">
        <f t="shared" si="6"/>
        <v>145</v>
      </c>
      <c r="K51" s="24">
        <v>19</v>
      </c>
      <c r="L51" s="40"/>
      <c r="M51" s="21"/>
      <c r="N51" s="21"/>
    </row>
    <row r="52" spans="1:14" ht="19.5" customHeight="1">
      <c r="A52" s="41"/>
      <c r="B52" s="48" t="s">
        <v>74</v>
      </c>
      <c r="C52" s="26"/>
      <c r="D52" s="24">
        <v>0</v>
      </c>
      <c r="E52" s="24">
        <v>399</v>
      </c>
      <c r="F52" s="24">
        <f t="shared" si="5"/>
        <v>399</v>
      </c>
      <c r="G52" s="24"/>
      <c r="H52" s="24">
        <v>0</v>
      </c>
      <c r="I52" s="24">
        <v>64865</v>
      </c>
      <c r="J52" s="24">
        <f t="shared" si="6"/>
        <v>64865</v>
      </c>
      <c r="K52" s="24">
        <v>7997</v>
      </c>
      <c r="L52" s="40"/>
      <c r="M52" s="21"/>
      <c r="N52" s="21"/>
    </row>
    <row r="53" spans="1:14" ht="19.5" customHeight="1">
      <c r="A53" s="41"/>
      <c r="B53" s="48" t="s">
        <v>75</v>
      </c>
      <c r="C53" s="26"/>
      <c r="D53" s="24">
        <v>0</v>
      </c>
      <c r="E53" s="24">
        <v>265</v>
      </c>
      <c r="F53" s="24">
        <f t="shared" si="5"/>
        <v>265</v>
      </c>
      <c r="G53" s="24"/>
      <c r="H53" s="24">
        <v>0</v>
      </c>
      <c r="I53" s="24">
        <v>7433</v>
      </c>
      <c r="J53" s="24">
        <f t="shared" si="6"/>
        <v>7433</v>
      </c>
      <c r="K53" s="24">
        <v>1065</v>
      </c>
      <c r="L53" s="40"/>
      <c r="M53" s="21"/>
      <c r="N53" s="21"/>
    </row>
    <row r="54" spans="1:14" ht="19.5" customHeight="1">
      <c r="A54" s="41"/>
      <c r="B54" s="47" t="s">
        <v>76</v>
      </c>
      <c r="C54" s="25"/>
      <c r="D54" s="22">
        <f>SUM(D55:D59)</f>
        <v>4</v>
      </c>
      <c r="E54" s="22">
        <f>SUM(E55:E59)</f>
        <v>471</v>
      </c>
      <c r="F54" s="22">
        <f>SUM(F55:F59)</f>
        <v>475</v>
      </c>
      <c r="G54" s="22"/>
      <c r="H54" s="22">
        <f>SUM(H55:H59)</f>
        <v>32</v>
      </c>
      <c r="I54" s="22">
        <f>SUM(I55:I59)</f>
        <v>7581</v>
      </c>
      <c r="J54" s="22">
        <f>SUM(J55:J59)</f>
        <v>7613</v>
      </c>
      <c r="K54" s="22">
        <f>SUM(K55:K59)</f>
        <v>930</v>
      </c>
      <c r="L54" s="40"/>
      <c r="M54" s="21"/>
      <c r="N54" s="21"/>
    </row>
    <row r="55" spans="1:14" ht="19.5" customHeight="1">
      <c r="A55" s="41"/>
      <c r="B55" s="48" t="s">
        <v>77</v>
      </c>
      <c r="C55" s="26"/>
      <c r="D55" s="24">
        <v>0</v>
      </c>
      <c r="E55" s="24">
        <v>323</v>
      </c>
      <c r="F55" s="24">
        <f>D55+E55</f>
        <v>323</v>
      </c>
      <c r="G55" s="24"/>
      <c r="H55" s="24">
        <v>0</v>
      </c>
      <c r="I55" s="24">
        <v>5279</v>
      </c>
      <c r="J55" s="24">
        <f>H55+I55</f>
        <v>5279</v>
      </c>
      <c r="K55" s="24">
        <v>639</v>
      </c>
      <c r="L55" s="40"/>
      <c r="M55" s="21"/>
      <c r="N55" s="21"/>
    </row>
    <row r="56" spans="1:14" ht="19.5" customHeight="1">
      <c r="A56" s="41"/>
      <c r="B56" s="48" t="s">
        <v>78</v>
      </c>
      <c r="C56" s="26"/>
      <c r="D56" s="24">
        <v>4</v>
      </c>
      <c r="E56" s="24">
        <v>1</v>
      </c>
      <c r="F56" s="24">
        <f>D56+E56</f>
        <v>5</v>
      </c>
      <c r="G56" s="26"/>
      <c r="H56" s="24">
        <v>32</v>
      </c>
      <c r="I56" s="24">
        <v>10</v>
      </c>
      <c r="J56" s="24">
        <f>H56+I56</f>
        <v>42</v>
      </c>
      <c r="K56" s="24">
        <v>8</v>
      </c>
      <c r="L56" s="40"/>
      <c r="M56" s="21"/>
      <c r="N56" s="21"/>
    </row>
    <row r="57" spans="1:14" ht="19.5" customHeight="1">
      <c r="A57" s="41"/>
      <c r="B57" s="48" t="s">
        <v>785</v>
      </c>
      <c r="C57" s="26"/>
      <c r="D57" s="24"/>
      <c r="E57" s="24"/>
      <c r="F57" s="24"/>
      <c r="G57" s="24"/>
      <c r="H57" s="24"/>
      <c r="I57" s="24"/>
      <c r="J57" s="24"/>
      <c r="K57" s="24"/>
      <c r="L57" s="40"/>
      <c r="M57" s="21"/>
      <c r="N57" s="21"/>
    </row>
    <row r="58" spans="1:14" ht="14.25" customHeight="1">
      <c r="A58" s="41"/>
      <c r="B58" s="48" t="s">
        <v>80</v>
      </c>
      <c r="C58" s="26"/>
      <c r="D58" s="24">
        <v>0</v>
      </c>
      <c r="E58" s="24">
        <v>135</v>
      </c>
      <c r="F58" s="24">
        <f>D58+E58</f>
        <v>135</v>
      </c>
      <c r="G58" s="24"/>
      <c r="H58" s="24">
        <v>0</v>
      </c>
      <c r="I58" s="24">
        <v>2169</v>
      </c>
      <c r="J58" s="24">
        <f>H58+I58</f>
        <v>2169</v>
      </c>
      <c r="K58" s="24">
        <v>260</v>
      </c>
      <c r="L58" s="40"/>
      <c r="M58" s="21"/>
      <c r="N58" s="21"/>
    </row>
    <row r="59" spans="1:14" ht="19.5" customHeight="1">
      <c r="A59" s="41"/>
      <c r="B59" s="48" t="s">
        <v>81</v>
      </c>
      <c r="C59" s="26"/>
      <c r="D59" s="24">
        <v>0</v>
      </c>
      <c r="E59" s="24">
        <v>12</v>
      </c>
      <c r="F59" s="24">
        <f>D59+E59</f>
        <v>12</v>
      </c>
      <c r="G59" s="24"/>
      <c r="H59" s="24">
        <v>0</v>
      </c>
      <c r="I59" s="24">
        <v>123</v>
      </c>
      <c r="J59" s="24">
        <f>H59+I59</f>
        <v>123</v>
      </c>
      <c r="K59" s="24">
        <v>23</v>
      </c>
      <c r="L59" s="40"/>
      <c r="M59" s="21"/>
      <c r="N59" s="21"/>
    </row>
    <row r="60" spans="1:14" ht="19.5" customHeight="1">
      <c r="A60" s="41"/>
      <c r="B60" s="47" t="s">
        <v>82</v>
      </c>
      <c r="C60" s="25"/>
      <c r="D60" s="22">
        <f>SUM(D61:D62)</f>
        <v>0</v>
      </c>
      <c r="E60" s="22">
        <f>SUM(E61:E62)</f>
        <v>850</v>
      </c>
      <c r="F60" s="22">
        <f>SUM(F61:F62)</f>
        <v>850</v>
      </c>
      <c r="G60" s="22"/>
      <c r="H60" s="22">
        <f>SUM(H61:H62)</f>
        <v>0</v>
      </c>
      <c r="I60" s="22">
        <f>SUM(I61:I62)</f>
        <v>14922</v>
      </c>
      <c r="J60" s="22">
        <f>SUM(J61:J62)</f>
        <v>14922</v>
      </c>
      <c r="K60" s="22">
        <f>SUM(K61:K62)</f>
        <v>2051</v>
      </c>
      <c r="L60" s="40"/>
      <c r="M60" s="21"/>
      <c r="N60" s="21"/>
    </row>
    <row r="61" spans="1:14" ht="19.5" customHeight="1">
      <c r="A61" s="41"/>
      <c r="B61" s="48" t="s">
        <v>83</v>
      </c>
      <c r="C61" s="26"/>
      <c r="D61" s="24">
        <v>0</v>
      </c>
      <c r="E61" s="24">
        <v>203</v>
      </c>
      <c r="F61" s="24">
        <f>D61+E61</f>
        <v>203</v>
      </c>
      <c r="G61" s="24"/>
      <c r="H61" s="24">
        <v>0</v>
      </c>
      <c r="I61" s="24">
        <v>3197</v>
      </c>
      <c r="J61" s="24">
        <f>H61+I61</f>
        <v>3197</v>
      </c>
      <c r="K61" s="24">
        <v>468</v>
      </c>
      <c r="L61" s="40"/>
      <c r="M61" s="21"/>
      <c r="N61" s="21"/>
    </row>
    <row r="62" spans="1:14" ht="19.5" customHeight="1">
      <c r="A62" s="41"/>
      <c r="B62" s="48" t="s">
        <v>84</v>
      </c>
      <c r="C62" s="26"/>
      <c r="D62" s="24">
        <v>0</v>
      </c>
      <c r="E62" s="24">
        <v>647</v>
      </c>
      <c r="F62" s="24">
        <f>D62+E62</f>
        <v>647</v>
      </c>
      <c r="G62" s="24"/>
      <c r="H62" s="24">
        <v>0</v>
      </c>
      <c r="I62" s="24">
        <v>11725</v>
      </c>
      <c r="J62" s="24">
        <f>H62+I62</f>
        <v>11725</v>
      </c>
      <c r="K62" s="24">
        <v>1583</v>
      </c>
      <c r="L62" s="40"/>
      <c r="M62" s="21"/>
      <c r="N62" s="21"/>
    </row>
    <row r="63" spans="1:14" ht="19.5" customHeight="1">
      <c r="A63" s="41"/>
      <c r="B63" s="47" t="s">
        <v>86</v>
      </c>
      <c r="C63" s="25"/>
      <c r="D63" s="22">
        <f>SUM(D64:D67)</f>
        <v>21</v>
      </c>
      <c r="E63" s="22">
        <f>SUM(E64:E67)</f>
        <v>3501</v>
      </c>
      <c r="F63" s="22">
        <f>SUM(F64:F67)</f>
        <v>3522</v>
      </c>
      <c r="G63" s="22"/>
      <c r="H63" s="22">
        <f>SUM(H64:H67)</f>
        <v>202</v>
      </c>
      <c r="I63" s="22">
        <f>SUM(I64:I67)</f>
        <v>111133</v>
      </c>
      <c r="J63" s="22">
        <f>SUM(J64:J67)</f>
        <v>111335</v>
      </c>
      <c r="K63" s="22">
        <f>SUM(K64:K67)</f>
        <v>21619</v>
      </c>
      <c r="L63" s="40"/>
      <c r="M63" s="21"/>
      <c r="N63" s="21"/>
    </row>
    <row r="64" spans="1:14" ht="19.5" customHeight="1">
      <c r="A64" s="41"/>
      <c r="B64" s="48" t="s">
        <v>88</v>
      </c>
      <c r="C64" s="26"/>
      <c r="D64" s="24">
        <v>0</v>
      </c>
      <c r="E64" s="24">
        <v>2152</v>
      </c>
      <c r="F64" s="24">
        <f>D64+E64</f>
        <v>2152</v>
      </c>
      <c r="G64" s="24"/>
      <c r="H64" s="24">
        <v>0</v>
      </c>
      <c r="I64" s="24">
        <v>81276</v>
      </c>
      <c r="J64" s="24">
        <f>H64+I64</f>
        <v>81276</v>
      </c>
      <c r="K64" s="24">
        <v>17244</v>
      </c>
      <c r="L64" s="40"/>
      <c r="M64" s="21"/>
      <c r="N64" s="21"/>
    </row>
    <row r="65" spans="1:14" ht="19.5" customHeight="1">
      <c r="A65" s="41"/>
      <c r="B65" s="48" t="s">
        <v>89</v>
      </c>
      <c r="C65" s="26"/>
      <c r="D65" s="24">
        <v>17</v>
      </c>
      <c r="E65" s="24">
        <v>133</v>
      </c>
      <c r="F65" s="24">
        <f>D65+E65</f>
        <v>150</v>
      </c>
      <c r="G65" s="24"/>
      <c r="H65" s="24">
        <v>171</v>
      </c>
      <c r="I65" s="24">
        <v>2212</v>
      </c>
      <c r="J65" s="24">
        <f>H65+I65</f>
        <v>2383</v>
      </c>
      <c r="K65" s="24">
        <v>333</v>
      </c>
      <c r="L65" s="40"/>
      <c r="M65" s="21"/>
      <c r="N65" s="21"/>
    </row>
    <row r="66" spans="1:14" ht="19.5" customHeight="1">
      <c r="A66" s="41"/>
      <c r="B66" s="48" t="s">
        <v>91</v>
      </c>
      <c r="C66" s="26"/>
      <c r="D66" s="24">
        <v>4</v>
      </c>
      <c r="E66" s="24">
        <v>102</v>
      </c>
      <c r="F66" s="24">
        <f>D66+E66</f>
        <v>106</v>
      </c>
      <c r="G66" s="24"/>
      <c r="H66" s="24">
        <v>31</v>
      </c>
      <c r="I66" s="24">
        <v>3566</v>
      </c>
      <c r="J66" s="24">
        <f>H66+I66</f>
        <v>3597</v>
      </c>
      <c r="K66" s="24">
        <v>534</v>
      </c>
      <c r="L66" s="40"/>
      <c r="M66" s="21"/>
      <c r="N66" s="21"/>
    </row>
    <row r="67" spans="1:14" ht="19.5" customHeight="1">
      <c r="A67" s="41"/>
      <c r="B67" s="48" t="s">
        <v>93</v>
      </c>
      <c r="C67" s="26"/>
      <c r="D67" s="24">
        <v>0</v>
      </c>
      <c r="E67" s="24">
        <v>1114</v>
      </c>
      <c r="F67" s="24">
        <f>D67+E67</f>
        <v>1114</v>
      </c>
      <c r="G67" s="24"/>
      <c r="H67" s="24">
        <v>0</v>
      </c>
      <c r="I67" s="24">
        <v>24079</v>
      </c>
      <c r="J67" s="24">
        <f>H67+I67</f>
        <v>24079</v>
      </c>
      <c r="K67" s="24">
        <v>3508</v>
      </c>
      <c r="L67" s="40"/>
      <c r="M67" s="21"/>
      <c r="N67" s="21"/>
    </row>
    <row r="68" spans="1:14" ht="19.5" customHeight="1">
      <c r="A68" s="41"/>
      <c r="B68" s="47" t="s">
        <v>94</v>
      </c>
      <c r="C68" s="25"/>
      <c r="D68" s="22">
        <f>SUM(D69:D72)</f>
        <v>94</v>
      </c>
      <c r="E68" s="22">
        <f>SUM(E69:E72)</f>
        <v>3820</v>
      </c>
      <c r="F68" s="22">
        <f>SUM(F69:F72)</f>
        <v>3914</v>
      </c>
      <c r="G68" s="22"/>
      <c r="H68" s="22">
        <f>SUM(H69:H72)</f>
        <v>902</v>
      </c>
      <c r="I68" s="22">
        <f>SUM(I69:I72)</f>
        <v>104199</v>
      </c>
      <c r="J68" s="22">
        <f>SUM(J69:J72)</f>
        <v>105101</v>
      </c>
      <c r="K68" s="22">
        <f>SUM(K69:K72)</f>
        <v>13838</v>
      </c>
      <c r="L68" s="40"/>
      <c r="M68" s="21"/>
      <c r="N68" s="21"/>
    </row>
    <row r="69" spans="1:14" ht="19.5" customHeight="1">
      <c r="A69" s="41"/>
      <c r="B69" s="48" t="s">
        <v>95</v>
      </c>
      <c r="C69" s="26"/>
      <c r="D69" s="24">
        <v>86</v>
      </c>
      <c r="E69" s="24">
        <v>2840</v>
      </c>
      <c r="F69" s="24">
        <f>D69+E69</f>
        <v>2926</v>
      </c>
      <c r="G69" s="24"/>
      <c r="H69" s="24">
        <v>817</v>
      </c>
      <c r="I69" s="24">
        <v>81862</v>
      </c>
      <c r="J69" s="24">
        <f>H69+I69</f>
        <v>82679</v>
      </c>
      <c r="K69" s="24">
        <v>10940</v>
      </c>
      <c r="L69" s="40"/>
      <c r="M69" s="21"/>
      <c r="N69" s="21"/>
    </row>
    <row r="70" spans="1:14" ht="19.5" customHeight="1">
      <c r="A70" s="41"/>
      <c r="B70" s="48" t="s">
        <v>96</v>
      </c>
      <c r="C70" s="26"/>
      <c r="D70" s="24">
        <v>0</v>
      </c>
      <c r="E70" s="24">
        <v>617</v>
      </c>
      <c r="F70" s="24">
        <f>D70+E70</f>
        <v>617</v>
      </c>
      <c r="G70" s="24"/>
      <c r="H70" s="24">
        <v>0</v>
      </c>
      <c r="I70" s="24">
        <v>15460</v>
      </c>
      <c r="J70" s="24">
        <f>H70+I70</f>
        <v>15460</v>
      </c>
      <c r="K70" s="24">
        <v>2121</v>
      </c>
      <c r="L70" s="40"/>
      <c r="M70" s="21"/>
      <c r="N70" s="21"/>
    </row>
    <row r="71" spans="1:14" ht="19.5" customHeight="1">
      <c r="A71" s="41"/>
      <c r="B71" s="48" t="s">
        <v>97</v>
      </c>
      <c r="C71" s="26"/>
      <c r="D71" s="24">
        <v>8</v>
      </c>
      <c r="E71" s="24">
        <v>74</v>
      </c>
      <c r="F71" s="24">
        <f>D71+E71</f>
        <v>82</v>
      </c>
      <c r="G71" s="24"/>
      <c r="H71" s="24">
        <v>85</v>
      </c>
      <c r="I71" s="24">
        <v>815</v>
      </c>
      <c r="J71" s="24">
        <f>H71+I71</f>
        <v>900</v>
      </c>
      <c r="K71" s="24">
        <v>94</v>
      </c>
      <c r="L71" s="40"/>
      <c r="M71" s="21"/>
      <c r="N71" s="21"/>
    </row>
    <row r="72" spans="1:14" ht="19.5" customHeight="1">
      <c r="A72" s="41"/>
      <c r="B72" s="48" t="s">
        <v>98</v>
      </c>
      <c r="C72" s="26"/>
      <c r="D72" s="24">
        <v>0</v>
      </c>
      <c r="E72" s="24">
        <v>289</v>
      </c>
      <c r="F72" s="24">
        <f>D72+E72</f>
        <v>289</v>
      </c>
      <c r="G72" s="24"/>
      <c r="H72" s="24">
        <v>0</v>
      </c>
      <c r="I72" s="24">
        <v>6062</v>
      </c>
      <c r="J72" s="24">
        <f>H72+I72</f>
        <v>6062</v>
      </c>
      <c r="K72" s="24">
        <v>683</v>
      </c>
      <c r="L72" s="40"/>
      <c r="M72" s="21"/>
      <c r="N72" s="21"/>
    </row>
    <row r="73" spans="1:14" ht="19.5" customHeight="1">
      <c r="A73" s="41"/>
      <c r="B73" s="47" t="s">
        <v>99</v>
      </c>
      <c r="C73" s="25"/>
      <c r="D73" s="22">
        <f>SUM(D74:D77)</f>
        <v>15</v>
      </c>
      <c r="E73" s="22">
        <f>SUM(E74:E77)</f>
        <v>487</v>
      </c>
      <c r="F73" s="22">
        <f>SUM(F74:F77)</f>
        <v>502</v>
      </c>
      <c r="G73" s="22"/>
      <c r="H73" s="22">
        <f>SUM(H74:H77)</f>
        <v>220</v>
      </c>
      <c r="I73" s="22">
        <f>SUM(I74:I77)</f>
        <v>10563</v>
      </c>
      <c r="J73" s="22">
        <f>SUM(J74:J77)</f>
        <v>10783</v>
      </c>
      <c r="K73" s="22">
        <f>SUM(K74:K77)</f>
        <v>1697</v>
      </c>
      <c r="L73" s="40"/>
      <c r="M73" s="21"/>
      <c r="N73" s="21"/>
    </row>
    <row r="74" spans="1:14" ht="19.5" customHeight="1">
      <c r="A74" s="41"/>
      <c r="B74" s="48" t="s">
        <v>100</v>
      </c>
      <c r="C74" s="26"/>
      <c r="D74" s="24">
        <v>8</v>
      </c>
      <c r="E74" s="24">
        <v>266</v>
      </c>
      <c r="F74" s="24">
        <f>D74+E74</f>
        <v>274</v>
      </c>
      <c r="G74" s="24"/>
      <c r="H74" s="24">
        <v>66</v>
      </c>
      <c r="I74" s="24">
        <v>4745</v>
      </c>
      <c r="J74" s="24">
        <f>H74+I74</f>
        <v>4811</v>
      </c>
      <c r="K74" s="24">
        <v>684</v>
      </c>
      <c r="L74" s="40"/>
      <c r="M74" s="21"/>
      <c r="N74" s="21"/>
    </row>
    <row r="75" spans="1:14" ht="19.5" customHeight="1">
      <c r="A75" s="41"/>
      <c r="B75" s="48" t="s">
        <v>101</v>
      </c>
      <c r="C75" s="26"/>
      <c r="D75" s="24">
        <v>0</v>
      </c>
      <c r="E75" s="24">
        <v>102</v>
      </c>
      <c r="F75" s="24">
        <f>D75+E75</f>
        <v>102</v>
      </c>
      <c r="G75" s="24"/>
      <c r="H75" s="24">
        <v>0</v>
      </c>
      <c r="I75" s="24">
        <v>1860</v>
      </c>
      <c r="J75" s="24">
        <f>H75+I75</f>
        <v>1860</v>
      </c>
      <c r="K75" s="24">
        <v>240</v>
      </c>
      <c r="L75" s="40"/>
      <c r="M75" s="21"/>
      <c r="N75" s="21"/>
    </row>
    <row r="76" spans="1:14" ht="19.5" customHeight="1">
      <c r="A76" s="41"/>
      <c r="B76" s="48" t="s">
        <v>102</v>
      </c>
      <c r="C76" s="26"/>
      <c r="D76" s="24">
        <v>0</v>
      </c>
      <c r="E76" s="24">
        <v>90</v>
      </c>
      <c r="F76" s="24">
        <f>D76+E76</f>
        <v>90</v>
      </c>
      <c r="G76" s="24"/>
      <c r="H76" s="24">
        <v>0</v>
      </c>
      <c r="I76" s="24">
        <v>3583</v>
      </c>
      <c r="J76" s="24">
        <f>H76+I76</f>
        <v>3583</v>
      </c>
      <c r="K76" s="24">
        <v>711</v>
      </c>
      <c r="L76" s="40"/>
      <c r="M76" s="21"/>
      <c r="N76" s="21"/>
    </row>
    <row r="77" spans="1:14" ht="19.5" customHeight="1">
      <c r="A77" s="41"/>
      <c r="B77" s="48" t="s">
        <v>103</v>
      </c>
      <c r="C77" s="26"/>
      <c r="D77" s="24">
        <v>7</v>
      </c>
      <c r="E77" s="24">
        <v>29</v>
      </c>
      <c r="F77" s="24">
        <f>D77+E77</f>
        <v>36</v>
      </c>
      <c r="G77" s="24"/>
      <c r="H77" s="24">
        <v>154</v>
      </c>
      <c r="I77" s="24">
        <v>375</v>
      </c>
      <c r="J77" s="24">
        <f>H77+I77</f>
        <v>529</v>
      </c>
      <c r="K77" s="24">
        <v>62</v>
      </c>
      <c r="L77" s="40"/>
      <c r="M77" s="21"/>
      <c r="N77" s="21"/>
    </row>
    <row r="78" spans="1:14" ht="19.5" customHeight="1">
      <c r="A78" s="42"/>
      <c r="B78" s="47" t="s">
        <v>1</v>
      </c>
      <c r="C78" s="25"/>
      <c r="D78" s="22">
        <f>D79</f>
        <v>49</v>
      </c>
      <c r="E78" s="22">
        <f>E79</f>
        <v>2168</v>
      </c>
      <c r="F78" s="22">
        <f>F79</f>
        <v>2217</v>
      </c>
      <c r="G78" s="22"/>
      <c r="H78" s="22">
        <f>H79</f>
        <v>685</v>
      </c>
      <c r="I78" s="22">
        <f>I79</f>
        <v>30917</v>
      </c>
      <c r="J78" s="22">
        <f>J79</f>
        <v>31602</v>
      </c>
      <c r="K78" s="22">
        <f>K79</f>
        <v>4078</v>
      </c>
      <c r="L78" s="40"/>
      <c r="M78" s="21"/>
      <c r="N78" s="21"/>
    </row>
    <row r="79" spans="1:14" ht="19.5" customHeight="1">
      <c r="A79" s="41"/>
      <c r="B79" s="47" t="s">
        <v>104</v>
      </c>
      <c r="C79" s="25"/>
      <c r="D79" s="22">
        <f>SUM(D80:D83)</f>
        <v>49</v>
      </c>
      <c r="E79" s="22">
        <f>SUM(E80:E83)</f>
        <v>2168</v>
      </c>
      <c r="F79" s="22">
        <f>SUM(F80:F83)</f>
        <v>2217</v>
      </c>
      <c r="G79" s="22"/>
      <c r="H79" s="22">
        <f>SUM(H80:H83)</f>
        <v>685</v>
      </c>
      <c r="I79" s="22">
        <f>SUM(I80:I83)</f>
        <v>30917</v>
      </c>
      <c r="J79" s="22">
        <f>SUM(J80:J83)</f>
        <v>31602</v>
      </c>
      <c r="K79" s="22">
        <f>SUM(K80:K83)</f>
        <v>4078</v>
      </c>
      <c r="L79" s="40"/>
      <c r="M79" s="21"/>
      <c r="N79" s="21"/>
    </row>
    <row r="80" spans="1:14" ht="19.5" customHeight="1">
      <c r="A80" s="41"/>
      <c r="B80" s="48" t="s">
        <v>106</v>
      </c>
      <c r="C80" s="26"/>
      <c r="D80" s="24">
        <v>0</v>
      </c>
      <c r="E80" s="24">
        <v>95</v>
      </c>
      <c r="F80" s="24">
        <f>D80+E80</f>
        <v>95</v>
      </c>
      <c r="G80" s="24"/>
      <c r="H80" s="24">
        <v>0</v>
      </c>
      <c r="I80" s="24">
        <v>1389</v>
      </c>
      <c r="J80" s="24">
        <f>H80+I80</f>
        <v>1389</v>
      </c>
      <c r="K80" s="24">
        <v>173</v>
      </c>
      <c r="L80" s="40"/>
      <c r="M80" s="21"/>
      <c r="N80" s="21"/>
    </row>
    <row r="81" spans="1:14" ht="19.5" customHeight="1">
      <c r="A81" s="41"/>
      <c r="B81" s="48" t="s">
        <v>107</v>
      </c>
      <c r="C81" s="26"/>
      <c r="D81" s="24">
        <v>0</v>
      </c>
      <c r="E81" s="24">
        <v>451</v>
      </c>
      <c r="F81" s="24">
        <f>D81+E81</f>
        <v>451</v>
      </c>
      <c r="G81" s="24"/>
      <c r="H81" s="24">
        <v>0</v>
      </c>
      <c r="I81" s="24">
        <v>6969</v>
      </c>
      <c r="J81" s="24">
        <f>H81+I81</f>
        <v>6969</v>
      </c>
      <c r="K81" s="24">
        <v>916</v>
      </c>
      <c r="L81" s="40"/>
      <c r="M81" s="21"/>
      <c r="N81" s="21"/>
    </row>
    <row r="82" spans="1:14" ht="19.5" customHeight="1">
      <c r="A82" s="41"/>
      <c r="B82" s="48" t="s">
        <v>108</v>
      </c>
      <c r="C82" s="26"/>
      <c r="D82" s="24">
        <v>49</v>
      </c>
      <c r="E82" s="24">
        <v>1129</v>
      </c>
      <c r="F82" s="24">
        <f>D82+E82</f>
        <v>1178</v>
      </c>
      <c r="G82" s="24"/>
      <c r="H82" s="24">
        <v>685</v>
      </c>
      <c r="I82" s="24">
        <v>13937</v>
      </c>
      <c r="J82" s="24">
        <f>H82+I82</f>
        <v>14622</v>
      </c>
      <c r="K82" s="24">
        <v>1926</v>
      </c>
      <c r="L82" s="40"/>
      <c r="M82" s="21"/>
      <c r="N82" s="21"/>
    </row>
    <row r="83" spans="1:14" ht="19.5" customHeight="1">
      <c r="A83" s="41"/>
      <c r="B83" s="48" t="s">
        <v>109</v>
      </c>
      <c r="C83" s="26"/>
      <c r="D83" s="24">
        <v>0</v>
      </c>
      <c r="E83" s="24">
        <v>493</v>
      </c>
      <c r="F83" s="24">
        <f>D83+E83</f>
        <v>493</v>
      </c>
      <c r="G83" s="24"/>
      <c r="H83" s="24">
        <v>0</v>
      </c>
      <c r="I83" s="24">
        <v>8622</v>
      </c>
      <c r="J83" s="24">
        <f>H83+I83</f>
        <v>8622</v>
      </c>
      <c r="K83" s="24">
        <v>1063</v>
      </c>
      <c r="L83" s="40"/>
      <c r="M83" s="21"/>
      <c r="N83" s="21"/>
    </row>
    <row r="84" spans="1:14" ht="19.5" customHeight="1">
      <c r="A84" s="41"/>
      <c r="B84" s="47" t="s">
        <v>5</v>
      </c>
      <c r="C84" s="25"/>
      <c r="D84" s="22">
        <f>D85+D88+D92+D96+D100+D105</f>
        <v>2048</v>
      </c>
      <c r="E84" s="22">
        <f>E85+E88+E92+E96+E100+E105</f>
        <v>24732</v>
      </c>
      <c r="F84" s="22">
        <f>F85+F88+F92+F96+F100+F105</f>
        <v>26780</v>
      </c>
      <c r="G84" s="22"/>
      <c r="H84" s="22">
        <f>H85+H88+H92+H96+H100+H105</f>
        <v>32583</v>
      </c>
      <c r="I84" s="22">
        <f>I85+I88+I92+I96+I100+I105</f>
        <v>597037</v>
      </c>
      <c r="J84" s="22">
        <f>J85+J88+J92+J96+J100+J105</f>
        <v>629620</v>
      </c>
      <c r="K84" s="22">
        <f>K85+K88+K92+K96+K100+K105</f>
        <v>85417</v>
      </c>
      <c r="L84" s="40"/>
      <c r="M84" s="21"/>
      <c r="N84" s="21"/>
    </row>
    <row r="85" spans="1:14" ht="19.5" customHeight="1">
      <c r="A85" s="41"/>
      <c r="B85" s="47" t="s">
        <v>110</v>
      </c>
      <c r="C85" s="25"/>
      <c r="D85" s="22">
        <f>SUM(D86:D87)</f>
        <v>728</v>
      </c>
      <c r="E85" s="22">
        <f>SUM(E86:E87)</f>
        <v>12773</v>
      </c>
      <c r="F85" s="22">
        <f>SUM(F86:F87)</f>
        <v>13501</v>
      </c>
      <c r="G85" s="22"/>
      <c r="H85" s="22">
        <f>SUM(H86:H87)</f>
        <v>14045</v>
      </c>
      <c r="I85" s="22">
        <f>SUM(I86:I87)</f>
        <v>327666</v>
      </c>
      <c r="J85" s="22">
        <f>SUM(J86:J87)</f>
        <v>341711</v>
      </c>
      <c r="K85" s="22">
        <f>SUM(K86:K87)</f>
        <v>45471</v>
      </c>
      <c r="L85" s="40"/>
      <c r="M85" s="21"/>
      <c r="N85" s="21"/>
    </row>
    <row r="86" spans="1:14" ht="19.5" customHeight="1">
      <c r="A86" s="41"/>
      <c r="B86" s="48" t="s">
        <v>111</v>
      </c>
      <c r="C86" s="26"/>
      <c r="D86" s="24">
        <v>417</v>
      </c>
      <c r="E86" s="24">
        <v>4343</v>
      </c>
      <c r="F86" s="24">
        <f>D86+E86</f>
        <v>4760</v>
      </c>
      <c r="G86" s="24"/>
      <c r="H86" s="24">
        <v>7592</v>
      </c>
      <c r="I86" s="24">
        <v>100715</v>
      </c>
      <c r="J86" s="24">
        <f>H86+I86</f>
        <v>108307</v>
      </c>
      <c r="K86" s="24">
        <v>14877</v>
      </c>
      <c r="L86" s="40"/>
      <c r="M86" s="21"/>
      <c r="N86" s="21"/>
    </row>
    <row r="87" spans="1:14" ht="19.5" customHeight="1">
      <c r="A87" s="41"/>
      <c r="B87" s="48" t="s">
        <v>112</v>
      </c>
      <c r="C87" s="26"/>
      <c r="D87" s="24">
        <v>311</v>
      </c>
      <c r="E87" s="24">
        <v>8430</v>
      </c>
      <c r="F87" s="24">
        <f>D87+E87</f>
        <v>8741</v>
      </c>
      <c r="G87" s="24"/>
      <c r="H87" s="24">
        <v>6453</v>
      </c>
      <c r="I87" s="24">
        <v>226951</v>
      </c>
      <c r="J87" s="24">
        <f>H87+I87</f>
        <v>233404</v>
      </c>
      <c r="K87" s="24">
        <v>30594</v>
      </c>
      <c r="L87" s="40"/>
      <c r="M87" s="21"/>
      <c r="N87" s="21"/>
    </row>
    <row r="88" spans="1:14" ht="19.5" customHeight="1">
      <c r="A88" s="41"/>
      <c r="B88" s="47" t="s">
        <v>113</v>
      </c>
      <c r="C88" s="25"/>
      <c r="D88" s="22">
        <f>SUM(D89:D91)</f>
        <v>0</v>
      </c>
      <c r="E88" s="22">
        <f>SUM(E89:E91)</f>
        <v>6165</v>
      </c>
      <c r="F88" s="22">
        <f>SUM(F89:F91)</f>
        <v>6165</v>
      </c>
      <c r="G88" s="22"/>
      <c r="H88" s="22">
        <f>SUM(H89:H91)</f>
        <v>0</v>
      </c>
      <c r="I88" s="22">
        <f>SUM(I89:I91)</f>
        <v>160287</v>
      </c>
      <c r="J88" s="22">
        <f>SUM(J89:J91)</f>
        <v>160287</v>
      </c>
      <c r="K88" s="22">
        <f>SUM(K89:K91)</f>
        <v>21983</v>
      </c>
      <c r="L88" s="40"/>
      <c r="M88" s="21"/>
      <c r="N88" s="21"/>
    </row>
    <row r="89" spans="1:14" ht="19.5" customHeight="1">
      <c r="A89" s="41"/>
      <c r="B89" s="48" t="s">
        <v>114</v>
      </c>
      <c r="C89" s="26"/>
      <c r="D89" s="24">
        <v>0</v>
      </c>
      <c r="E89" s="24">
        <v>1433</v>
      </c>
      <c r="F89" s="24">
        <f>D89+E89</f>
        <v>1433</v>
      </c>
      <c r="G89" s="24"/>
      <c r="H89" s="24">
        <v>0</v>
      </c>
      <c r="I89" s="24">
        <v>56314</v>
      </c>
      <c r="J89" s="24">
        <f>H89+I89</f>
        <v>56314</v>
      </c>
      <c r="K89" s="24">
        <v>7914</v>
      </c>
      <c r="L89" s="40"/>
      <c r="M89" s="21"/>
      <c r="N89" s="21"/>
    </row>
    <row r="90" spans="1:14" ht="19.5" customHeight="1">
      <c r="A90" s="41"/>
      <c r="B90" s="48" t="s">
        <v>115</v>
      </c>
      <c r="C90" s="26"/>
      <c r="D90" s="24">
        <v>0</v>
      </c>
      <c r="E90" s="24">
        <v>91</v>
      </c>
      <c r="F90" s="24">
        <f>D90+E90</f>
        <v>91</v>
      </c>
      <c r="G90" s="24"/>
      <c r="H90" s="24">
        <v>0</v>
      </c>
      <c r="I90" s="24">
        <v>2040</v>
      </c>
      <c r="J90" s="24">
        <f>H90+I90</f>
        <v>2040</v>
      </c>
      <c r="K90" s="24">
        <v>244</v>
      </c>
      <c r="L90" s="40"/>
      <c r="M90" s="21"/>
      <c r="N90" s="21"/>
    </row>
    <row r="91" spans="1:14" ht="19.5" customHeight="1">
      <c r="A91" s="41"/>
      <c r="B91" s="48" t="s">
        <v>116</v>
      </c>
      <c r="C91" s="26"/>
      <c r="D91" s="24">
        <v>0</v>
      </c>
      <c r="E91" s="24">
        <v>4641</v>
      </c>
      <c r="F91" s="24">
        <f>D91+E91</f>
        <v>4641</v>
      </c>
      <c r="G91" s="24"/>
      <c r="H91" s="24">
        <v>0</v>
      </c>
      <c r="I91" s="24">
        <v>101933</v>
      </c>
      <c r="J91" s="24">
        <f>H91+I91</f>
        <v>101933</v>
      </c>
      <c r="K91" s="24">
        <v>13825</v>
      </c>
      <c r="L91" s="40"/>
      <c r="M91" s="21"/>
      <c r="N91" s="21"/>
    </row>
    <row r="92" spans="1:14" ht="19.5" customHeight="1">
      <c r="A92" s="41"/>
      <c r="B92" s="47" t="s">
        <v>117</v>
      </c>
      <c r="C92" s="25"/>
      <c r="D92" s="22">
        <f>SUM(D93:D95)</f>
        <v>662</v>
      </c>
      <c r="E92" s="22">
        <f>SUM(E93:E95)</f>
        <v>2582</v>
      </c>
      <c r="F92" s="22">
        <f>SUM(F93:F95)</f>
        <v>3244</v>
      </c>
      <c r="G92" s="22"/>
      <c r="H92" s="22">
        <f>SUM(H93:H95)</f>
        <v>10414</v>
      </c>
      <c r="I92" s="22">
        <f>SUM(I93:I95)</f>
        <v>46717</v>
      </c>
      <c r="J92" s="22">
        <f>SUM(J93:J95)</f>
        <v>57131</v>
      </c>
      <c r="K92" s="22">
        <f>SUM(K93:K95)</f>
        <v>7926</v>
      </c>
      <c r="L92" s="40"/>
      <c r="M92" s="21"/>
      <c r="N92" s="21"/>
    </row>
    <row r="93" spans="1:14" ht="19.5" customHeight="1">
      <c r="A93" s="41"/>
      <c r="B93" s="48" t="s">
        <v>118</v>
      </c>
      <c r="C93" s="26"/>
      <c r="D93" s="24">
        <v>370</v>
      </c>
      <c r="E93" s="24">
        <v>860</v>
      </c>
      <c r="F93" s="24">
        <f>D93+E93</f>
        <v>1230</v>
      </c>
      <c r="G93" s="24"/>
      <c r="H93" s="24">
        <v>5637</v>
      </c>
      <c r="I93" s="24">
        <v>13703</v>
      </c>
      <c r="J93" s="24">
        <f>H93+I93</f>
        <v>19340</v>
      </c>
      <c r="K93" s="24">
        <v>2462</v>
      </c>
      <c r="L93" s="40"/>
      <c r="M93" s="21"/>
      <c r="N93" s="21"/>
    </row>
    <row r="94" spans="1:14" ht="19.5" customHeight="1">
      <c r="A94" s="41"/>
      <c r="B94" s="48" t="s">
        <v>119</v>
      </c>
      <c r="C94" s="26"/>
      <c r="D94" s="24">
        <v>292</v>
      </c>
      <c r="E94" s="24">
        <v>1225</v>
      </c>
      <c r="F94" s="24">
        <f>D94+E94</f>
        <v>1517</v>
      </c>
      <c r="G94" s="24"/>
      <c r="H94" s="24">
        <v>4777</v>
      </c>
      <c r="I94" s="24">
        <v>24879</v>
      </c>
      <c r="J94" s="24">
        <f>H94+I94</f>
        <v>29656</v>
      </c>
      <c r="K94" s="24">
        <v>4318</v>
      </c>
      <c r="L94" s="40"/>
      <c r="M94" s="21"/>
      <c r="N94" s="21"/>
    </row>
    <row r="95" spans="1:14" ht="19.5" customHeight="1">
      <c r="A95" s="41"/>
      <c r="B95" s="48" t="s">
        <v>120</v>
      </c>
      <c r="C95" s="26"/>
      <c r="D95" s="24">
        <v>0</v>
      </c>
      <c r="E95" s="24">
        <v>497</v>
      </c>
      <c r="F95" s="24">
        <f>D95+E95</f>
        <v>497</v>
      </c>
      <c r="G95" s="24"/>
      <c r="H95" s="24">
        <v>0</v>
      </c>
      <c r="I95" s="24">
        <v>8135</v>
      </c>
      <c r="J95" s="24">
        <f>H95+I95</f>
        <v>8135</v>
      </c>
      <c r="K95" s="24">
        <v>1146</v>
      </c>
      <c r="L95" s="40"/>
      <c r="M95" s="21"/>
      <c r="N95" s="21"/>
    </row>
    <row r="96" spans="1:14" ht="19.5" customHeight="1">
      <c r="A96" s="41"/>
      <c r="B96" s="47" t="s">
        <v>121</v>
      </c>
      <c r="C96" s="25"/>
      <c r="D96" s="22">
        <f>SUM(D97:D99)</f>
        <v>155</v>
      </c>
      <c r="E96" s="22">
        <f>SUM(E97:E99)</f>
        <v>1682</v>
      </c>
      <c r="F96" s="22">
        <f>SUM(F97:F99)</f>
        <v>1837</v>
      </c>
      <c r="G96" s="22"/>
      <c r="H96" s="22">
        <f>SUM(H97:H99)</f>
        <v>1530</v>
      </c>
      <c r="I96" s="22">
        <f>SUM(I97:I99)</f>
        <v>36708</v>
      </c>
      <c r="J96" s="22">
        <f>SUM(J97:J99)</f>
        <v>38238</v>
      </c>
      <c r="K96" s="22">
        <f>SUM(K97:K99)</f>
        <v>5592</v>
      </c>
      <c r="L96" s="40"/>
      <c r="M96" s="21"/>
      <c r="N96" s="21"/>
    </row>
    <row r="97" spans="1:14" ht="19.5" customHeight="1">
      <c r="A97" s="41"/>
      <c r="B97" s="48" t="s">
        <v>122</v>
      </c>
      <c r="C97" s="26"/>
      <c r="D97" s="24">
        <v>155</v>
      </c>
      <c r="E97" s="24">
        <v>1311</v>
      </c>
      <c r="F97" s="24">
        <f>D97+E97</f>
        <v>1466</v>
      </c>
      <c r="G97" s="24"/>
      <c r="H97" s="24">
        <v>1530</v>
      </c>
      <c r="I97" s="24">
        <v>24639</v>
      </c>
      <c r="J97" s="24">
        <f>H97+I97</f>
        <v>26169</v>
      </c>
      <c r="K97" s="24">
        <v>3590</v>
      </c>
      <c r="L97" s="40"/>
      <c r="M97" s="21"/>
      <c r="N97" s="21"/>
    </row>
    <row r="98" spans="1:14" ht="19.5" customHeight="1">
      <c r="A98" s="41"/>
      <c r="B98" s="48" t="s">
        <v>123</v>
      </c>
      <c r="C98" s="26"/>
      <c r="D98" s="24">
        <v>0</v>
      </c>
      <c r="E98" s="24">
        <v>10</v>
      </c>
      <c r="F98" s="24">
        <f>D98+E98</f>
        <v>10</v>
      </c>
      <c r="G98" s="24"/>
      <c r="H98" s="24">
        <v>0</v>
      </c>
      <c r="I98" s="24">
        <v>247</v>
      </c>
      <c r="J98" s="24">
        <f>H98+I98</f>
        <v>247</v>
      </c>
      <c r="K98" s="24">
        <v>24</v>
      </c>
      <c r="L98" s="40"/>
      <c r="M98" s="21"/>
      <c r="N98" s="21"/>
    </row>
    <row r="99" spans="1:14" ht="19.5" customHeight="1">
      <c r="A99" s="41"/>
      <c r="B99" s="48" t="s">
        <v>124</v>
      </c>
      <c r="C99" s="26"/>
      <c r="D99" s="24">
        <v>0</v>
      </c>
      <c r="E99" s="24">
        <v>361</v>
      </c>
      <c r="F99" s="24">
        <f>D99+E99</f>
        <v>361</v>
      </c>
      <c r="G99" s="24"/>
      <c r="H99" s="24">
        <v>0</v>
      </c>
      <c r="I99" s="24">
        <v>11822</v>
      </c>
      <c r="J99" s="24">
        <f>H99+I99</f>
        <v>11822</v>
      </c>
      <c r="K99" s="24">
        <v>1978</v>
      </c>
      <c r="L99" s="40"/>
      <c r="M99" s="21"/>
      <c r="N99" s="21"/>
    </row>
    <row r="100" spans="1:14" ht="19.5" customHeight="1">
      <c r="A100" s="41"/>
      <c r="B100" s="47" t="s">
        <v>125</v>
      </c>
      <c r="C100" s="25"/>
      <c r="D100" s="22">
        <f>SUM(C101:D104)</f>
        <v>494</v>
      </c>
      <c r="E100" s="22">
        <f>SUM(E101:E104)</f>
        <v>1230</v>
      </c>
      <c r="F100" s="22">
        <f>SUM(F101:F104)</f>
        <v>1724</v>
      </c>
      <c r="G100" s="22"/>
      <c r="H100" s="22">
        <f>SUM(H101:H104)</f>
        <v>6423</v>
      </c>
      <c r="I100" s="22">
        <f>SUM(I101:I104)</f>
        <v>21803</v>
      </c>
      <c r="J100" s="22">
        <f>SUM(J101:J104)</f>
        <v>28226</v>
      </c>
      <c r="K100" s="22">
        <f>SUM(K101:K104)</f>
        <v>3886</v>
      </c>
      <c r="L100" s="40"/>
      <c r="M100" s="21"/>
      <c r="N100" s="21"/>
    </row>
    <row r="101" spans="1:14" ht="19.5" customHeight="1">
      <c r="A101" s="41"/>
      <c r="B101" s="48" t="s">
        <v>126</v>
      </c>
      <c r="C101" s="26"/>
      <c r="D101" s="24">
        <v>122</v>
      </c>
      <c r="E101" s="24">
        <v>308</v>
      </c>
      <c r="F101" s="24">
        <f>D101+E101</f>
        <v>430</v>
      </c>
      <c r="G101" s="24"/>
      <c r="H101" s="24">
        <v>1296</v>
      </c>
      <c r="I101" s="24">
        <v>3764</v>
      </c>
      <c r="J101" s="24">
        <f>H101+I101</f>
        <v>5060</v>
      </c>
      <c r="K101" s="24">
        <v>705</v>
      </c>
      <c r="L101" s="40"/>
      <c r="M101" s="21"/>
      <c r="N101" s="21"/>
    </row>
    <row r="102" spans="1:14" ht="19.5" customHeight="1">
      <c r="A102" s="41"/>
      <c r="B102" s="48" t="s">
        <v>127</v>
      </c>
      <c r="C102" s="26"/>
      <c r="D102" s="24">
        <v>127</v>
      </c>
      <c r="E102" s="24">
        <v>296</v>
      </c>
      <c r="F102" s="24">
        <f>D102+E102</f>
        <v>423</v>
      </c>
      <c r="G102" s="24"/>
      <c r="H102" s="24">
        <v>1577</v>
      </c>
      <c r="I102" s="24">
        <v>3251</v>
      </c>
      <c r="J102" s="24">
        <f>H102+I102</f>
        <v>4828</v>
      </c>
      <c r="K102" s="24">
        <v>717</v>
      </c>
      <c r="L102" s="40"/>
      <c r="M102" s="21"/>
      <c r="N102" s="21"/>
    </row>
    <row r="103" spans="1:14" ht="19.5" customHeight="1">
      <c r="A103" s="41"/>
      <c r="B103" s="48" t="s">
        <v>128</v>
      </c>
      <c r="C103" s="26"/>
      <c r="D103" s="24">
        <v>121</v>
      </c>
      <c r="E103" s="24">
        <v>110</v>
      </c>
      <c r="F103" s="24">
        <f>D103+E103</f>
        <v>231</v>
      </c>
      <c r="G103" s="24"/>
      <c r="H103" s="24">
        <v>1912</v>
      </c>
      <c r="I103" s="24">
        <v>1245</v>
      </c>
      <c r="J103" s="24">
        <f>H103+I103</f>
        <v>3157</v>
      </c>
      <c r="K103" s="24">
        <v>421</v>
      </c>
      <c r="L103" s="40"/>
      <c r="M103" s="21"/>
      <c r="N103" s="21"/>
    </row>
    <row r="104" spans="1:14" ht="19.5" customHeight="1">
      <c r="A104" s="41"/>
      <c r="B104" s="48" t="s">
        <v>129</v>
      </c>
      <c r="C104" s="26"/>
      <c r="D104" s="24">
        <v>124</v>
      </c>
      <c r="E104" s="24">
        <v>516</v>
      </c>
      <c r="F104" s="24">
        <f>D104+E104</f>
        <v>640</v>
      </c>
      <c r="G104" s="24"/>
      <c r="H104" s="24">
        <v>1638</v>
      </c>
      <c r="I104" s="24">
        <v>13543</v>
      </c>
      <c r="J104" s="24">
        <f>H104+I104</f>
        <v>15181</v>
      </c>
      <c r="K104" s="24">
        <v>2043</v>
      </c>
      <c r="L104" s="40"/>
      <c r="M104" s="21"/>
      <c r="N104" s="21"/>
    </row>
    <row r="105" spans="1:14" ht="19.5" customHeight="1">
      <c r="A105" s="41"/>
      <c r="B105" s="47" t="s">
        <v>130</v>
      </c>
      <c r="C105" s="25"/>
      <c r="D105" s="22">
        <f>D106</f>
        <v>9</v>
      </c>
      <c r="E105" s="22">
        <f>E106</f>
        <v>300</v>
      </c>
      <c r="F105" s="22">
        <f>F106</f>
        <v>309</v>
      </c>
      <c r="G105" s="22"/>
      <c r="H105" s="22">
        <f>H106</f>
        <v>171</v>
      </c>
      <c r="I105" s="22">
        <f>I106</f>
        <v>3856</v>
      </c>
      <c r="J105" s="22">
        <f>J106</f>
        <v>4027</v>
      </c>
      <c r="K105" s="22">
        <f>K106</f>
        <v>559</v>
      </c>
      <c r="L105" s="40"/>
      <c r="M105" s="21"/>
      <c r="N105" s="21"/>
    </row>
    <row r="106" spans="1:14" ht="19.5" customHeight="1">
      <c r="A106" s="41"/>
      <c r="B106" s="48" t="s">
        <v>131</v>
      </c>
      <c r="C106" s="26"/>
      <c r="D106" s="24">
        <v>9</v>
      </c>
      <c r="E106" s="24">
        <v>300</v>
      </c>
      <c r="F106" s="24">
        <f>D106+E106</f>
        <v>309</v>
      </c>
      <c r="G106" s="24"/>
      <c r="H106" s="24">
        <v>171</v>
      </c>
      <c r="I106" s="24">
        <v>3856</v>
      </c>
      <c r="J106" s="24">
        <f>H106+I106</f>
        <v>4027</v>
      </c>
      <c r="K106" s="24">
        <v>559</v>
      </c>
      <c r="L106" s="40"/>
      <c r="M106" s="21"/>
      <c r="N106" s="21"/>
    </row>
    <row r="107" spans="1:14" ht="19.5" customHeight="1">
      <c r="A107" s="41"/>
      <c r="B107" s="47" t="s">
        <v>6</v>
      </c>
      <c r="C107" s="25"/>
      <c r="D107" s="22">
        <f>D108+D120+D124+D128+D132+D138</f>
        <v>836</v>
      </c>
      <c r="E107" s="22">
        <f>E108+E120+E124+E128+E132+E138</f>
        <v>10917</v>
      </c>
      <c r="F107" s="22">
        <f>F108+F120+F124+F128+F132+F138</f>
        <v>11753</v>
      </c>
      <c r="G107" s="22"/>
      <c r="H107" s="22">
        <f>H108+H120+H124+H128+H132+H138</f>
        <v>8487</v>
      </c>
      <c r="I107" s="22">
        <f>I108+I120+I124+I128+I132+I138</f>
        <v>173113</v>
      </c>
      <c r="J107" s="22">
        <f>J108+J120+J124+J128+J132+J138</f>
        <v>181600</v>
      </c>
      <c r="K107" s="22">
        <f>K108+K120+K124+K128+K132+K138</f>
        <v>24554</v>
      </c>
      <c r="L107" s="40"/>
      <c r="M107" s="21"/>
      <c r="N107" s="21"/>
    </row>
    <row r="108" spans="1:14" ht="19.5" customHeight="1">
      <c r="A108" s="41"/>
      <c r="B108" s="47" t="s">
        <v>132</v>
      </c>
      <c r="C108" s="25"/>
      <c r="D108" s="22">
        <f>SUM(D109:D119)</f>
        <v>83</v>
      </c>
      <c r="E108" s="22">
        <f>SUM(E109:E119)</f>
        <v>1342</v>
      </c>
      <c r="F108" s="22">
        <f>SUM(F109:F119)</f>
        <v>1425</v>
      </c>
      <c r="G108" s="22"/>
      <c r="H108" s="22">
        <f>SUM(H109:H119)</f>
        <v>909</v>
      </c>
      <c r="I108" s="22">
        <f>SUM(I109:I119)</f>
        <v>19940</v>
      </c>
      <c r="J108" s="22">
        <f>SUM(J109:J119)</f>
        <v>20849</v>
      </c>
      <c r="K108" s="22">
        <f>SUM(K109:K119)</f>
        <v>2924</v>
      </c>
      <c r="L108" s="40"/>
      <c r="M108" s="21"/>
      <c r="N108" s="21"/>
    </row>
    <row r="109" spans="1:14" ht="19.5" customHeight="1">
      <c r="A109" s="41"/>
      <c r="B109" s="48" t="s">
        <v>133</v>
      </c>
      <c r="C109" s="26"/>
      <c r="D109" s="24">
        <v>23</v>
      </c>
      <c r="E109" s="24">
        <v>781</v>
      </c>
      <c r="F109" s="24">
        <f>D109+E109</f>
        <v>804</v>
      </c>
      <c r="G109" s="24"/>
      <c r="H109" s="24">
        <v>295</v>
      </c>
      <c r="I109" s="24">
        <v>11903</v>
      </c>
      <c r="J109" s="24">
        <f>H109+I109</f>
        <v>12198</v>
      </c>
      <c r="K109" s="24">
        <v>1670</v>
      </c>
      <c r="L109" s="40"/>
      <c r="M109" s="21"/>
      <c r="N109" s="21"/>
    </row>
    <row r="110" spans="1:14" ht="19.5" customHeight="1">
      <c r="A110" s="41"/>
      <c r="B110" s="48" t="s">
        <v>134</v>
      </c>
      <c r="C110" s="26"/>
      <c r="D110" s="24">
        <v>0</v>
      </c>
      <c r="E110" s="24">
        <v>13</v>
      </c>
      <c r="F110" s="24">
        <f aca="true" t="shared" si="7" ref="F110:F119">D110+E110</f>
        <v>13</v>
      </c>
      <c r="G110" s="24"/>
      <c r="H110" s="24">
        <v>0</v>
      </c>
      <c r="I110" s="24">
        <v>164</v>
      </c>
      <c r="J110" s="24">
        <f aca="true" t="shared" si="8" ref="J110:J119">H110+I110</f>
        <v>164</v>
      </c>
      <c r="K110" s="24">
        <v>25</v>
      </c>
      <c r="L110" s="40"/>
      <c r="M110" s="21"/>
      <c r="N110" s="21"/>
    </row>
    <row r="111" spans="1:14" ht="19.5" customHeight="1">
      <c r="A111" s="41"/>
      <c r="B111" s="48" t="s">
        <v>135</v>
      </c>
      <c r="C111" s="26"/>
      <c r="D111" s="24">
        <v>22</v>
      </c>
      <c r="E111" s="24">
        <v>22</v>
      </c>
      <c r="F111" s="24">
        <f t="shared" si="7"/>
        <v>44</v>
      </c>
      <c r="G111" s="24"/>
      <c r="H111" s="24">
        <v>210</v>
      </c>
      <c r="I111" s="24">
        <v>204</v>
      </c>
      <c r="J111" s="24">
        <f t="shared" si="8"/>
        <v>414</v>
      </c>
      <c r="K111" s="24">
        <v>61</v>
      </c>
      <c r="L111" s="40"/>
      <c r="M111" s="21"/>
      <c r="N111" s="21"/>
    </row>
    <row r="112" spans="1:14" ht="19.5" customHeight="1">
      <c r="A112" s="41"/>
      <c r="B112" s="48" t="s">
        <v>136</v>
      </c>
      <c r="C112" s="26"/>
      <c r="D112" s="24">
        <v>8</v>
      </c>
      <c r="E112" s="24">
        <v>8</v>
      </c>
      <c r="F112" s="24">
        <f t="shared" si="7"/>
        <v>16</v>
      </c>
      <c r="G112" s="24"/>
      <c r="H112" s="24">
        <v>52</v>
      </c>
      <c r="I112" s="24">
        <v>35</v>
      </c>
      <c r="J112" s="24">
        <f t="shared" si="8"/>
        <v>87</v>
      </c>
      <c r="K112" s="24">
        <v>16</v>
      </c>
      <c r="L112" s="40"/>
      <c r="M112" s="21"/>
      <c r="N112" s="21"/>
    </row>
    <row r="113" spans="1:14" ht="19.5" customHeight="1">
      <c r="A113" s="41"/>
      <c r="B113" s="48" t="s">
        <v>137</v>
      </c>
      <c r="C113" s="26"/>
      <c r="D113" s="24">
        <v>13</v>
      </c>
      <c r="E113" s="24">
        <v>57</v>
      </c>
      <c r="F113" s="24">
        <f t="shared" si="7"/>
        <v>70</v>
      </c>
      <c r="G113" s="24"/>
      <c r="H113" s="24">
        <v>160</v>
      </c>
      <c r="I113" s="24">
        <v>590</v>
      </c>
      <c r="J113" s="24">
        <f t="shared" si="8"/>
        <v>750</v>
      </c>
      <c r="K113" s="24">
        <v>110</v>
      </c>
      <c r="L113" s="40"/>
      <c r="M113" s="21"/>
      <c r="N113" s="21"/>
    </row>
    <row r="114" spans="1:14" ht="19.5" customHeight="1">
      <c r="A114" s="41"/>
      <c r="B114" s="48" t="s">
        <v>473</v>
      </c>
      <c r="C114" s="26"/>
      <c r="D114" s="26"/>
      <c r="E114" s="26"/>
      <c r="F114" s="24"/>
      <c r="G114" s="26"/>
      <c r="H114" s="26"/>
      <c r="I114" s="26"/>
      <c r="J114" s="24"/>
      <c r="K114" s="26"/>
      <c r="L114" s="40"/>
      <c r="M114" s="21"/>
      <c r="N114" s="21"/>
    </row>
    <row r="115" spans="1:14" ht="14.25" customHeight="1">
      <c r="A115" s="41"/>
      <c r="B115" s="48" t="s">
        <v>786</v>
      </c>
      <c r="C115" s="26"/>
      <c r="D115" s="24"/>
      <c r="E115" s="24"/>
      <c r="F115" s="24"/>
      <c r="G115" s="24"/>
      <c r="H115" s="24"/>
      <c r="I115" s="24"/>
      <c r="J115" s="24"/>
      <c r="K115" s="24"/>
      <c r="L115" s="40"/>
      <c r="M115" s="21"/>
      <c r="N115" s="21"/>
    </row>
    <row r="116" spans="1:14" ht="14.25" customHeight="1">
      <c r="A116" s="41"/>
      <c r="B116" s="48" t="s">
        <v>140</v>
      </c>
      <c r="C116" s="26"/>
      <c r="D116" s="24">
        <v>5</v>
      </c>
      <c r="E116" s="24">
        <v>156</v>
      </c>
      <c r="F116" s="24">
        <f t="shared" si="7"/>
        <v>161</v>
      </c>
      <c r="G116" s="24"/>
      <c r="H116" s="24">
        <v>65</v>
      </c>
      <c r="I116" s="24">
        <v>2245</v>
      </c>
      <c r="J116" s="24">
        <f t="shared" si="8"/>
        <v>2310</v>
      </c>
      <c r="K116" s="24">
        <v>428</v>
      </c>
      <c r="L116" s="40"/>
      <c r="M116" s="21"/>
      <c r="N116" s="21"/>
    </row>
    <row r="117" spans="1:19" ht="19.5" customHeight="1">
      <c r="A117" s="41"/>
      <c r="B117" s="48" t="s">
        <v>142</v>
      </c>
      <c r="C117" s="26"/>
      <c r="D117" s="24">
        <v>0</v>
      </c>
      <c r="E117" s="24">
        <v>8</v>
      </c>
      <c r="F117" s="24">
        <f t="shared" si="7"/>
        <v>8</v>
      </c>
      <c r="G117" s="24"/>
      <c r="H117" s="24">
        <v>0</v>
      </c>
      <c r="I117" s="24">
        <v>111</v>
      </c>
      <c r="J117" s="24">
        <f t="shared" si="8"/>
        <v>111</v>
      </c>
      <c r="K117" s="24">
        <v>17</v>
      </c>
      <c r="L117" s="40"/>
      <c r="M117" s="21"/>
      <c r="N117" s="21"/>
      <c r="O117" s="21"/>
      <c r="P117" s="21"/>
      <c r="Q117" s="21"/>
      <c r="R117" s="21"/>
      <c r="S117" s="21"/>
    </row>
    <row r="118" spans="1:14" ht="19.5" customHeight="1">
      <c r="A118" s="41"/>
      <c r="B118" s="48" t="s">
        <v>143</v>
      </c>
      <c r="C118" s="26"/>
      <c r="D118" s="24">
        <v>12</v>
      </c>
      <c r="E118" s="24">
        <v>191</v>
      </c>
      <c r="F118" s="24">
        <f t="shared" si="7"/>
        <v>203</v>
      </c>
      <c r="G118" s="24"/>
      <c r="H118" s="24">
        <v>127</v>
      </c>
      <c r="I118" s="24">
        <v>2433</v>
      </c>
      <c r="J118" s="24">
        <f t="shared" si="8"/>
        <v>2560</v>
      </c>
      <c r="K118" s="24">
        <v>319</v>
      </c>
      <c r="L118" s="40"/>
      <c r="M118" s="21"/>
      <c r="N118" s="21"/>
    </row>
    <row r="119" spans="1:14" ht="19.5" customHeight="1">
      <c r="A119" s="41"/>
      <c r="B119" s="48" t="s">
        <v>144</v>
      </c>
      <c r="C119" s="26"/>
      <c r="D119" s="24">
        <v>0</v>
      </c>
      <c r="E119" s="24">
        <v>106</v>
      </c>
      <c r="F119" s="24">
        <f t="shared" si="7"/>
        <v>106</v>
      </c>
      <c r="G119" s="24"/>
      <c r="H119" s="24">
        <v>0</v>
      </c>
      <c r="I119" s="24">
        <v>2255</v>
      </c>
      <c r="J119" s="24">
        <f t="shared" si="8"/>
        <v>2255</v>
      </c>
      <c r="K119" s="24">
        <v>278</v>
      </c>
      <c r="L119" s="40"/>
      <c r="M119" s="21"/>
      <c r="N119" s="21"/>
    </row>
    <row r="120" spans="1:14" ht="19.5" customHeight="1">
      <c r="A120" s="41"/>
      <c r="B120" s="47" t="s">
        <v>145</v>
      </c>
      <c r="C120" s="25"/>
      <c r="D120" s="22">
        <f>SUM(D121:D123)</f>
        <v>25</v>
      </c>
      <c r="E120" s="22">
        <f>SUM(E121:E123)</f>
        <v>1779</v>
      </c>
      <c r="F120" s="22">
        <f>SUM(F121:F123)</f>
        <v>1804</v>
      </c>
      <c r="G120" s="22"/>
      <c r="H120" s="22">
        <f>SUM(H121:H123)</f>
        <v>354</v>
      </c>
      <c r="I120" s="22">
        <f>SUM(I121:I123)</f>
        <v>39886</v>
      </c>
      <c r="J120" s="22">
        <f>SUM(J121:J123)</f>
        <v>40240</v>
      </c>
      <c r="K120" s="22">
        <f>SUM(K121:K123)</f>
        <v>5639</v>
      </c>
      <c r="L120" s="40"/>
      <c r="M120" s="21"/>
      <c r="N120" s="21"/>
    </row>
    <row r="121" spans="1:14" ht="19.5" customHeight="1">
      <c r="A121" s="41"/>
      <c r="B121" s="48" t="s">
        <v>146</v>
      </c>
      <c r="C121" s="26"/>
      <c r="D121" s="24">
        <v>25</v>
      </c>
      <c r="E121" s="24">
        <v>279</v>
      </c>
      <c r="F121" s="24">
        <f>D121+E121</f>
        <v>304</v>
      </c>
      <c r="G121" s="24"/>
      <c r="H121" s="24">
        <v>354</v>
      </c>
      <c r="I121" s="24">
        <v>5123</v>
      </c>
      <c r="J121" s="24">
        <f>H121+I121</f>
        <v>5477</v>
      </c>
      <c r="K121" s="24">
        <v>759</v>
      </c>
      <c r="L121" s="40"/>
      <c r="M121" s="21"/>
      <c r="N121" s="21"/>
    </row>
    <row r="122" spans="1:14" ht="19.5" customHeight="1">
      <c r="A122" s="41"/>
      <c r="B122" s="48" t="s">
        <v>147</v>
      </c>
      <c r="C122" s="26"/>
      <c r="D122" s="24">
        <v>0</v>
      </c>
      <c r="E122" s="24">
        <v>387</v>
      </c>
      <c r="F122" s="24">
        <f>D122+E122</f>
        <v>387</v>
      </c>
      <c r="G122" s="24"/>
      <c r="H122" s="24">
        <v>0</v>
      </c>
      <c r="I122" s="24">
        <v>6732</v>
      </c>
      <c r="J122" s="24">
        <f>H122+I122</f>
        <v>6732</v>
      </c>
      <c r="K122" s="24">
        <v>982</v>
      </c>
      <c r="L122" s="40"/>
      <c r="M122" s="21"/>
      <c r="N122" s="21"/>
    </row>
    <row r="123" spans="1:14" ht="19.5" customHeight="1">
      <c r="A123" s="41"/>
      <c r="B123" s="48" t="s">
        <v>148</v>
      </c>
      <c r="C123" s="26"/>
      <c r="D123" s="24">
        <v>0</v>
      </c>
      <c r="E123" s="24">
        <v>1113</v>
      </c>
      <c r="F123" s="24">
        <f>D123+E123</f>
        <v>1113</v>
      </c>
      <c r="G123" s="24"/>
      <c r="H123" s="24">
        <v>0</v>
      </c>
      <c r="I123" s="24">
        <v>28031</v>
      </c>
      <c r="J123" s="24">
        <f>H123+I123</f>
        <v>28031</v>
      </c>
      <c r="K123" s="24">
        <v>3898</v>
      </c>
      <c r="L123" s="40"/>
      <c r="M123" s="21"/>
      <c r="N123" s="21"/>
    </row>
    <row r="124" spans="1:14" ht="19.5" customHeight="1">
      <c r="A124" s="41"/>
      <c r="B124" s="47" t="s">
        <v>149</v>
      </c>
      <c r="C124" s="25"/>
      <c r="D124" s="22">
        <f>SUM(D125:D127)</f>
        <v>79</v>
      </c>
      <c r="E124" s="22">
        <f>SUM(E125:E127)</f>
        <v>1767</v>
      </c>
      <c r="F124" s="22">
        <f>SUM(F125:F127)</f>
        <v>1846</v>
      </c>
      <c r="G124" s="22"/>
      <c r="H124" s="22">
        <f>SUM(H125:H127)</f>
        <v>1001</v>
      </c>
      <c r="I124" s="22">
        <f>SUM(I125:I127)</f>
        <v>34198</v>
      </c>
      <c r="J124" s="22">
        <f>SUM(J125:J127)</f>
        <v>35199</v>
      </c>
      <c r="K124" s="22">
        <f>SUM(K125:K127)</f>
        <v>4995</v>
      </c>
      <c r="L124" s="40"/>
      <c r="M124" s="21"/>
      <c r="N124" s="21"/>
    </row>
    <row r="125" spans="1:14" ht="19.5" customHeight="1">
      <c r="A125" s="41"/>
      <c r="B125" s="48" t="s">
        <v>150</v>
      </c>
      <c r="C125" s="26"/>
      <c r="D125" s="24">
        <v>0</v>
      </c>
      <c r="E125" s="24">
        <v>1625</v>
      </c>
      <c r="F125" s="24">
        <f>D125+E125</f>
        <v>1625</v>
      </c>
      <c r="G125" s="24"/>
      <c r="H125" s="24">
        <v>0</v>
      </c>
      <c r="I125" s="24">
        <v>32038</v>
      </c>
      <c r="J125" s="24">
        <f>H125+I125</f>
        <v>32038</v>
      </c>
      <c r="K125" s="24">
        <v>4602</v>
      </c>
      <c r="L125" s="40"/>
      <c r="M125" s="21"/>
      <c r="N125" s="21"/>
    </row>
    <row r="126" spans="1:14" ht="19.5" customHeight="1">
      <c r="A126" s="41"/>
      <c r="B126" s="48" t="s">
        <v>151</v>
      </c>
      <c r="C126" s="26"/>
      <c r="D126" s="24">
        <v>2</v>
      </c>
      <c r="E126" s="24">
        <v>66</v>
      </c>
      <c r="F126" s="24">
        <f>D126+E126</f>
        <v>68</v>
      </c>
      <c r="G126" s="24"/>
      <c r="H126" s="24">
        <v>6</v>
      </c>
      <c r="I126" s="24">
        <v>822</v>
      </c>
      <c r="J126" s="24">
        <f>H126+I126</f>
        <v>828</v>
      </c>
      <c r="K126" s="24">
        <v>103</v>
      </c>
      <c r="L126" s="40"/>
      <c r="M126" s="21"/>
      <c r="N126" s="21"/>
    </row>
    <row r="127" spans="1:14" ht="19.5" customHeight="1">
      <c r="A127" s="41"/>
      <c r="B127" s="48" t="s">
        <v>152</v>
      </c>
      <c r="C127" s="26"/>
      <c r="D127" s="24">
        <v>77</v>
      </c>
      <c r="E127" s="24">
        <v>76</v>
      </c>
      <c r="F127" s="24">
        <f>D127+E127</f>
        <v>153</v>
      </c>
      <c r="G127" s="24"/>
      <c r="H127" s="24">
        <v>995</v>
      </c>
      <c r="I127" s="24">
        <v>1338</v>
      </c>
      <c r="J127" s="24">
        <f>H127+I127</f>
        <v>2333</v>
      </c>
      <c r="K127" s="24">
        <v>290</v>
      </c>
      <c r="L127" s="40"/>
      <c r="M127" s="21"/>
      <c r="N127" s="21"/>
    </row>
    <row r="128" spans="1:14" ht="19.5" customHeight="1">
      <c r="A128" s="41"/>
      <c r="B128" s="47" t="s">
        <v>153</v>
      </c>
      <c r="C128" s="25"/>
      <c r="D128" s="22">
        <f>SUM(D129:D131)</f>
        <v>23</v>
      </c>
      <c r="E128" s="22">
        <f>SUM(E129:E131)</f>
        <v>1676</v>
      </c>
      <c r="F128" s="22">
        <f>SUM(F129:F131)</f>
        <v>1699</v>
      </c>
      <c r="G128" s="22"/>
      <c r="H128" s="22">
        <f>SUM(H129:H131)</f>
        <v>203</v>
      </c>
      <c r="I128" s="22">
        <f>SUM(I129:I131)</f>
        <v>23069</v>
      </c>
      <c r="J128" s="22">
        <f>SUM(J129:J131)</f>
        <v>23272</v>
      </c>
      <c r="K128" s="22">
        <f>SUM(K129:K131)</f>
        <v>2975</v>
      </c>
      <c r="L128" s="40"/>
      <c r="M128" s="21"/>
      <c r="N128" s="21"/>
    </row>
    <row r="129" spans="1:14" ht="19.5" customHeight="1">
      <c r="A129" s="41"/>
      <c r="B129" s="48" t="s">
        <v>154</v>
      </c>
      <c r="C129" s="26"/>
      <c r="D129" s="24">
        <v>23</v>
      </c>
      <c r="E129" s="24">
        <v>1628</v>
      </c>
      <c r="F129" s="24">
        <f>D129+E129</f>
        <v>1651</v>
      </c>
      <c r="G129" s="26"/>
      <c r="H129" s="24">
        <v>203</v>
      </c>
      <c r="I129" s="24">
        <v>22529</v>
      </c>
      <c r="J129" s="24">
        <f>H129+I129</f>
        <v>22732</v>
      </c>
      <c r="K129" s="24">
        <v>2895</v>
      </c>
      <c r="L129" s="40"/>
      <c r="M129" s="21"/>
      <c r="N129" s="21"/>
    </row>
    <row r="130" spans="1:14" ht="19.5" customHeight="1">
      <c r="A130" s="41"/>
      <c r="B130" s="48" t="s">
        <v>155</v>
      </c>
      <c r="C130" s="26"/>
      <c r="D130" s="24">
        <v>0</v>
      </c>
      <c r="E130" s="24">
        <v>38</v>
      </c>
      <c r="F130" s="24">
        <f>D130+E130</f>
        <v>38</v>
      </c>
      <c r="G130" s="24"/>
      <c r="H130" s="24">
        <v>0</v>
      </c>
      <c r="I130" s="24">
        <v>370</v>
      </c>
      <c r="J130" s="24">
        <f>H130+I130</f>
        <v>370</v>
      </c>
      <c r="K130" s="24">
        <v>57</v>
      </c>
      <c r="L130" s="40"/>
      <c r="M130" s="21"/>
      <c r="N130" s="21"/>
    </row>
    <row r="131" spans="1:14" ht="19.5" customHeight="1">
      <c r="A131" s="41"/>
      <c r="B131" s="48" t="s">
        <v>156</v>
      </c>
      <c r="C131" s="26"/>
      <c r="D131" s="24">
        <v>0</v>
      </c>
      <c r="E131" s="24">
        <v>10</v>
      </c>
      <c r="F131" s="24">
        <f>D131+E131</f>
        <v>10</v>
      </c>
      <c r="G131" s="24"/>
      <c r="H131" s="24">
        <v>0</v>
      </c>
      <c r="I131" s="24">
        <v>170</v>
      </c>
      <c r="J131" s="24">
        <f>H131+I131</f>
        <v>170</v>
      </c>
      <c r="K131" s="24">
        <v>23</v>
      </c>
      <c r="L131" s="40"/>
      <c r="M131" s="21"/>
      <c r="N131" s="21"/>
    </row>
    <row r="132" spans="1:14" ht="19.5" customHeight="1">
      <c r="A132" s="41"/>
      <c r="B132" s="47" t="s">
        <v>157</v>
      </c>
      <c r="C132" s="25"/>
      <c r="D132" s="22">
        <f>SUM(D133:D137)</f>
        <v>513</v>
      </c>
      <c r="E132" s="22">
        <f>SUM(E133:E137)</f>
        <v>2494</v>
      </c>
      <c r="F132" s="22">
        <f>SUM(F133:F137)</f>
        <v>3007</v>
      </c>
      <c r="G132" s="22"/>
      <c r="H132" s="22">
        <f>SUM(H133:H137)</f>
        <v>4579</v>
      </c>
      <c r="I132" s="22">
        <f>SUM(I133:I137)</f>
        <v>26555</v>
      </c>
      <c r="J132" s="22">
        <f>SUM(J133:J137)</f>
        <v>31134</v>
      </c>
      <c r="K132" s="22">
        <f>SUM(K133:K137)</f>
        <v>4177</v>
      </c>
      <c r="L132" s="40"/>
      <c r="M132" s="21"/>
      <c r="N132" s="21"/>
    </row>
    <row r="133" spans="1:14" ht="19.5" customHeight="1">
      <c r="A133" s="41"/>
      <c r="B133" s="48" t="s">
        <v>158</v>
      </c>
      <c r="C133" s="26"/>
      <c r="D133" s="24">
        <v>0</v>
      </c>
      <c r="E133" s="24">
        <v>125</v>
      </c>
      <c r="F133" s="24">
        <f>D133+E133</f>
        <v>125</v>
      </c>
      <c r="G133" s="24"/>
      <c r="H133" s="24">
        <v>0</v>
      </c>
      <c r="I133" s="24">
        <v>1453</v>
      </c>
      <c r="J133" s="24">
        <f>H133+I133</f>
        <v>1453</v>
      </c>
      <c r="K133" s="24">
        <v>168</v>
      </c>
      <c r="L133" s="40"/>
      <c r="M133" s="21"/>
      <c r="N133" s="21"/>
    </row>
    <row r="134" spans="1:14" ht="19.5" customHeight="1">
      <c r="A134" s="41"/>
      <c r="B134" s="48" t="s">
        <v>159</v>
      </c>
      <c r="C134" s="26"/>
      <c r="D134" s="24">
        <v>272</v>
      </c>
      <c r="E134" s="24">
        <v>1639</v>
      </c>
      <c r="F134" s="24">
        <f>D134+E134</f>
        <v>1911</v>
      </c>
      <c r="G134" s="24"/>
      <c r="H134" s="24">
        <v>2333</v>
      </c>
      <c r="I134" s="24">
        <v>17078</v>
      </c>
      <c r="J134" s="24">
        <f>H134+I134</f>
        <v>19411</v>
      </c>
      <c r="K134" s="24">
        <v>2527</v>
      </c>
      <c r="L134" s="40"/>
      <c r="M134" s="21"/>
      <c r="N134" s="21"/>
    </row>
    <row r="135" spans="1:14" ht="19.5" customHeight="1">
      <c r="A135" s="41"/>
      <c r="B135" s="48" t="s">
        <v>160</v>
      </c>
      <c r="C135" s="26"/>
      <c r="D135" s="24">
        <v>64</v>
      </c>
      <c r="E135" s="24">
        <v>136</v>
      </c>
      <c r="F135" s="24">
        <f>D135+E135</f>
        <v>200</v>
      </c>
      <c r="G135" s="24"/>
      <c r="H135" s="24">
        <v>533</v>
      </c>
      <c r="I135" s="24">
        <v>1629</v>
      </c>
      <c r="J135" s="24">
        <f>H135+I135</f>
        <v>2162</v>
      </c>
      <c r="K135" s="24">
        <v>294</v>
      </c>
      <c r="L135" s="40"/>
      <c r="M135" s="21"/>
      <c r="N135" s="21"/>
    </row>
    <row r="136" spans="1:14" ht="19.5" customHeight="1">
      <c r="A136" s="41"/>
      <c r="B136" s="48" t="s">
        <v>161</v>
      </c>
      <c r="C136" s="26"/>
      <c r="D136" s="24">
        <v>70</v>
      </c>
      <c r="E136" s="24">
        <v>211</v>
      </c>
      <c r="F136" s="24">
        <f>D136+E136</f>
        <v>281</v>
      </c>
      <c r="G136" s="24"/>
      <c r="H136" s="24">
        <v>718</v>
      </c>
      <c r="I136" s="24">
        <v>2209</v>
      </c>
      <c r="J136" s="24">
        <f>H136+I136</f>
        <v>2927</v>
      </c>
      <c r="K136" s="24">
        <v>408</v>
      </c>
      <c r="L136" s="40"/>
      <c r="M136" s="21"/>
      <c r="N136" s="21"/>
    </row>
    <row r="137" spans="1:14" ht="19.5" customHeight="1">
      <c r="A137" s="41"/>
      <c r="B137" s="48" t="s">
        <v>162</v>
      </c>
      <c r="C137" s="26"/>
      <c r="D137" s="24">
        <v>107</v>
      </c>
      <c r="E137" s="24">
        <v>383</v>
      </c>
      <c r="F137" s="24">
        <f>D137+E137</f>
        <v>490</v>
      </c>
      <c r="G137" s="24"/>
      <c r="H137" s="24">
        <v>995</v>
      </c>
      <c r="I137" s="24">
        <v>4186</v>
      </c>
      <c r="J137" s="24">
        <f>H137+I137</f>
        <v>5181</v>
      </c>
      <c r="K137" s="24">
        <v>780</v>
      </c>
      <c r="L137" s="40"/>
      <c r="M137" s="21"/>
      <c r="N137" s="21"/>
    </row>
    <row r="138" spans="1:14" ht="19.5" customHeight="1">
      <c r="A138" s="41"/>
      <c r="B138" s="47" t="s">
        <v>163</v>
      </c>
      <c r="C138" s="25"/>
      <c r="D138" s="22">
        <f>SUM(D139:D145)</f>
        <v>113</v>
      </c>
      <c r="E138" s="22">
        <f>SUM(E139:E145)</f>
        <v>1859</v>
      </c>
      <c r="F138" s="22">
        <f>SUM(F139:F145)</f>
        <v>1972</v>
      </c>
      <c r="G138" s="22"/>
      <c r="H138" s="22">
        <f>SUM(H139:H145)</f>
        <v>1441</v>
      </c>
      <c r="I138" s="22">
        <f>SUM(I139:I145)</f>
        <v>29465</v>
      </c>
      <c r="J138" s="22">
        <f>SUM(J139:J145)</f>
        <v>30906</v>
      </c>
      <c r="K138" s="22">
        <f>SUM(K139:K145)</f>
        <v>3844</v>
      </c>
      <c r="L138" s="40"/>
      <c r="M138" s="21"/>
      <c r="N138" s="21"/>
    </row>
    <row r="139" spans="1:14" ht="19.5" customHeight="1">
      <c r="A139" s="41"/>
      <c r="B139" s="48" t="s">
        <v>164</v>
      </c>
      <c r="C139" s="26"/>
      <c r="D139" s="24">
        <v>80</v>
      </c>
      <c r="E139" s="24">
        <v>373</v>
      </c>
      <c r="F139" s="24">
        <f>D139+E139</f>
        <v>453</v>
      </c>
      <c r="G139" s="24"/>
      <c r="H139" s="24">
        <v>1087</v>
      </c>
      <c r="I139" s="24">
        <v>8751</v>
      </c>
      <c r="J139" s="24">
        <f>H139+I139</f>
        <v>9838</v>
      </c>
      <c r="K139" s="24">
        <v>1159</v>
      </c>
      <c r="L139" s="40"/>
      <c r="M139" s="21"/>
      <c r="N139" s="21"/>
    </row>
    <row r="140" spans="1:14" ht="19.5" customHeight="1">
      <c r="A140" s="41"/>
      <c r="B140" s="48" t="s">
        <v>165</v>
      </c>
      <c r="C140" s="26"/>
      <c r="D140" s="24">
        <v>0</v>
      </c>
      <c r="E140" s="24">
        <v>186</v>
      </c>
      <c r="F140" s="24">
        <f aca="true" t="shared" si="9" ref="F140:F145">D140+E140</f>
        <v>186</v>
      </c>
      <c r="G140" s="24"/>
      <c r="H140" s="24">
        <v>0</v>
      </c>
      <c r="I140" s="24">
        <v>1954</v>
      </c>
      <c r="J140" s="24">
        <f aca="true" t="shared" si="10" ref="J140:J145">H140+I140</f>
        <v>1954</v>
      </c>
      <c r="K140" s="24">
        <v>233</v>
      </c>
      <c r="L140" s="40"/>
      <c r="M140" s="21"/>
      <c r="N140" s="21"/>
    </row>
    <row r="141" spans="1:14" ht="19.5" customHeight="1">
      <c r="A141" s="41"/>
      <c r="B141" s="48" t="s">
        <v>166</v>
      </c>
      <c r="C141" s="26"/>
      <c r="D141" s="24">
        <v>0</v>
      </c>
      <c r="E141" s="24">
        <v>159</v>
      </c>
      <c r="F141" s="24">
        <f t="shared" si="9"/>
        <v>159</v>
      </c>
      <c r="G141" s="24"/>
      <c r="H141" s="24">
        <v>0</v>
      </c>
      <c r="I141" s="24">
        <v>3741</v>
      </c>
      <c r="J141" s="24">
        <f t="shared" si="10"/>
        <v>3741</v>
      </c>
      <c r="K141" s="24">
        <v>473</v>
      </c>
      <c r="L141" s="40"/>
      <c r="M141" s="21"/>
      <c r="N141" s="21"/>
    </row>
    <row r="142" spans="1:14" ht="19.5" customHeight="1">
      <c r="A142" s="41"/>
      <c r="B142" s="48" t="s">
        <v>167</v>
      </c>
      <c r="C142" s="26"/>
      <c r="D142" s="24">
        <v>0</v>
      </c>
      <c r="E142" s="24">
        <v>247</v>
      </c>
      <c r="F142" s="24">
        <f t="shared" si="9"/>
        <v>247</v>
      </c>
      <c r="G142" s="24"/>
      <c r="H142" s="24">
        <v>0</v>
      </c>
      <c r="I142" s="24">
        <v>4239</v>
      </c>
      <c r="J142" s="24">
        <f t="shared" si="10"/>
        <v>4239</v>
      </c>
      <c r="K142" s="24">
        <v>554</v>
      </c>
      <c r="L142" s="40"/>
      <c r="M142" s="21"/>
      <c r="N142" s="21"/>
    </row>
    <row r="143" spans="1:14" ht="19.5" customHeight="1">
      <c r="A143" s="41"/>
      <c r="B143" s="48" t="s">
        <v>168</v>
      </c>
      <c r="C143" s="26"/>
      <c r="D143" s="24">
        <v>33</v>
      </c>
      <c r="E143" s="24">
        <v>93</v>
      </c>
      <c r="F143" s="24">
        <f t="shared" si="9"/>
        <v>126</v>
      </c>
      <c r="G143" s="24"/>
      <c r="H143" s="24">
        <v>354</v>
      </c>
      <c r="I143" s="24">
        <v>1346</v>
      </c>
      <c r="J143" s="24">
        <f t="shared" si="10"/>
        <v>1700</v>
      </c>
      <c r="K143" s="24">
        <v>226</v>
      </c>
      <c r="L143" s="40"/>
      <c r="M143" s="21"/>
      <c r="N143" s="21"/>
    </row>
    <row r="144" spans="1:14" ht="19.5" customHeight="1">
      <c r="A144" s="41"/>
      <c r="B144" s="48" t="s">
        <v>169</v>
      </c>
      <c r="C144" s="26"/>
      <c r="D144" s="24">
        <v>0</v>
      </c>
      <c r="E144" s="24">
        <v>157</v>
      </c>
      <c r="F144" s="24">
        <f t="shared" si="9"/>
        <v>157</v>
      </c>
      <c r="G144" s="24"/>
      <c r="H144" s="24">
        <v>0</v>
      </c>
      <c r="I144" s="24">
        <v>1511</v>
      </c>
      <c r="J144" s="24">
        <f t="shared" si="10"/>
        <v>1511</v>
      </c>
      <c r="K144" s="24">
        <v>187</v>
      </c>
      <c r="L144" s="40"/>
      <c r="M144" s="21"/>
      <c r="N144" s="21"/>
    </row>
    <row r="145" spans="1:14" ht="19.5" customHeight="1">
      <c r="A145" s="41"/>
      <c r="B145" s="48" t="s">
        <v>170</v>
      </c>
      <c r="C145" s="26"/>
      <c r="D145" s="24">
        <v>0</v>
      </c>
      <c r="E145" s="24">
        <v>644</v>
      </c>
      <c r="F145" s="24">
        <f t="shared" si="9"/>
        <v>644</v>
      </c>
      <c r="G145" s="24"/>
      <c r="H145" s="24">
        <v>0</v>
      </c>
      <c r="I145" s="24">
        <v>7923</v>
      </c>
      <c r="J145" s="24">
        <f t="shared" si="10"/>
        <v>7923</v>
      </c>
      <c r="K145" s="24">
        <v>1012</v>
      </c>
      <c r="L145" s="40"/>
      <c r="M145" s="21"/>
      <c r="N145" s="21"/>
    </row>
    <row r="146" spans="1:14" ht="19.5" customHeight="1">
      <c r="A146" s="41"/>
      <c r="B146" s="47" t="s">
        <v>7</v>
      </c>
      <c r="C146" s="25"/>
      <c r="D146" s="22">
        <f>D147</f>
        <v>1296</v>
      </c>
      <c r="E146" s="22">
        <f>E147</f>
        <v>8433</v>
      </c>
      <c r="F146" s="22">
        <f>F147</f>
        <v>9729</v>
      </c>
      <c r="G146" s="22"/>
      <c r="H146" s="22">
        <f>H147</f>
        <v>14886</v>
      </c>
      <c r="I146" s="22">
        <f>I147</f>
        <v>165649</v>
      </c>
      <c r="J146" s="22">
        <f>J147</f>
        <v>180535</v>
      </c>
      <c r="K146" s="22">
        <f>K147</f>
        <v>24503</v>
      </c>
      <c r="L146" s="40"/>
      <c r="M146" s="21"/>
      <c r="N146" s="21"/>
    </row>
    <row r="147" spans="1:14" ht="19.5" customHeight="1">
      <c r="A147" s="41"/>
      <c r="B147" s="47" t="s">
        <v>172</v>
      </c>
      <c r="C147" s="25"/>
      <c r="D147" s="22">
        <f>SUM(D148:D158)</f>
        <v>1296</v>
      </c>
      <c r="E147" s="22">
        <f>SUM(E148:E158)</f>
        <v>8433</v>
      </c>
      <c r="F147" s="22">
        <f>SUM(F148:F158)</f>
        <v>9729</v>
      </c>
      <c r="G147" s="22"/>
      <c r="H147" s="22">
        <f>SUM(H148:H158)</f>
        <v>14886</v>
      </c>
      <c r="I147" s="22">
        <f>SUM(I148:I158)</f>
        <v>165649</v>
      </c>
      <c r="J147" s="22">
        <f>SUM(J148:J158)</f>
        <v>180535</v>
      </c>
      <c r="K147" s="22">
        <f>SUM(K148:K158)</f>
        <v>24503</v>
      </c>
      <c r="L147" s="40"/>
      <c r="M147" s="21"/>
      <c r="N147" s="21"/>
    </row>
    <row r="148" spans="1:14" ht="19.5" customHeight="1">
      <c r="A148" s="41"/>
      <c r="B148" s="48" t="s">
        <v>174</v>
      </c>
      <c r="C148" s="26"/>
      <c r="D148" s="24">
        <v>178</v>
      </c>
      <c r="E148" s="24">
        <v>1319</v>
      </c>
      <c r="F148" s="24">
        <f>D148+E148</f>
        <v>1497</v>
      </c>
      <c r="G148" s="24"/>
      <c r="H148" s="24">
        <v>2506</v>
      </c>
      <c r="I148" s="24">
        <v>13954</v>
      </c>
      <c r="J148" s="24">
        <f>H148+I148</f>
        <v>16460</v>
      </c>
      <c r="K148" s="24">
        <v>2514</v>
      </c>
      <c r="L148" s="40"/>
      <c r="M148" s="21"/>
      <c r="N148" s="21"/>
    </row>
    <row r="149" spans="1:14" ht="19.5" customHeight="1">
      <c r="A149" s="41"/>
      <c r="B149" s="48" t="s">
        <v>175</v>
      </c>
      <c r="C149" s="26"/>
      <c r="D149" s="24">
        <v>0</v>
      </c>
      <c r="E149" s="24">
        <v>557</v>
      </c>
      <c r="F149" s="24">
        <f aca="true" t="shared" si="11" ref="F149:F158">D149+E149</f>
        <v>557</v>
      </c>
      <c r="G149" s="24"/>
      <c r="H149" s="24">
        <v>0</v>
      </c>
      <c r="I149" s="24">
        <v>11340</v>
      </c>
      <c r="J149" s="24">
        <f aca="true" t="shared" si="12" ref="J149:J158">H149+I149</f>
        <v>11340</v>
      </c>
      <c r="K149" s="24">
        <v>1600</v>
      </c>
      <c r="L149" s="40"/>
      <c r="M149" s="21"/>
      <c r="N149" s="21"/>
    </row>
    <row r="150" spans="1:14" ht="19.5" customHeight="1">
      <c r="A150" s="41"/>
      <c r="B150" s="48" t="s">
        <v>176</v>
      </c>
      <c r="C150" s="26"/>
      <c r="D150" s="24">
        <v>0</v>
      </c>
      <c r="E150" s="24">
        <v>1941</v>
      </c>
      <c r="F150" s="24">
        <f t="shared" si="11"/>
        <v>1941</v>
      </c>
      <c r="G150" s="24"/>
      <c r="H150" s="24">
        <v>0</v>
      </c>
      <c r="I150" s="24">
        <v>42725</v>
      </c>
      <c r="J150" s="24">
        <f t="shared" si="12"/>
        <v>42725</v>
      </c>
      <c r="K150" s="24">
        <v>5990</v>
      </c>
      <c r="L150" s="40"/>
      <c r="M150" s="21"/>
      <c r="N150" s="21"/>
    </row>
    <row r="151" spans="1:14" ht="19.5" customHeight="1">
      <c r="A151" s="41"/>
      <c r="B151" s="48" t="s">
        <v>177</v>
      </c>
      <c r="C151" s="26"/>
      <c r="D151" s="24">
        <v>0</v>
      </c>
      <c r="E151" s="24">
        <v>16</v>
      </c>
      <c r="F151" s="24">
        <f t="shared" si="11"/>
        <v>16</v>
      </c>
      <c r="G151" s="24"/>
      <c r="H151" s="24">
        <v>0</v>
      </c>
      <c r="I151" s="24">
        <v>197</v>
      </c>
      <c r="J151" s="24">
        <f t="shared" si="12"/>
        <v>197</v>
      </c>
      <c r="K151" s="24">
        <v>20</v>
      </c>
      <c r="L151" s="40"/>
      <c r="M151" s="21"/>
      <c r="N151" s="21"/>
    </row>
    <row r="152" spans="1:14" ht="19.5" customHeight="1">
      <c r="A152" s="41"/>
      <c r="B152" s="48" t="s">
        <v>178</v>
      </c>
      <c r="C152" s="26"/>
      <c r="D152" s="24">
        <v>0</v>
      </c>
      <c r="E152" s="24">
        <v>468</v>
      </c>
      <c r="F152" s="24">
        <f t="shared" si="11"/>
        <v>468</v>
      </c>
      <c r="G152" s="24"/>
      <c r="H152" s="24">
        <v>0</v>
      </c>
      <c r="I152" s="24">
        <v>6847</v>
      </c>
      <c r="J152" s="24">
        <f t="shared" si="12"/>
        <v>6847</v>
      </c>
      <c r="K152" s="24">
        <v>854</v>
      </c>
      <c r="L152" s="40"/>
      <c r="M152" s="21"/>
      <c r="N152" s="21"/>
    </row>
    <row r="153" spans="1:14" ht="19.5" customHeight="1">
      <c r="A153" s="41"/>
      <c r="B153" s="48" t="s">
        <v>180</v>
      </c>
      <c r="C153" s="26"/>
      <c r="D153" s="24">
        <v>0</v>
      </c>
      <c r="E153" s="24">
        <v>1882</v>
      </c>
      <c r="F153" s="24">
        <f t="shared" si="11"/>
        <v>1882</v>
      </c>
      <c r="G153" s="24"/>
      <c r="H153" s="24">
        <v>0</v>
      </c>
      <c r="I153" s="24">
        <v>63700</v>
      </c>
      <c r="J153" s="24">
        <f t="shared" si="12"/>
        <v>63700</v>
      </c>
      <c r="K153" s="24">
        <v>8261</v>
      </c>
      <c r="L153" s="40"/>
      <c r="M153" s="21"/>
      <c r="N153" s="21"/>
    </row>
    <row r="154" spans="1:14" ht="19.5" customHeight="1">
      <c r="A154" s="41"/>
      <c r="B154" s="48" t="s">
        <v>181</v>
      </c>
      <c r="C154" s="26"/>
      <c r="D154" s="24">
        <v>216</v>
      </c>
      <c r="E154" s="24">
        <v>116</v>
      </c>
      <c r="F154" s="24">
        <f t="shared" si="11"/>
        <v>332</v>
      </c>
      <c r="G154" s="24"/>
      <c r="H154" s="24">
        <v>2202</v>
      </c>
      <c r="I154" s="24">
        <v>1243</v>
      </c>
      <c r="J154" s="24">
        <f t="shared" si="12"/>
        <v>3445</v>
      </c>
      <c r="K154" s="24">
        <v>508</v>
      </c>
      <c r="L154" s="40"/>
      <c r="M154" s="21"/>
      <c r="N154" s="21"/>
    </row>
    <row r="155" spans="1:14" ht="19.5" customHeight="1">
      <c r="A155" s="41"/>
      <c r="B155" s="48" t="s">
        <v>182</v>
      </c>
      <c r="C155" s="26"/>
      <c r="D155" s="24">
        <v>465</v>
      </c>
      <c r="E155" s="24">
        <v>248</v>
      </c>
      <c r="F155" s="24">
        <f t="shared" si="11"/>
        <v>713</v>
      </c>
      <c r="G155" s="24"/>
      <c r="H155" s="24">
        <v>4239</v>
      </c>
      <c r="I155" s="24">
        <v>2796</v>
      </c>
      <c r="J155" s="24">
        <f t="shared" si="12"/>
        <v>7035</v>
      </c>
      <c r="K155" s="24">
        <v>1006</v>
      </c>
      <c r="L155" s="40"/>
      <c r="M155" s="21"/>
      <c r="N155" s="21"/>
    </row>
    <row r="156" spans="1:14" ht="19.5" customHeight="1">
      <c r="A156" s="41"/>
      <c r="B156" s="48" t="s">
        <v>787</v>
      </c>
      <c r="C156" s="26"/>
      <c r="D156" s="24"/>
      <c r="E156" s="24"/>
      <c r="F156" s="24"/>
      <c r="G156" s="24"/>
      <c r="H156" s="24"/>
      <c r="I156" s="24"/>
      <c r="J156" s="24"/>
      <c r="K156" s="24"/>
      <c r="L156" s="40"/>
      <c r="M156" s="21"/>
      <c r="N156" s="21"/>
    </row>
    <row r="157" spans="1:14" ht="14.25" customHeight="1">
      <c r="A157" s="41"/>
      <c r="B157" s="48" t="s">
        <v>185</v>
      </c>
      <c r="C157" s="26"/>
      <c r="D157" s="24">
        <v>91</v>
      </c>
      <c r="E157" s="24">
        <v>285</v>
      </c>
      <c r="F157" s="24">
        <f t="shared" si="11"/>
        <v>376</v>
      </c>
      <c r="G157" s="24"/>
      <c r="H157" s="24">
        <v>953</v>
      </c>
      <c r="I157" s="24">
        <v>3628</v>
      </c>
      <c r="J157" s="24">
        <f t="shared" si="12"/>
        <v>4581</v>
      </c>
      <c r="K157" s="24">
        <v>564</v>
      </c>
      <c r="L157" s="40"/>
      <c r="M157" s="21"/>
      <c r="N157" s="21"/>
    </row>
    <row r="158" spans="1:14" ht="19.5" customHeight="1">
      <c r="A158" s="41"/>
      <c r="B158" s="48" t="s">
        <v>184</v>
      </c>
      <c r="C158" s="26"/>
      <c r="D158" s="24">
        <v>346</v>
      </c>
      <c r="E158" s="24">
        <v>1601</v>
      </c>
      <c r="F158" s="24">
        <f t="shared" si="11"/>
        <v>1947</v>
      </c>
      <c r="G158" s="24"/>
      <c r="H158" s="24">
        <v>4986</v>
      </c>
      <c r="I158" s="24">
        <v>19219</v>
      </c>
      <c r="J158" s="24">
        <f t="shared" si="12"/>
        <v>24205</v>
      </c>
      <c r="K158" s="24">
        <v>3186</v>
      </c>
      <c r="L158" s="40"/>
      <c r="M158" s="21"/>
      <c r="N158" s="21"/>
    </row>
    <row r="159" spans="1:14" ht="19.5" customHeight="1">
      <c r="A159" s="41"/>
      <c r="B159" s="47" t="s">
        <v>8</v>
      </c>
      <c r="C159" s="25"/>
      <c r="D159" s="22">
        <f>D160+D166+D170</f>
        <v>2807</v>
      </c>
      <c r="E159" s="22">
        <f>E160+E166+E170</f>
        <v>7609</v>
      </c>
      <c r="F159" s="22">
        <f>F160+F166+F170</f>
        <v>10416</v>
      </c>
      <c r="G159" s="22"/>
      <c r="H159" s="22">
        <f>H160+H166+H170</f>
        <v>63591</v>
      </c>
      <c r="I159" s="22">
        <f>I160+I166+I170</f>
        <v>137469</v>
      </c>
      <c r="J159" s="22">
        <f>J160+J166+J170</f>
        <v>201060</v>
      </c>
      <c r="K159" s="22">
        <f>K160+K166+K170</f>
        <v>29453</v>
      </c>
      <c r="L159" s="40"/>
      <c r="M159" s="21"/>
      <c r="N159" s="21"/>
    </row>
    <row r="160" spans="1:14" ht="19.5" customHeight="1">
      <c r="A160" s="41"/>
      <c r="B160" s="47" t="s">
        <v>186</v>
      </c>
      <c r="C160" s="25"/>
      <c r="D160" s="22">
        <f>SUM(D161:D165)</f>
        <v>2661</v>
      </c>
      <c r="E160" s="22">
        <f>SUM(E161:E165)</f>
        <v>4978</v>
      </c>
      <c r="F160" s="22">
        <f>SUM(F161:F165)</f>
        <v>7639</v>
      </c>
      <c r="G160" s="22"/>
      <c r="H160" s="22">
        <f>SUM(H161:H165)</f>
        <v>62121</v>
      </c>
      <c r="I160" s="22">
        <f>SUM(I161:I165)</f>
        <v>98791</v>
      </c>
      <c r="J160" s="22">
        <f>SUM(J161:J165)</f>
        <v>160912</v>
      </c>
      <c r="K160" s="22">
        <f>SUM(K161:K165)</f>
        <v>23982</v>
      </c>
      <c r="L160" s="40"/>
      <c r="M160" s="21"/>
      <c r="N160" s="21"/>
    </row>
    <row r="161" spans="1:14" ht="19.5" customHeight="1">
      <c r="A161" s="41"/>
      <c r="B161" s="48" t="s">
        <v>187</v>
      </c>
      <c r="C161" s="26"/>
      <c r="D161" s="24">
        <v>10</v>
      </c>
      <c r="E161" s="24">
        <v>2678</v>
      </c>
      <c r="F161" s="24">
        <f>D161+E161</f>
        <v>2688</v>
      </c>
      <c r="G161" s="24"/>
      <c r="H161" s="24">
        <v>495</v>
      </c>
      <c r="I161" s="24">
        <v>58846</v>
      </c>
      <c r="J161" s="24">
        <f>H161+I161</f>
        <v>59341</v>
      </c>
      <c r="K161" s="24">
        <v>9039</v>
      </c>
      <c r="L161" s="40"/>
      <c r="M161" s="21"/>
      <c r="N161" s="21"/>
    </row>
    <row r="162" spans="1:14" ht="19.5" customHeight="1">
      <c r="A162" s="41"/>
      <c r="B162" s="48" t="s">
        <v>188</v>
      </c>
      <c r="C162" s="26"/>
      <c r="D162" s="24">
        <v>303</v>
      </c>
      <c r="E162" s="24">
        <v>96</v>
      </c>
      <c r="F162" s="24">
        <f>D162+E162</f>
        <v>399</v>
      </c>
      <c r="G162" s="24"/>
      <c r="H162" s="24">
        <v>8041</v>
      </c>
      <c r="I162" s="24">
        <v>1429</v>
      </c>
      <c r="J162" s="24">
        <f>H162+I162</f>
        <v>9470</v>
      </c>
      <c r="K162" s="24">
        <v>1551</v>
      </c>
      <c r="L162" s="40"/>
      <c r="M162" s="21"/>
      <c r="N162" s="21"/>
    </row>
    <row r="163" spans="1:14" ht="19.5" customHeight="1">
      <c r="A163" s="41"/>
      <c r="B163" s="48" t="s">
        <v>189</v>
      </c>
      <c r="C163" s="26"/>
      <c r="D163" s="24">
        <v>800</v>
      </c>
      <c r="E163" s="24">
        <v>725</v>
      </c>
      <c r="F163" s="24">
        <f>D163+E163</f>
        <v>1525</v>
      </c>
      <c r="G163" s="24"/>
      <c r="H163" s="24">
        <v>22882</v>
      </c>
      <c r="I163" s="24">
        <v>11834</v>
      </c>
      <c r="J163" s="24">
        <f>H163+I163</f>
        <v>34716</v>
      </c>
      <c r="K163" s="24">
        <v>4485</v>
      </c>
      <c r="L163" s="40"/>
      <c r="M163" s="21"/>
      <c r="N163" s="21"/>
    </row>
    <row r="164" spans="1:14" ht="19.5" customHeight="1">
      <c r="A164" s="41"/>
      <c r="B164" s="48" t="s">
        <v>190</v>
      </c>
      <c r="C164" s="26"/>
      <c r="D164" s="24">
        <v>685</v>
      </c>
      <c r="E164" s="24">
        <v>501</v>
      </c>
      <c r="F164" s="24">
        <f>D164+E164</f>
        <v>1186</v>
      </c>
      <c r="G164" s="24"/>
      <c r="H164" s="24">
        <v>16126</v>
      </c>
      <c r="I164" s="24">
        <v>7890</v>
      </c>
      <c r="J164" s="24">
        <f>H164+I164</f>
        <v>24016</v>
      </c>
      <c r="K164" s="24">
        <v>3594</v>
      </c>
      <c r="L164" s="40"/>
      <c r="M164" s="21"/>
      <c r="N164" s="21"/>
    </row>
    <row r="165" spans="1:14" ht="19.5" customHeight="1">
      <c r="A165" s="41"/>
      <c r="B165" s="48" t="s">
        <v>191</v>
      </c>
      <c r="C165" s="26"/>
      <c r="D165" s="24">
        <v>863</v>
      </c>
      <c r="E165" s="24">
        <v>978</v>
      </c>
      <c r="F165" s="24">
        <f>D165+E165</f>
        <v>1841</v>
      </c>
      <c r="G165" s="24"/>
      <c r="H165" s="24">
        <v>14577</v>
      </c>
      <c r="I165" s="24">
        <v>18792</v>
      </c>
      <c r="J165" s="24">
        <f>H165+I165</f>
        <v>33369</v>
      </c>
      <c r="K165" s="24">
        <v>5313</v>
      </c>
      <c r="L165" s="40"/>
      <c r="M165" s="21"/>
      <c r="N165" s="21"/>
    </row>
    <row r="166" spans="1:14" ht="19.5" customHeight="1">
      <c r="A166" s="41"/>
      <c r="B166" s="47" t="s">
        <v>192</v>
      </c>
      <c r="C166" s="25"/>
      <c r="D166" s="22">
        <f>SUM(D167:D169)</f>
        <v>15</v>
      </c>
      <c r="E166" s="22">
        <f>SUM(E167:E169)</f>
        <v>1626</v>
      </c>
      <c r="F166" s="22">
        <f>SUM(F167:F169)</f>
        <v>1641</v>
      </c>
      <c r="G166" s="22"/>
      <c r="H166" s="22">
        <f>SUM(H167:H169)</f>
        <v>119</v>
      </c>
      <c r="I166" s="22">
        <f>SUM(I167:I169)</f>
        <v>22408</v>
      </c>
      <c r="J166" s="22">
        <f>SUM(J167:J169)</f>
        <v>22527</v>
      </c>
      <c r="K166" s="22">
        <f>SUM(K167:K169)</f>
        <v>3091</v>
      </c>
      <c r="L166" s="40"/>
      <c r="M166" s="21"/>
      <c r="N166" s="21"/>
    </row>
    <row r="167" spans="1:14" ht="19.5" customHeight="1">
      <c r="A167" s="41"/>
      <c r="B167" s="48" t="s">
        <v>193</v>
      </c>
      <c r="C167" s="25"/>
      <c r="D167" s="24">
        <v>0</v>
      </c>
      <c r="E167" s="24">
        <v>38</v>
      </c>
      <c r="F167" s="24">
        <f>D167+E167</f>
        <v>38</v>
      </c>
      <c r="G167" s="24"/>
      <c r="H167" s="24">
        <v>0</v>
      </c>
      <c r="I167" s="24">
        <v>586</v>
      </c>
      <c r="J167" s="24">
        <f>H167+I167</f>
        <v>586</v>
      </c>
      <c r="K167" s="24">
        <v>77</v>
      </c>
      <c r="L167" s="40"/>
      <c r="M167" s="21"/>
      <c r="N167" s="21"/>
    </row>
    <row r="168" spans="1:14" ht="19.5" customHeight="1">
      <c r="A168" s="41"/>
      <c r="B168" s="48" t="s">
        <v>195</v>
      </c>
      <c r="C168" s="26"/>
      <c r="D168" s="24">
        <v>15</v>
      </c>
      <c r="E168" s="24">
        <v>1144</v>
      </c>
      <c r="F168" s="24">
        <f>D168+E168</f>
        <v>1159</v>
      </c>
      <c r="G168" s="24"/>
      <c r="H168" s="24">
        <v>119</v>
      </c>
      <c r="I168" s="24">
        <v>13547</v>
      </c>
      <c r="J168" s="24">
        <f>H168+I168</f>
        <v>13666</v>
      </c>
      <c r="K168" s="24">
        <v>1873</v>
      </c>
      <c r="L168" s="40"/>
      <c r="M168" s="21"/>
      <c r="N168" s="21"/>
    </row>
    <row r="169" spans="1:14" ht="19.5" customHeight="1">
      <c r="A169" s="41"/>
      <c r="B169" s="48" t="s">
        <v>196</v>
      </c>
      <c r="C169" s="26"/>
      <c r="D169" s="24">
        <v>0</v>
      </c>
      <c r="E169" s="24">
        <v>444</v>
      </c>
      <c r="F169" s="24">
        <f>D169+E169</f>
        <v>444</v>
      </c>
      <c r="G169" s="24"/>
      <c r="H169" s="24">
        <v>0</v>
      </c>
      <c r="I169" s="24">
        <v>8275</v>
      </c>
      <c r="J169" s="24">
        <f>H169+I169</f>
        <v>8275</v>
      </c>
      <c r="K169" s="24">
        <v>1141</v>
      </c>
      <c r="L169" s="40"/>
      <c r="M169" s="21"/>
      <c r="N169" s="21"/>
    </row>
    <row r="170" spans="1:14" ht="19.5" customHeight="1">
      <c r="A170" s="41"/>
      <c r="B170" s="47" t="s">
        <v>197</v>
      </c>
      <c r="C170" s="25"/>
      <c r="D170" s="22">
        <f>SUM(D171:D173)</f>
        <v>131</v>
      </c>
      <c r="E170" s="22">
        <f>SUM(E171:E173)</f>
        <v>1005</v>
      </c>
      <c r="F170" s="22">
        <f>SUM(F171:F173)</f>
        <v>1136</v>
      </c>
      <c r="G170" s="22"/>
      <c r="H170" s="22">
        <f>SUM(H171:H173)</f>
        <v>1351</v>
      </c>
      <c r="I170" s="22">
        <f>SUM(I171:I173)</f>
        <v>16270</v>
      </c>
      <c r="J170" s="22">
        <f>SUM(J171:J173)</f>
        <v>17621</v>
      </c>
      <c r="K170" s="22">
        <f>SUM(K171:K173)</f>
        <v>2380</v>
      </c>
      <c r="L170" s="40"/>
      <c r="M170" s="21"/>
      <c r="N170" s="21"/>
    </row>
    <row r="171" spans="1:14" ht="19.5" customHeight="1">
      <c r="A171" s="41"/>
      <c r="B171" s="48" t="s">
        <v>198</v>
      </c>
      <c r="C171" s="26"/>
      <c r="D171" s="24">
        <v>0</v>
      </c>
      <c r="E171" s="24">
        <v>233</v>
      </c>
      <c r="F171" s="24">
        <f>D171+E171</f>
        <v>233</v>
      </c>
      <c r="G171" s="24"/>
      <c r="H171" s="24">
        <v>0</v>
      </c>
      <c r="I171" s="24">
        <v>3005</v>
      </c>
      <c r="J171" s="24">
        <f>H171+I171</f>
        <v>3005</v>
      </c>
      <c r="K171" s="24">
        <v>478</v>
      </c>
      <c r="L171" s="40"/>
      <c r="M171" s="21"/>
      <c r="N171" s="21"/>
    </row>
    <row r="172" spans="1:14" ht="19.5" customHeight="1">
      <c r="A172" s="41"/>
      <c r="B172" s="48" t="s">
        <v>199</v>
      </c>
      <c r="C172" s="26"/>
      <c r="D172" s="24">
        <v>131</v>
      </c>
      <c r="E172" s="24">
        <v>383</v>
      </c>
      <c r="F172" s="24">
        <f>D172+E172</f>
        <v>514</v>
      </c>
      <c r="G172" s="24"/>
      <c r="H172" s="24">
        <v>1351</v>
      </c>
      <c r="I172" s="24">
        <v>4207</v>
      </c>
      <c r="J172" s="24">
        <f>H172+I172</f>
        <v>5558</v>
      </c>
      <c r="K172" s="24">
        <v>807</v>
      </c>
      <c r="L172" s="40"/>
      <c r="M172" s="21"/>
      <c r="N172" s="21"/>
    </row>
    <row r="173" spans="1:14" ht="19.5" customHeight="1">
      <c r="A173" s="41"/>
      <c r="B173" s="48" t="s">
        <v>200</v>
      </c>
      <c r="C173" s="26"/>
      <c r="D173" s="24">
        <v>0</v>
      </c>
      <c r="E173" s="24">
        <v>389</v>
      </c>
      <c r="F173" s="24">
        <f>D173+E173</f>
        <v>389</v>
      </c>
      <c r="G173" s="24"/>
      <c r="H173" s="24">
        <v>0</v>
      </c>
      <c r="I173" s="24">
        <v>9058</v>
      </c>
      <c r="J173" s="24">
        <f>H173+I173</f>
        <v>9058</v>
      </c>
      <c r="K173" s="24">
        <v>1095</v>
      </c>
      <c r="L173" s="40"/>
      <c r="M173" s="21"/>
      <c r="N173" s="21"/>
    </row>
    <row r="174" spans="1:14" ht="19.5" customHeight="1">
      <c r="A174" s="41"/>
      <c r="B174" s="47" t="s">
        <v>9</v>
      </c>
      <c r="C174" s="25"/>
      <c r="D174" s="22">
        <f>D175+D180+D185+D187</f>
        <v>787</v>
      </c>
      <c r="E174" s="22">
        <f>E175+E180+E185+E187</f>
        <v>4324</v>
      </c>
      <c r="F174" s="22">
        <f>F175+F180+F185+F187</f>
        <v>5111</v>
      </c>
      <c r="G174" s="22"/>
      <c r="H174" s="22">
        <f>H175+H180+H185+H187</f>
        <v>9797</v>
      </c>
      <c r="I174" s="22">
        <f>I175+I180+I185+I187</f>
        <v>81634</v>
      </c>
      <c r="J174" s="22">
        <f>J175+J180+J185+J187</f>
        <v>91431</v>
      </c>
      <c r="K174" s="22">
        <f>K175+K180+K185+K187</f>
        <v>10891</v>
      </c>
      <c r="L174" s="40"/>
      <c r="M174" s="21"/>
      <c r="N174" s="21"/>
    </row>
    <row r="175" spans="1:14" ht="19.5" customHeight="1">
      <c r="A175" s="41"/>
      <c r="B175" s="47" t="s">
        <v>201</v>
      </c>
      <c r="C175" s="25"/>
      <c r="D175" s="22">
        <f>SUM(D176:D179)</f>
        <v>312</v>
      </c>
      <c r="E175" s="22">
        <f>SUM(E176:E179)</f>
        <v>267</v>
      </c>
      <c r="F175" s="22">
        <f>SUM(F176:F179)</f>
        <v>579</v>
      </c>
      <c r="G175" s="22"/>
      <c r="H175" s="22">
        <f>SUM(H176:H179)</f>
        <v>3531</v>
      </c>
      <c r="I175" s="22">
        <f>SUM(I176:I179)</f>
        <v>3074</v>
      </c>
      <c r="J175" s="22">
        <f>SUM(J176:J179)</f>
        <v>6605</v>
      </c>
      <c r="K175" s="22">
        <f>SUM(K176:K179)</f>
        <v>990</v>
      </c>
      <c r="L175" s="40"/>
      <c r="M175" s="21"/>
      <c r="N175" s="21"/>
    </row>
    <row r="176" spans="1:14" ht="19.5" customHeight="1">
      <c r="A176" s="41"/>
      <c r="B176" s="48" t="s">
        <v>202</v>
      </c>
      <c r="C176" s="26"/>
      <c r="D176" s="24">
        <v>118</v>
      </c>
      <c r="E176" s="24">
        <v>154</v>
      </c>
      <c r="F176" s="24">
        <f>D176+E176</f>
        <v>272</v>
      </c>
      <c r="G176" s="24"/>
      <c r="H176" s="24">
        <v>1453</v>
      </c>
      <c r="I176" s="24">
        <v>1831</v>
      </c>
      <c r="J176" s="24">
        <f>H176+I176</f>
        <v>3284</v>
      </c>
      <c r="K176" s="24">
        <v>476</v>
      </c>
      <c r="L176" s="40"/>
      <c r="M176" s="21"/>
      <c r="N176" s="21"/>
    </row>
    <row r="177" spans="1:14" ht="19.5" customHeight="1">
      <c r="A177" s="41"/>
      <c r="B177" s="48" t="s">
        <v>203</v>
      </c>
      <c r="C177" s="26"/>
      <c r="D177" s="24">
        <v>39</v>
      </c>
      <c r="E177" s="24">
        <v>43</v>
      </c>
      <c r="F177" s="24">
        <f>D177+E177</f>
        <v>82</v>
      </c>
      <c r="G177" s="24"/>
      <c r="H177" s="24">
        <v>382</v>
      </c>
      <c r="I177" s="24">
        <v>610</v>
      </c>
      <c r="J177" s="24">
        <f>H177+I177</f>
        <v>992</v>
      </c>
      <c r="K177" s="24">
        <v>162</v>
      </c>
      <c r="L177" s="40"/>
      <c r="M177" s="21"/>
      <c r="N177" s="21"/>
    </row>
    <row r="178" spans="1:14" ht="19.5" customHeight="1">
      <c r="A178" s="41"/>
      <c r="B178" s="48" t="s">
        <v>204</v>
      </c>
      <c r="C178" s="26"/>
      <c r="D178" s="24">
        <v>155</v>
      </c>
      <c r="E178" s="24">
        <v>50</v>
      </c>
      <c r="F178" s="24">
        <f>D178+E178</f>
        <v>205</v>
      </c>
      <c r="G178" s="24"/>
      <c r="H178" s="24">
        <v>1696</v>
      </c>
      <c r="I178" s="24">
        <v>503</v>
      </c>
      <c r="J178" s="24">
        <f>H178+I178</f>
        <v>2199</v>
      </c>
      <c r="K178" s="24">
        <v>332</v>
      </c>
      <c r="L178" s="40"/>
      <c r="M178" s="21"/>
      <c r="N178" s="21"/>
    </row>
    <row r="179" spans="1:14" ht="19.5" customHeight="1">
      <c r="A179" s="41"/>
      <c r="B179" s="48" t="s">
        <v>205</v>
      </c>
      <c r="C179" s="26"/>
      <c r="D179" s="24">
        <v>0</v>
      </c>
      <c r="E179" s="24">
        <v>20</v>
      </c>
      <c r="F179" s="24">
        <f>D179+E179</f>
        <v>20</v>
      </c>
      <c r="G179" s="24"/>
      <c r="H179" s="24">
        <v>0</v>
      </c>
      <c r="I179" s="24">
        <v>130</v>
      </c>
      <c r="J179" s="24">
        <f>H179+I179</f>
        <v>130</v>
      </c>
      <c r="K179" s="24">
        <v>20</v>
      </c>
      <c r="L179" s="40"/>
      <c r="M179" s="21"/>
      <c r="N179" s="21"/>
    </row>
    <row r="180" spans="1:14" ht="19.5" customHeight="1">
      <c r="A180" s="41"/>
      <c r="B180" s="47" t="s">
        <v>206</v>
      </c>
      <c r="C180" s="25"/>
      <c r="D180" s="22">
        <f>SUM(D181:D184)</f>
        <v>1</v>
      </c>
      <c r="E180" s="22">
        <f>SUM(E181:E184)</f>
        <v>180</v>
      </c>
      <c r="F180" s="22">
        <f>SUM(F181:F184)</f>
        <v>181</v>
      </c>
      <c r="G180" s="22"/>
      <c r="H180" s="22">
        <f>SUM(H181:H184)</f>
        <v>4</v>
      </c>
      <c r="I180" s="22">
        <f>SUM(I181:I184)</f>
        <v>3614</v>
      </c>
      <c r="J180" s="22">
        <f>SUM(J181:J184)</f>
        <v>3618</v>
      </c>
      <c r="K180" s="22">
        <f>SUM(K181:K184)</f>
        <v>570</v>
      </c>
      <c r="L180" s="40"/>
      <c r="M180" s="21"/>
      <c r="N180" s="21"/>
    </row>
    <row r="181" spans="1:14" ht="19.5" customHeight="1">
      <c r="A181" s="41"/>
      <c r="B181" s="48" t="s">
        <v>207</v>
      </c>
      <c r="C181" s="26"/>
      <c r="D181" s="24">
        <v>0</v>
      </c>
      <c r="E181" s="24">
        <v>63</v>
      </c>
      <c r="F181" s="24">
        <f>D181+E181</f>
        <v>63</v>
      </c>
      <c r="G181" s="24"/>
      <c r="H181" s="24">
        <v>0</v>
      </c>
      <c r="I181" s="24">
        <v>1678</v>
      </c>
      <c r="J181" s="24">
        <f>H181+I181</f>
        <v>1678</v>
      </c>
      <c r="K181" s="24">
        <v>245</v>
      </c>
      <c r="L181" s="40"/>
      <c r="M181" s="21"/>
      <c r="N181" s="21"/>
    </row>
    <row r="182" spans="1:14" ht="19.5" customHeight="1">
      <c r="A182" s="41"/>
      <c r="B182" s="48" t="s">
        <v>527</v>
      </c>
      <c r="C182" s="26"/>
      <c r="D182" s="24"/>
      <c r="E182" s="24"/>
      <c r="F182" s="24"/>
      <c r="G182" s="24"/>
      <c r="H182" s="24"/>
      <c r="I182" s="24"/>
      <c r="J182" s="24"/>
      <c r="K182" s="24"/>
      <c r="L182" s="40"/>
      <c r="M182" s="21"/>
      <c r="N182" s="21"/>
    </row>
    <row r="183" spans="1:14" ht="14.25" customHeight="1">
      <c r="A183" s="41"/>
      <c r="B183" s="48" t="s">
        <v>209</v>
      </c>
      <c r="C183" s="26"/>
      <c r="D183" s="24">
        <v>1</v>
      </c>
      <c r="E183" s="24">
        <v>71</v>
      </c>
      <c r="F183" s="24">
        <f>D183+E183</f>
        <v>72</v>
      </c>
      <c r="G183" s="24"/>
      <c r="H183" s="24">
        <v>4</v>
      </c>
      <c r="I183" s="24">
        <v>1358</v>
      </c>
      <c r="J183" s="24">
        <f>H183+I183</f>
        <v>1362</v>
      </c>
      <c r="K183" s="24">
        <v>254</v>
      </c>
      <c r="L183" s="40"/>
      <c r="M183" s="21"/>
      <c r="N183" s="21"/>
    </row>
    <row r="184" spans="1:14" ht="19.5" customHeight="1">
      <c r="A184" s="41"/>
      <c r="B184" s="48" t="s">
        <v>210</v>
      </c>
      <c r="C184" s="26"/>
      <c r="D184" s="24">
        <v>0</v>
      </c>
      <c r="E184" s="24">
        <v>46</v>
      </c>
      <c r="F184" s="24">
        <f>D184+E184</f>
        <v>46</v>
      </c>
      <c r="G184" s="24"/>
      <c r="H184" s="24">
        <v>0</v>
      </c>
      <c r="I184" s="24">
        <v>578</v>
      </c>
      <c r="J184" s="24">
        <f>H184+I184</f>
        <v>578</v>
      </c>
      <c r="K184" s="24">
        <v>71</v>
      </c>
      <c r="L184" s="40"/>
      <c r="M184" s="21"/>
      <c r="N184" s="21"/>
    </row>
    <row r="185" spans="1:14" ht="19.5" customHeight="1">
      <c r="A185" s="41"/>
      <c r="B185" s="47" t="s">
        <v>211</v>
      </c>
      <c r="C185" s="25"/>
      <c r="D185" s="22">
        <f>D186</f>
        <v>325</v>
      </c>
      <c r="E185" s="22">
        <f>E186</f>
        <v>891</v>
      </c>
      <c r="F185" s="22">
        <f>F186</f>
        <v>1216</v>
      </c>
      <c r="G185" s="22"/>
      <c r="H185" s="22">
        <f>H186</f>
        <v>4261</v>
      </c>
      <c r="I185" s="22">
        <f>I186</f>
        <v>13906</v>
      </c>
      <c r="J185" s="22">
        <f>J186</f>
        <v>18167</v>
      </c>
      <c r="K185" s="22">
        <f>K186</f>
        <v>1853</v>
      </c>
      <c r="L185" s="40"/>
      <c r="M185" s="21"/>
      <c r="N185" s="21"/>
    </row>
    <row r="186" spans="1:14" ht="19.5" customHeight="1">
      <c r="A186" s="41"/>
      <c r="B186" s="48" t="s">
        <v>212</v>
      </c>
      <c r="C186" s="26"/>
      <c r="D186" s="24">
        <v>325</v>
      </c>
      <c r="E186" s="24">
        <v>891</v>
      </c>
      <c r="F186" s="24">
        <f>D186+E186</f>
        <v>1216</v>
      </c>
      <c r="G186" s="24"/>
      <c r="H186" s="24">
        <v>4261</v>
      </c>
      <c r="I186" s="24">
        <v>13906</v>
      </c>
      <c r="J186" s="24">
        <f>H186+I186</f>
        <v>18167</v>
      </c>
      <c r="K186" s="24">
        <v>1853</v>
      </c>
      <c r="L186" s="40"/>
      <c r="M186" s="21"/>
      <c r="N186" s="21"/>
    </row>
    <row r="187" spans="1:14" ht="19.5" customHeight="1">
      <c r="A187" s="41"/>
      <c r="B187" s="47" t="s">
        <v>213</v>
      </c>
      <c r="C187" s="25"/>
      <c r="D187" s="22">
        <f>SUM(D188:D193)</f>
        <v>149</v>
      </c>
      <c r="E187" s="22">
        <f>SUM(E188:E193)</f>
        <v>2986</v>
      </c>
      <c r="F187" s="22">
        <f>SUM(F188:F193)</f>
        <v>3135</v>
      </c>
      <c r="G187" s="22"/>
      <c r="H187" s="22">
        <f>SUM(H188:H193)</f>
        <v>2001</v>
      </c>
      <c r="I187" s="22">
        <f>SUM(I188:I193)</f>
        <v>61040</v>
      </c>
      <c r="J187" s="22">
        <f>SUM(J188:J193)</f>
        <v>63041</v>
      </c>
      <c r="K187" s="22">
        <f>SUM(K188:K193)</f>
        <v>7478</v>
      </c>
      <c r="L187" s="40"/>
      <c r="M187" s="21"/>
      <c r="N187" s="21"/>
    </row>
    <row r="188" spans="1:14" ht="19.5" customHeight="1">
      <c r="A188" s="41"/>
      <c r="B188" s="48" t="s">
        <v>214</v>
      </c>
      <c r="C188" s="26"/>
      <c r="D188" s="24">
        <v>0</v>
      </c>
      <c r="E188" s="24">
        <v>225</v>
      </c>
      <c r="F188" s="24">
        <f aca="true" t="shared" si="13" ref="F188:F193">D188+E188</f>
        <v>225</v>
      </c>
      <c r="G188" s="24"/>
      <c r="H188" s="24">
        <v>0</v>
      </c>
      <c r="I188" s="24">
        <v>3251</v>
      </c>
      <c r="J188" s="24">
        <f aca="true" t="shared" si="14" ref="J188:J193">H188+I188</f>
        <v>3251</v>
      </c>
      <c r="K188" s="24">
        <v>413</v>
      </c>
      <c r="L188" s="40"/>
      <c r="M188" s="21"/>
      <c r="N188" s="21"/>
    </row>
    <row r="189" spans="1:14" ht="19.5" customHeight="1">
      <c r="A189" s="41"/>
      <c r="B189" s="48" t="s">
        <v>215</v>
      </c>
      <c r="C189" s="26"/>
      <c r="D189" s="24">
        <v>0</v>
      </c>
      <c r="E189" s="24">
        <v>852</v>
      </c>
      <c r="F189" s="24">
        <f t="shared" si="13"/>
        <v>852</v>
      </c>
      <c r="G189" s="24"/>
      <c r="H189" s="24">
        <v>0</v>
      </c>
      <c r="I189" s="24">
        <v>33734</v>
      </c>
      <c r="J189" s="24">
        <f t="shared" si="14"/>
        <v>33734</v>
      </c>
      <c r="K189" s="24">
        <v>3229</v>
      </c>
      <c r="L189" s="40"/>
      <c r="M189" s="21"/>
      <c r="N189" s="21"/>
    </row>
    <row r="190" spans="1:14" ht="19.5" customHeight="1">
      <c r="A190" s="41"/>
      <c r="B190" s="48" t="s">
        <v>216</v>
      </c>
      <c r="C190" s="26"/>
      <c r="D190" s="24">
        <v>60</v>
      </c>
      <c r="E190" s="24">
        <v>524</v>
      </c>
      <c r="F190" s="24">
        <f t="shared" si="13"/>
        <v>584</v>
      </c>
      <c r="G190" s="24"/>
      <c r="H190" s="24">
        <v>750</v>
      </c>
      <c r="I190" s="24">
        <v>5353</v>
      </c>
      <c r="J190" s="24">
        <f t="shared" si="14"/>
        <v>6103</v>
      </c>
      <c r="K190" s="24">
        <v>841</v>
      </c>
      <c r="L190" s="40"/>
      <c r="M190" s="21"/>
      <c r="N190" s="21"/>
    </row>
    <row r="191" spans="1:14" ht="19.5" customHeight="1">
      <c r="A191" s="41"/>
      <c r="B191" s="48" t="s">
        <v>217</v>
      </c>
      <c r="C191" s="26"/>
      <c r="D191" s="24">
        <v>41</v>
      </c>
      <c r="E191" s="24">
        <v>525</v>
      </c>
      <c r="F191" s="24">
        <f t="shared" si="13"/>
        <v>566</v>
      </c>
      <c r="G191" s="24"/>
      <c r="H191" s="24">
        <v>749</v>
      </c>
      <c r="I191" s="24">
        <v>8195</v>
      </c>
      <c r="J191" s="24">
        <f t="shared" si="14"/>
        <v>8944</v>
      </c>
      <c r="K191" s="24">
        <v>1401</v>
      </c>
      <c r="L191" s="40"/>
      <c r="M191" s="21"/>
      <c r="N191" s="21"/>
    </row>
    <row r="192" spans="1:14" ht="19.5" customHeight="1">
      <c r="A192" s="41"/>
      <c r="B192" s="48" t="s">
        <v>218</v>
      </c>
      <c r="C192" s="26"/>
      <c r="D192" s="24">
        <v>15</v>
      </c>
      <c r="E192" s="24">
        <v>671</v>
      </c>
      <c r="F192" s="24">
        <f t="shared" si="13"/>
        <v>686</v>
      </c>
      <c r="G192" s="24"/>
      <c r="H192" s="24">
        <v>142</v>
      </c>
      <c r="I192" s="24">
        <v>8317</v>
      </c>
      <c r="J192" s="24">
        <f t="shared" si="14"/>
        <v>8459</v>
      </c>
      <c r="K192" s="24">
        <v>1207</v>
      </c>
      <c r="L192" s="40"/>
      <c r="M192" s="21"/>
      <c r="N192" s="21"/>
    </row>
    <row r="193" spans="1:14" ht="19.5" customHeight="1">
      <c r="A193" s="41"/>
      <c r="B193" s="48" t="s">
        <v>219</v>
      </c>
      <c r="C193" s="26"/>
      <c r="D193" s="24">
        <v>33</v>
      </c>
      <c r="E193" s="24">
        <v>189</v>
      </c>
      <c r="F193" s="24">
        <f t="shared" si="13"/>
        <v>222</v>
      </c>
      <c r="G193" s="24"/>
      <c r="H193" s="24">
        <v>360</v>
      </c>
      <c r="I193" s="24">
        <v>2190</v>
      </c>
      <c r="J193" s="24">
        <f t="shared" si="14"/>
        <v>2550</v>
      </c>
      <c r="K193" s="24">
        <v>387</v>
      </c>
      <c r="L193" s="40"/>
      <c r="M193" s="21"/>
      <c r="N193" s="21"/>
    </row>
    <row r="194" spans="1:14" ht="19.5" customHeight="1">
      <c r="A194" s="41"/>
      <c r="B194" s="47" t="s">
        <v>10</v>
      </c>
      <c r="C194" s="25"/>
      <c r="D194" s="22">
        <f>D195+D202+D211</f>
        <v>3321</v>
      </c>
      <c r="E194" s="22">
        <f>E195+E202+E211</f>
        <v>6528</v>
      </c>
      <c r="F194" s="22">
        <f>F195+F202+F211</f>
        <v>9849</v>
      </c>
      <c r="G194" s="22"/>
      <c r="H194" s="22">
        <f>H195+H202+H211</f>
        <v>33323</v>
      </c>
      <c r="I194" s="22">
        <f>I195+I202+I211</f>
        <v>98288</v>
      </c>
      <c r="J194" s="22">
        <f>J195+J202+J211</f>
        <v>131611</v>
      </c>
      <c r="K194" s="22">
        <f>K195+K202+K211</f>
        <v>19207</v>
      </c>
      <c r="L194" s="40"/>
      <c r="M194" s="21"/>
      <c r="N194" s="21"/>
    </row>
    <row r="195" spans="1:14" ht="19.5" customHeight="1">
      <c r="A195" s="41"/>
      <c r="B195" s="47" t="s">
        <v>220</v>
      </c>
      <c r="C195" s="25"/>
      <c r="D195" s="22">
        <f>SUM(D196:D201)</f>
        <v>0</v>
      </c>
      <c r="E195" s="22">
        <f>SUM(E196:E201)</f>
        <v>2646</v>
      </c>
      <c r="F195" s="22">
        <f>SUM(F196:F201)</f>
        <v>2646</v>
      </c>
      <c r="G195" s="22"/>
      <c r="H195" s="22">
        <f>SUM(H196:H201)</f>
        <v>0</v>
      </c>
      <c r="I195" s="22">
        <f>SUM(I196:I201)</f>
        <v>53678</v>
      </c>
      <c r="J195" s="22">
        <f>SUM(J196:J201)</f>
        <v>53678</v>
      </c>
      <c r="K195" s="22">
        <f>SUM(K196:K201)</f>
        <v>8274</v>
      </c>
      <c r="L195" s="40"/>
      <c r="M195" s="21"/>
      <c r="N195" s="21"/>
    </row>
    <row r="196" spans="1:14" ht="19.5" customHeight="1">
      <c r="A196" s="41"/>
      <c r="B196" s="48" t="s">
        <v>221</v>
      </c>
      <c r="C196" s="26"/>
      <c r="D196" s="24">
        <v>0</v>
      </c>
      <c r="E196" s="24">
        <v>210</v>
      </c>
      <c r="F196" s="24">
        <f aca="true" t="shared" si="15" ref="F196:F201">D196+E196</f>
        <v>210</v>
      </c>
      <c r="G196" s="24"/>
      <c r="H196" s="24">
        <v>0</v>
      </c>
      <c r="I196" s="24">
        <v>6876</v>
      </c>
      <c r="J196" s="24">
        <f aca="true" t="shared" si="16" ref="J196:J201">H196+I196</f>
        <v>6876</v>
      </c>
      <c r="K196" s="24">
        <v>1344</v>
      </c>
      <c r="L196" s="40"/>
      <c r="M196" s="21"/>
      <c r="N196" s="21"/>
    </row>
    <row r="197" spans="1:14" ht="19.5" customHeight="1">
      <c r="A197" s="41"/>
      <c r="B197" s="48" t="s">
        <v>222</v>
      </c>
      <c r="C197" s="26"/>
      <c r="D197" s="24">
        <v>0</v>
      </c>
      <c r="E197" s="24">
        <v>93</v>
      </c>
      <c r="F197" s="24">
        <f t="shared" si="15"/>
        <v>93</v>
      </c>
      <c r="G197" s="24"/>
      <c r="H197" s="24">
        <v>0</v>
      </c>
      <c r="I197" s="24">
        <v>1729</v>
      </c>
      <c r="J197" s="24">
        <f t="shared" si="16"/>
        <v>1729</v>
      </c>
      <c r="K197" s="24">
        <v>341</v>
      </c>
      <c r="L197" s="40"/>
      <c r="M197" s="21"/>
      <c r="N197" s="21"/>
    </row>
    <row r="198" spans="1:14" ht="19.5" customHeight="1">
      <c r="A198" s="41"/>
      <c r="B198" s="48" t="s">
        <v>223</v>
      </c>
      <c r="C198" s="26"/>
      <c r="D198" s="24">
        <v>0</v>
      </c>
      <c r="E198" s="24">
        <v>446</v>
      </c>
      <c r="F198" s="24">
        <f t="shared" si="15"/>
        <v>446</v>
      </c>
      <c r="G198" s="24"/>
      <c r="H198" s="24">
        <v>0</v>
      </c>
      <c r="I198" s="24">
        <v>10969</v>
      </c>
      <c r="J198" s="24">
        <f t="shared" si="16"/>
        <v>10969</v>
      </c>
      <c r="K198" s="24">
        <v>2149</v>
      </c>
      <c r="L198" s="40"/>
      <c r="M198" s="21"/>
      <c r="N198" s="21"/>
    </row>
    <row r="199" spans="1:14" ht="19.5" customHeight="1">
      <c r="A199" s="41"/>
      <c r="B199" s="48" t="s">
        <v>224</v>
      </c>
      <c r="C199" s="26"/>
      <c r="D199" s="24">
        <v>0</v>
      </c>
      <c r="E199" s="24">
        <v>1230</v>
      </c>
      <c r="F199" s="24">
        <f t="shared" si="15"/>
        <v>1230</v>
      </c>
      <c r="G199" s="24"/>
      <c r="H199" s="24">
        <v>0</v>
      </c>
      <c r="I199" s="24">
        <v>20849</v>
      </c>
      <c r="J199" s="24">
        <f t="shared" si="16"/>
        <v>20849</v>
      </c>
      <c r="K199" s="24">
        <v>2661</v>
      </c>
      <c r="L199" s="40"/>
      <c r="M199" s="21"/>
      <c r="N199" s="21"/>
    </row>
    <row r="200" spans="1:14" ht="19.5" customHeight="1">
      <c r="A200" s="41"/>
      <c r="B200" s="48" t="s">
        <v>225</v>
      </c>
      <c r="C200" s="26"/>
      <c r="D200" s="24">
        <v>0</v>
      </c>
      <c r="E200" s="24">
        <v>177</v>
      </c>
      <c r="F200" s="24">
        <f t="shared" si="15"/>
        <v>177</v>
      </c>
      <c r="G200" s="24"/>
      <c r="H200" s="24">
        <v>0</v>
      </c>
      <c r="I200" s="24">
        <v>3696</v>
      </c>
      <c r="J200" s="24">
        <f t="shared" si="16"/>
        <v>3696</v>
      </c>
      <c r="K200" s="24">
        <v>503</v>
      </c>
      <c r="L200" s="40"/>
      <c r="M200" s="21"/>
      <c r="N200" s="21"/>
    </row>
    <row r="201" spans="1:14" ht="19.5" customHeight="1">
      <c r="A201" s="41"/>
      <c r="B201" s="48" t="s">
        <v>226</v>
      </c>
      <c r="C201" s="26"/>
      <c r="D201" s="24">
        <v>0</v>
      </c>
      <c r="E201" s="24">
        <v>490</v>
      </c>
      <c r="F201" s="24">
        <f t="shared" si="15"/>
        <v>490</v>
      </c>
      <c r="G201" s="24"/>
      <c r="H201" s="24">
        <v>0</v>
      </c>
      <c r="I201" s="24">
        <v>9559</v>
      </c>
      <c r="J201" s="24">
        <f t="shared" si="16"/>
        <v>9559</v>
      </c>
      <c r="K201" s="24">
        <v>1276</v>
      </c>
      <c r="L201" s="40"/>
      <c r="M201" s="21"/>
      <c r="N201" s="21"/>
    </row>
    <row r="202" spans="1:14" ht="19.5" customHeight="1">
      <c r="A202" s="41"/>
      <c r="B202" s="47" t="s">
        <v>227</v>
      </c>
      <c r="C202" s="25"/>
      <c r="D202" s="22">
        <f>SUM(D203:D210)</f>
        <v>351</v>
      </c>
      <c r="E202" s="22">
        <f>SUM(E203:E210)</f>
        <v>221</v>
      </c>
      <c r="F202" s="22">
        <f>SUM(F203:F210)</f>
        <v>572</v>
      </c>
      <c r="G202" s="22"/>
      <c r="H202" s="22">
        <f>SUM(H203:H210)</f>
        <v>2896</v>
      </c>
      <c r="I202" s="22">
        <f>SUM(I203:I210)</f>
        <v>2887</v>
      </c>
      <c r="J202" s="22">
        <f>SUM(J203:J210)</f>
        <v>5783</v>
      </c>
      <c r="K202" s="22">
        <f>SUM(K203:K210)</f>
        <v>837</v>
      </c>
      <c r="L202" s="40"/>
      <c r="M202" s="21"/>
      <c r="N202" s="21"/>
    </row>
    <row r="203" spans="1:14" ht="19.5" customHeight="1">
      <c r="A203" s="41"/>
      <c r="B203" s="48" t="s">
        <v>228</v>
      </c>
      <c r="C203" s="26"/>
      <c r="D203" s="24">
        <v>88</v>
      </c>
      <c r="E203" s="24">
        <v>109</v>
      </c>
      <c r="F203" s="24">
        <f>D203+E203</f>
        <v>197</v>
      </c>
      <c r="G203" s="24"/>
      <c r="H203" s="24">
        <v>734</v>
      </c>
      <c r="I203" s="24">
        <v>1551</v>
      </c>
      <c r="J203" s="24">
        <f>H203+I203</f>
        <v>2285</v>
      </c>
      <c r="K203" s="24">
        <v>286</v>
      </c>
      <c r="L203" s="40"/>
      <c r="M203" s="21"/>
      <c r="N203" s="21"/>
    </row>
    <row r="204" spans="1:14" ht="19.5" customHeight="1">
      <c r="A204" s="41"/>
      <c r="B204" s="48" t="s">
        <v>229</v>
      </c>
      <c r="C204" s="26"/>
      <c r="D204" s="24">
        <v>9</v>
      </c>
      <c r="E204" s="24">
        <v>33</v>
      </c>
      <c r="F204" s="24">
        <f aca="true" t="shared" si="17" ref="F204:F210">D204+E204</f>
        <v>42</v>
      </c>
      <c r="G204" s="24"/>
      <c r="H204" s="24">
        <v>54</v>
      </c>
      <c r="I204" s="24">
        <v>262</v>
      </c>
      <c r="J204" s="24">
        <f aca="true" t="shared" si="18" ref="J204:J210">H204+I204</f>
        <v>316</v>
      </c>
      <c r="K204" s="24">
        <v>47</v>
      </c>
      <c r="L204" s="40"/>
      <c r="M204" s="21"/>
      <c r="N204" s="21"/>
    </row>
    <row r="205" spans="1:14" ht="19.5" customHeight="1">
      <c r="A205" s="41"/>
      <c r="B205" s="48" t="s">
        <v>231</v>
      </c>
      <c r="C205" s="26"/>
      <c r="D205" s="24">
        <v>44</v>
      </c>
      <c r="E205" s="24">
        <v>12</v>
      </c>
      <c r="F205" s="24">
        <f t="shared" si="17"/>
        <v>56</v>
      </c>
      <c r="G205" s="24"/>
      <c r="H205" s="24">
        <v>364</v>
      </c>
      <c r="I205" s="24">
        <v>128</v>
      </c>
      <c r="J205" s="24">
        <f t="shared" si="18"/>
        <v>492</v>
      </c>
      <c r="K205" s="24">
        <v>80</v>
      </c>
      <c r="L205" s="40"/>
      <c r="M205" s="21"/>
      <c r="N205" s="21"/>
    </row>
    <row r="206" spans="1:14" ht="19.5" customHeight="1">
      <c r="A206" s="41"/>
      <c r="B206" s="48" t="s">
        <v>232</v>
      </c>
      <c r="C206" s="26"/>
      <c r="D206" s="24">
        <v>109</v>
      </c>
      <c r="E206" s="24">
        <v>31</v>
      </c>
      <c r="F206" s="24">
        <f t="shared" si="17"/>
        <v>140</v>
      </c>
      <c r="G206" s="24"/>
      <c r="H206" s="24">
        <v>930</v>
      </c>
      <c r="I206" s="24">
        <v>597</v>
      </c>
      <c r="J206" s="24">
        <f t="shared" si="18"/>
        <v>1527</v>
      </c>
      <c r="K206" s="24">
        <v>268</v>
      </c>
      <c r="L206" s="40"/>
      <c r="M206" s="21"/>
      <c r="N206" s="21"/>
    </row>
    <row r="207" spans="1:14" ht="19.5" customHeight="1">
      <c r="A207" s="41"/>
      <c r="B207" s="48" t="s">
        <v>233</v>
      </c>
      <c r="C207" s="26"/>
      <c r="D207" s="24">
        <v>21</v>
      </c>
      <c r="E207" s="24">
        <v>11</v>
      </c>
      <c r="F207" s="24">
        <f t="shared" si="17"/>
        <v>32</v>
      </c>
      <c r="G207" s="24"/>
      <c r="H207" s="24">
        <v>164</v>
      </c>
      <c r="I207" s="24">
        <v>131</v>
      </c>
      <c r="J207" s="24">
        <f t="shared" si="18"/>
        <v>295</v>
      </c>
      <c r="K207" s="24">
        <v>40</v>
      </c>
      <c r="L207" s="40"/>
      <c r="M207" s="21"/>
      <c r="N207" s="21"/>
    </row>
    <row r="208" spans="1:14" ht="19.5" customHeight="1">
      <c r="A208" s="41"/>
      <c r="B208" s="48" t="s">
        <v>234</v>
      </c>
      <c r="C208" s="26"/>
      <c r="D208" s="24">
        <v>0</v>
      </c>
      <c r="E208" s="24">
        <v>6</v>
      </c>
      <c r="F208" s="24">
        <f t="shared" si="17"/>
        <v>6</v>
      </c>
      <c r="G208" s="24"/>
      <c r="H208" s="24">
        <v>0</v>
      </c>
      <c r="I208" s="24">
        <v>7</v>
      </c>
      <c r="J208" s="24">
        <f t="shared" si="18"/>
        <v>7</v>
      </c>
      <c r="K208" s="24">
        <v>1</v>
      </c>
      <c r="L208" s="40"/>
      <c r="M208" s="21"/>
      <c r="N208" s="21"/>
    </row>
    <row r="209" spans="1:14" ht="19.5" customHeight="1">
      <c r="A209" s="41"/>
      <c r="B209" s="48" t="s">
        <v>235</v>
      </c>
      <c r="C209" s="26"/>
      <c r="D209" s="24">
        <v>12</v>
      </c>
      <c r="E209" s="24">
        <v>8</v>
      </c>
      <c r="F209" s="24">
        <f t="shared" si="17"/>
        <v>20</v>
      </c>
      <c r="G209" s="24"/>
      <c r="H209" s="24">
        <v>100</v>
      </c>
      <c r="I209" s="24">
        <v>107</v>
      </c>
      <c r="J209" s="24">
        <f t="shared" si="18"/>
        <v>207</v>
      </c>
      <c r="K209" s="24">
        <v>28</v>
      </c>
      <c r="L209" s="40"/>
      <c r="M209" s="21"/>
      <c r="N209" s="21"/>
    </row>
    <row r="210" spans="1:14" ht="19.5" customHeight="1">
      <c r="A210" s="41"/>
      <c r="B210" s="48" t="s">
        <v>236</v>
      </c>
      <c r="C210" s="26"/>
      <c r="D210" s="24">
        <v>68</v>
      </c>
      <c r="E210" s="24">
        <v>11</v>
      </c>
      <c r="F210" s="24">
        <f t="shared" si="17"/>
        <v>79</v>
      </c>
      <c r="G210" s="24"/>
      <c r="H210" s="24">
        <v>550</v>
      </c>
      <c r="I210" s="24">
        <v>104</v>
      </c>
      <c r="J210" s="24">
        <f t="shared" si="18"/>
        <v>654</v>
      </c>
      <c r="K210" s="24">
        <v>87</v>
      </c>
      <c r="L210" s="40"/>
      <c r="M210" s="21"/>
      <c r="N210" s="21"/>
    </row>
    <row r="211" spans="1:14" ht="19.5" customHeight="1">
      <c r="A211" s="41"/>
      <c r="B211" s="47" t="s">
        <v>237</v>
      </c>
      <c r="C211" s="25"/>
      <c r="D211" s="22">
        <f>SUM(D212:D216)</f>
        <v>2970</v>
      </c>
      <c r="E211" s="22">
        <f>SUM(E212:E216)</f>
        <v>3661</v>
      </c>
      <c r="F211" s="22">
        <f>SUM(F212:F216)</f>
        <v>6631</v>
      </c>
      <c r="G211" s="22"/>
      <c r="H211" s="22">
        <f>SUM(H212:H216)</f>
        <v>30427</v>
      </c>
      <c r="I211" s="22">
        <f>SUM(I212:I216)</f>
        <v>41723</v>
      </c>
      <c r="J211" s="22">
        <f>SUM(J212:J216)</f>
        <v>72150</v>
      </c>
      <c r="K211" s="22">
        <f>SUM(K212:K216)</f>
        <v>10096</v>
      </c>
      <c r="L211" s="40"/>
      <c r="M211" s="21"/>
      <c r="N211" s="21"/>
    </row>
    <row r="212" spans="1:14" ht="19.5" customHeight="1">
      <c r="A212" s="41"/>
      <c r="B212" s="48" t="s">
        <v>238</v>
      </c>
      <c r="C212" s="26"/>
      <c r="D212" s="24">
        <v>99</v>
      </c>
      <c r="E212" s="24">
        <v>711</v>
      </c>
      <c r="F212" s="24">
        <f>D212+E212</f>
        <v>810</v>
      </c>
      <c r="G212" s="24"/>
      <c r="H212" s="24">
        <v>931</v>
      </c>
      <c r="I212" s="24">
        <v>8378</v>
      </c>
      <c r="J212" s="24">
        <f>H212+I212</f>
        <v>9309</v>
      </c>
      <c r="K212" s="24">
        <v>1337</v>
      </c>
      <c r="L212" s="40"/>
      <c r="M212" s="21"/>
      <c r="N212" s="21"/>
    </row>
    <row r="213" spans="1:14" ht="19.5" customHeight="1">
      <c r="A213" s="41"/>
      <c r="B213" s="48" t="s">
        <v>239</v>
      </c>
      <c r="C213" s="26"/>
      <c r="D213" s="24">
        <v>2727</v>
      </c>
      <c r="E213" s="24">
        <v>2517</v>
      </c>
      <c r="F213" s="24">
        <f>D213+E213</f>
        <v>5244</v>
      </c>
      <c r="G213" s="24"/>
      <c r="H213" s="24">
        <v>28176</v>
      </c>
      <c r="I213" s="24">
        <v>28120</v>
      </c>
      <c r="J213" s="24">
        <f>H213+I213</f>
        <v>56296</v>
      </c>
      <c r="K213" s="24">
        <v>7892</v>
      </c>
      <c r="L213" s="40"/>
      <c r="M213" s="21"/>
      <c r="N213" s="21"/>
    </row>
    <row r="214" spans="1:14" ht="19.5" customHeight="1">
      <c r="A214" s="41"/>
      <c r="B214" s="48" t="s">
        <v>240</v>
      </c>
      <c r="C214" s="26"/>
      <c r="D214" s="24">
        <v>4</v>
      </c>
      <c r="E214" s="24">
        <v>64</v>
      </c>
      <c r="F214" s="24">
        <f>D214+E214</f>
        <v>68</v>
      </c>
      <c r="G214" s="24"/>
      <c r="H214" s="24">
        <v>31</v>
      </c>
      <c r="I214" s="24">
        <v>775</v>
      </c>
      <c r="J214" s="24">
        <f>H214+I214</f>
        <v>806</v>
      </c>
      <c r="K214" s="24">
        <v>107</v>
      </c>
      <c r="L214" s="40"/>
      <c r="M214" s="21"/>
      <c r="N214" s="21"/>
    </row>
    <row r="215" spans="1:14" ht="19.5" customHeight="1">
      <c r="A215" s="41"/>
      <c r="B215" s="48" t="s">
        <v>241</v>
      </c>
      <c r="C215" s="26"/>
      <c r="D215" s="24">
        <v>63</v>
      </c>
      <c r="E215" s="24">
        <v>247</v>
      </c>
      <c r="F215" s="24">
        <f>D215+E215</f>
        <v>310</v>
      </c>
      <c r="G215" s="24"/>
      <c r="H215" s="24">
        <v>611</v>
      </c>
      <c r="I215" s="24">
        <v>3047</v>
      </c>
      <c r="J215" s="24">
        <f>H215+I215</f>
        <v>3658</v>
      </c>
      <c r="K215" s="24">
        <v>487</v>
      </c>
      <c r="L215" s="40"/>
      <c r="M215" s="21"/>
      <c r="N215" s="21"/>
    </row>
    <row r="216" spans="1:14" ht="19.5" customHeight="1">
      <c r="A216" s="41"/>
      <c r="B216" s="48" t="s">
        <v>242</v>
      </c>
      <c r="C216" s="26"/>
      <c r="D216" s="24">
        <v>77</v>
      </c>
      <c r="E216" s="24">
        <v>122</v>
      </c>
      <c r="F216" s="24">
        <f>D216+E216</f>
        <v>199</v>
      </c>
      <c r="G216" s="24"/>
      <c r="H216" s="24">
        <v>678</v>
      </c>
      <c r="I216" s="24">
        <v>1403</v>
      </c>
      <c r="J216" s="24">
        <f>H216+I216</f>
        <v>2081</v>
      </c>
      <c r="K216" s="24">
        <v>273</v>
      </c>
      <c r="L216" s="40"/>
      <c r="M216" s="21"/>
      <c r="N216" s="21"/>
    </row>
    <row r="217" spans="1:14" ht="19.5" customHeight="1">
      <c r="A217" s="41"/>
      <c r="B217" s="47" t="s">
        <v>11</v>
      </c>
      <c r="C217" s="25"/>
      <c r="D217" s="22">
        <f>D218</f>
        <v>0</v>
      </c>
      <c r="E217" s="22">
        <f aca="true" t="shared" si="19" ref="E217:I218">E218</f>
        <v>20221</v>
      </c>
      <c r="F217" s="22">
        <f t="shared" si="19"/>
        <v>20221</v>
      </c>
      <c r="G217" s="22"/>
      <c r="H217" s="22">
        <f t="shared" si="19"/>
        <v>0</v>
      </c>
      <c r="I217" s="22">
        <f t="shared" si="19"/>
        <v>132550</v>
      </c>
      <c r="J217" s="22">
        <f>J218</f>
        <v>132550</v>
      </c>
      <c r="K217" s="22">
        <f>K218</f>
        <v>25984</v>
      </c>
      <c r="L217" s="40"/>
      <c r="M217" s="21"/>
      <c r="N217" s="21"/>
    </row>
    <row r="218" spans="1:14" ht="19.5" customHeight="1">
      <c r="A218" s="41"/>
      <c r="B218" s="47" t="s">
        <v>243</v>
      </c>
      <c r="C218" s="25"/>
      <c r="D218" s="22">
        <f>D219</f>
        <v>0</v>
      </c>
      <c r="E218" s="22">
        <f t="shared" si="19"/>
        <v>20221</v>
      </c>
      <c r="F218" s="22">
        <f t="shared" si="19"/>
        <v>20221</v>
      </c>
      <c r="G218" s="22"/>
      <c r="H218" s="22">
        <f t="shared" si="19"/>
        <v>0</v>
      </c>
      <c r="I218" s="22">
        <f t="shared" si="19"/>
        <v>132550</v>
      </c>
      <c r="J218" s="22">
        <f>J219</f>
        <v>132550</v>
      </c>
      <c r="K218" s="22">
        <f>K219</f>
        <v>25984</v>
      </c>
      <c r="L218" s="40"/>
      <c r="M218" s="21"/>
      <c r="N218" s="21"/>
    </row>
    <row r="219" spans="1:14" ht="19.5" customHeight="1">
      <c r="A219" s="41"/>
      <c r="B219" s="48" t="s">
        <v>244</v>
      </c>
      <c r="C219" s="26"/>
      <c r="D219" s="24">
        <v>0</v>
      </c>
      <c r="E219" s="24">
        <v>20221</v>
      </c>
      <c r="F219" s="24">
        <f>D219+E219</f>
        <v>20221</v>
      </c>
      <c r="G219" s="24"/>
      <c r="H219" s="24">
        <v>0</v>
      </c>
      <c r="I219" s="24">
        <v>132550</v>
      </c>
      <c r="J219" s="24">
        <f>H219+I219</f>
        <v>132550</v>
      </c>
      <c r="K219" s="24">
        <v>25984</v>
      </c>
      <c r="L219" s="40"/>
      <c r="M219" s="21"/>
      <c r="N219" s="21"/>
    </row>
    <row r="220" spans="1:14" ht="3.75" customHeight="1">
      <c r="A220" s="43"/>
      <c r="B220" s="49"/>
      <c r="C220" s="44"/>
      <c r="D220" s="45"/>
      <c r="E220" s="45"/>
      <c r="F220" s="45"/>
      <c r="G220" s="45"/>
      <c r="H220" s="45"/>
      <c r="I220" s="45"/>
      <c r="J220" s="45"/>
      <c r="K220" s="45"/>
      <c r="L220" s="46"/>
      <c r="M220" s="21"/>
      <c r="N220" s="21"/>
    </row>
    <row r="221" ht="13.5" thickBot="1"/>
    <row r="222" spans="1:16" ht="13.5" customHeight="1" thickTop="1">
      <c r="A222" s="52"/>
      <c r="B222" s="53" t="str">
        <f>'Περιεχόμενα-Contents'!B10</f>
        <v>(Τελευταία Ενημέρωση/Last update 29/06/2020)</v>
      </c>
      <c r="C222" s="52"/>
      <c r="D222" s="52"/>
      <c r="E222" s="52"/>
      <c r="F222" s="52"/>
      <c r="G222" s="52"/>
      <c r="H222" s="52"/>
      <c r="I222" s="52"/>
      <c r="J222" s="52"/>
      <c r="K222" s="52"/>
      <c r="L222" s="52"/>
      <c r="M222" s="26"/>
      <c r="N222" s="26"/>
      <c r="O222" s="26"/>
      <c r="P222" s="26"/>
    </row>
    <row r="223" ht="5.25" customHeight="1">
      <c r="B223" s="27"/>
    </row>
    <row r="224" ht="13.5" customHeight="1">
      <c r="B224" s="51" t="str">
        <f>'Περιεχόμενα-Contents'!B12</f>
        <v>COPYRIGHT ©: 2020 ΚΥΠΡΙΑΚΗ ΔΗΜΟΚΡΑΤΙΑ, ΣΤΑΤΙΣΤΙΚΗ ΥΠΗΡΕΣΙΑ/REPUBLIC OF CYPRUS, STATISTICAL SERVICE</v>
      </c>
    </row>
  </sheetData>
  <sheetProtection/>
  <mergeCells count="8">
    <mergeCell ref="K7:K10"/>
    <mergeCell ref="C7:C10"/>
    <mergeCell ref="D7:F7"/>
    <mergeCell ref="H7:J7"/>
    <mergeCell ref="B1:D1"/>
    <mergeCell ref="D8:G8"/>
    <mergeCell ref="H8:J8"/>
    <mergeCell ref="B7:B11"/>
  </mergeCells>
  <hyperlinks>
    <hyperlink ref="B1" location="'Περιεχόμενα-Contents'!A1" display="Περιεχόμενα - Contents"/>
  </hyperlinks>
  <printOptions horizontalCentered="1"/>
  <pageMargins left="0.17" right="0.15748031496062992" top="0.2362204724409449" bottom="0.2362204724409449" header="0.15748031496062992" footer="0.15748031496062992"/>
  <pageSetup fitToHeight="7" horizontalDpi="600" verticalDpi="600" orientation="portrait" paperSize="9" scale="85" r:id="rId2"/>
  <rowBreaks count="1" manualBreakCount="1">
    <brk id="181" max="11" man="1"/>
  </rowBreaks>
  <drawing r:id="rId1"/>
</worksheet>
</file>

<file path=xl/worksheets/sheet7.xml><?xml version="1.0" encoding="utf-8"?>
<worksheet xmlns="http://schemas.openxmlformats.org/spreadsheetml/2006/main" xmlns:r="http://schemas.openxmlformats.org/officeDocument/2006/relationships">
  <sheetPr>
    <tabColor rgb="FFFFCD2D"/>
  </sheetPr>
  <dimension ref="A1:Q222"/>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2" sqref="B2"/>
    </sheetView>
  </sheetViews>
  <sheetFormatPr defaultColWidth="9.140625" defaultRowHeight="12.75"/>
  <cols>
    <col min="1" max="1" width="0.5625" style="14" customWidth="1"/>
    <col min="2" max="2" width="8.57421875" style="14" customWidth="1"/>
    <col min="3" max="3" width="0.2890625" style="14" customWidth="1"/>
    <col min="4" max="6" width="15.421875" style="14" customWidth="1"/>
    <col min="7" max="7" width="16.00390625" style="14" customWidth="1"/>
    <col min="8" max="14" width="15.421875" style="14" customWidth="1"/>
    <col min="15" max="15" width="1.28515625" style="14" customWidth="1"/>
    <col min="16" max="16" width="15.00390625" style="14" customWidth="1"/>
    <col min="17" max="16384" width="9.140625" style="14" customWidth="1"/>
  </cols>
  <sheetData>
    <row r="1" spans="2:16" s="12" customFormat="1" ht="13.5" customHeight="1">
      <c r="B1" s="69" t="s">
        <v>501</v>
      </c>
      <c r="C1" s="69"/>
      <c r="D1" s="69"/>
      <c r="E1" s="33"/>
      <c r="F1" s="33"/>
      <c r="G1" s="13"/>
      <c r="H1" s="13"/>
      <c r="I1" s="13"/>
      <c r="J1" s="13"/>
      <c r="K1" s="13"/>
      <c r="M1" s="14"/>
      <c r="N1" s="14"/>
      <c r="O1" s="15" t="s">
        <v>771</v>
      </c>
      <c r="P1" s="30"/>
    </row>
    <row r="2" spans="2:16" s="12" customFormat="1" ht="12.75" customHeight="1">
      <c r="B2" s="15"/>
      <c r="C2" s="16"/>
      <c r="D2" s="13"/>
      <c r="E2" s="13"/>
      <c r="F2" s="13"/>
      <c r="G2" s="13"/>
      <c r="H2" s="13"/>
      <c r="I2" s="13"/>
      <c r="J2" s="13"/>
      <c r="K2" s="13"/>
      <c r="M2" s="14"/>
      <c r="N2" s="14"/>
      <c r="O2" s="15" t="s">
        <v>772</v>
      </c>
      <c r="P2" s="30"/>
    </row>
    <row r="3" spans="2:15" s="12" customFormat="1" ht="12.75" customHeight="1">
      <c r="B3" s="15"/>
      <c r="C3" s="16"/>
      <c r="D3" s="13"/>
      <c r="E3" s="13"/>
      <c r="F3" s="13"/>
      <c r="G3" s="13"/>
      <c r="H3" s="13"/>
      <c r="I3" s="13"/>
      <c r="J3" s="13"/>
      <c r="K3" s="13"/>
      <c r="L3" s="13"/>
      <c r="M3" s="13"/>
      <c r="N3" s="13"/>
      <c r="O3" s="14"/>
    </row>
    <row r="4" ht="15" customHeight="1">
      <c r="A4" s="54" t="s">
        <v>770</v>
      </c>
    </row>
    <row r="5" spans="1:15" ht="15" customHeight="1" thickBot="1">
      <c r="A5" s="55" t="s">
        <v>813</v>
      </c>
      <c r="B5" s="56"/>
      <c r="C5" s="56"/>
      <c r="D5" s="56"/>
      <c r="E5" s="56"/>
      <c r="F5" s="56"/>
      <c r="G5" s="56"/>
      <c r="H5" s="56"/>
      <c r="I5" s="56"/>
      <c r="J5" s="56"/>
      <c r="K5" s="56"/>
      <c r="L5" s="56"/>
      <c r="M5" s="56"/>
      <c r="N5" s="56"/>
      <c r="O5" s="56"/>
    </row>
    <row r="6" ht="7.5" customHeight="1" thickTop="1">
      <c r="A6" s="19"/>
    </row>
    <row r="7" ht="13.5" customHeight="1">
      <c r="O7" s="28" t="s">
        <v>0</v>
      </c>
    </row>
    <row r="8" spans="1:15" ht="67.5" customHeight="1">
      <c r="A8" s="84" t="s">
        <v>805</v>
      </c>
      <c r="B8" s="94"/>
      <c r="C8" s="82"/>
      <c r="D8" s="58" t="s">
        <v>462</v>
      </c>
      <c r="E8" s="58" t="s">
        <v>754</v>
      </c>
      <c r="F8" s="58" t="s">
        <v>809</v>
      </c>
      <c r="G8" s="58" t="s">
        <v>755</v>
      </c>
      <c r="H8" s="58" t="s">
        <v>774</v>
      </c>
      <c r="I8" s="58" t="s">
        <v>776</v>
      </c>
      <c r="J8" s="58" t="s">
        <v>463</v>
      </c>
      <c r="K8" s="58" t="s">
        <v>464</v>
      </c>
      <c r="L8" s="58" t="s">
        <v>465</v>
      </c>
      <c r="M8" s="58" t="s">
        <v>470</v>
      </c>
      <c r="N8" s="58" t="s">
        <v>450</v>
      </c>
      <c r="O8" s="85"/>
    </row>
    <row r="9" spans="1:15" ht="40.5" customHeight="1">
      <c r="A9" s="86"/>
      <c r="B9" s="95"/>
      <c r="C9" s="93"/>
      <c r="D9" s="66" t="s">
        <v>466</v>
      </c>
      <c r="E9" s="66" t="s">
        <v>753</v>
      </c>
      <c r="F9" s="66" t="s">
        <v>810</v>
      </c>
      <c r="G9" s="66" t="s">
        <v>811</v>
      </c>
      <c r="H9" s="66" t="s">
        <v>775</v>
      </c>
      <c r="I9" s="66" t="s">
        <v>777</v>
      </c>
      <c r="J9" s="66" t="s">
        <v>467</v>
      </c>
      <c r="K9" s="66" t="s">
        <v>468</v>
      </c>
      <c r="L9" s="66" t="s">
        <v>469</v>
      </c>
      <c r="M9" s="66" t="s">
        <v>472</v>
      </c>
      <c r="N9" s="66" t="s">
        <v>471</v>
      </c>
      <c r="O9" s="87"/>
    </row>
    <row r="10" spans="1:17" ht="19.5" customHeight="1">
      <c r="A10" s="89"/>
      <c r="B10" s="96" t="s">
        <v>3</v>
      </c>
      <c r="C10" s="90"/>
      <c r="D10" s="91">
        <f>D11+D17+D20+D22+D29</f>
        <v>2930666</v>
      </c>
      <c r="E10" s="91">
        <f aca="true" t="shared" si="0" ref="E10:J10">E11+E17+E20+E22+E29</f>
        <v>3632</v>
      </c>
      <c r="F10" s="91">
        <f t="shared" si="0"/>
        <v>0</v>
      </c>
      <c r="G10" s="91">
        <f t="shared" si="0"/>
        <v>0</v>
      </c>
      <c r="H10" s="91">
        <f t="shared" si="0"/>
        <v>3274</v>
      </c>
      <c r="I10" s="91">
        <f t="shared" si="0"/>
        <v>2484</v>
      </c>
      <c r="J10" s="91">
        <f t="shared" si="0"/>
        <v>2940056</v>
      </c>
      <c r="K10" s="91">
        <f>K11+K17+K20+K22+K29</f>
        <v>-565</v>
      </c>
      <c r="L10" s="91">
        <f>L11+L17+L20+L22+L29</f>
        <v>4394</v>
      </c>
      <c r="M10" s="91">
        <f>M11+M17+M20+M22+M29</f>
        <v>2581</v>
      </c>
      <c r="N10" s="91">
        <f>N11+N17+N20+N22+N29</f>
        <v>2941305</v>
      </c>
      <c r="O10" s="39"/>
      <c r="P10" s="20"/>
      <c r="Q10" s="21"/>
    </row>
    <row r="11" spans="1:17" ht="19.5" customHeight="1">
      <c r="A11" s="41"/>
      <c r="B11" s="47" t="s">
        <v>46</v>
      </c>
      <c r="C11" s="25"/>
      <c r="D11" s="31">
        <f>SUM(D12:D16)</f>
        <v>312362</v>
      </c>
      <c r="E11" s="31">
        <f>SUM(E12:E16)</f>
        <v>2867</v>
      </c>
      <c r="F11" s="31">
        <f>SUM(F12:F16)</f>
        <v>0</v>
      </c>
      <c r="G11" s="31">
        <f aca="true" t="shared" si="1" ref="G11:M11">SUM(G12:G16)</f>
        <v>0</v>
      </c>
      <c r="H11" s="31">
        <f t="shared" si="1"/>
        <v>201</v>
      </c>
      <c r="I11" s="31">
        <f t="shared" si="1"/>
        <v>11</v>
      </c>
      <c r="J11" s="31">
        <f>SUM(J12:J16)</f>
        <v>315441</v>
      </c>
      <c r="K11" s="31">
        <f t="shared" si="1"/>
        <v>-26</v>
      </c>
      <c r="L11" s="31">
        <f t="shared" si="1"/>
        <v>776</v>
      </c>
      <c r="M11" s="31">
        <f t="shared" si="1"/>
        <v>2256</v>
      </c>
      <c r="N11" s="31">
        <f>SUM(N12:N16)</f>
        <v>313936</v>
      </c>
      <c r="O11" s="40"/>
      <c r="P11" s="20"/>
      <c r="Q11" s="21"/>
    </row>
    <row r="12" spans="1:17" ht="19.5" customHeight="1">
      <c r="A12" s="41"/>
      <c r="B12" s="48" t="s">
        <v>47</v>
      </c>
      <c r="C12" s="26"/>
      <c r="D12" s="32">
        <f>69697+413</f>
        <v>70110</v>
      </c>
      <c r="E12" s="32">
        <v>0</v>
      </c>
      <c r="F12" s="32">
        <v>0</v>
      </c>
      <c r="G12" s="32">
        <v>0</v>
      </c>
      <c r="H12" s="32">
        <v>0</v>
      </c>
      <c r="I12" s="32">
        <v>0</v>
      </c>
      <c r="J12" s="32">
        <v>70110</v>
      </c>
      <c r="K12" s="32">
        <v>0</v>
      </c>
      <c r="L12" s="32">
        <v>378</v>
      </c>
      <c r="M12" s="32">
        <v>0</v>
      </c>
      <c r="N12" s="32">
        <v>70488</v>
      </c>
      <c r="O12" s="40"/>
      <c r="P12" s="23"/>
      <c r="Q12" s="21"/>
    </row>
    <row r="13" spans="1:17" ht="19.5" customHeight="1">
      <c r="A13" s="41"/>
      <c r="B13" s="48" t="s">
        <v>48</v>
      </c>
      <c r="C13" s="26"/>
      <c r="D13" s="32">
        <v>41318</v>
      </c>
      <c r="E13" s="32">
        <v>0</v>
      </c>
      <c r="F13" s="32">
        <v>0</v>
      </c>
      <c r="G13" s="32">
        <v>0</v>
      </c>
      <c r="H13" s="32">
        <v>0</v>
      </c>
      <c r="I13" s="32">
        <v>9</v>
      </c>
      <c r="J13" s="32">
        <v>41327</v>
      </c>
      <c r="K13" s="32">
        <v>0</v>
      </c>
      <c r="L13" s="32">
        <v>34</v>
      </c>
      <c r="M13" s="32">
        <v>0</v>
      </c>
      <c r="N13" s="32">
        <v>41362</v>
      </c>
      <c r="O13" s="40"/>
      <c r="P13" s="23"/>
      <c r="Q13" s="21"/>
    </row>
    <row r="14" spans="1:17" ht="19.5" customHeight="1">
      <c r="A14" s="41"/>
      <c r="B14" s="48" t="s">
        <v>49</v>
      </c>
      <c r="C14" s="26"/>
      <c r="D14" s="32">
        <v>37988</v>
      </c>
      <c r="E14" s="32">
        <v>479</v>
      </c>
      <c r="F14" s="32">
        <v>0</v>
      </c>
      <c r="G14" s="32">
        <v>0</v>
      </c>
      <c r="H14" s="32">
        <v>0</v>
      </c>
      <c r="I14" s="32">
        <v>0</v>
      </c>
      <c r="J14" s="32">
        <v>38467</v>
      </c>
      <c r="K14" s="32">
        <v>-30</v>
      </c>
      <c r="L14" s="32">
        <v>146</v>
      </c>
      <c r="M14" s="32">
        <v>386</v>
      </c>
      <c r="N14" s="32">
        <v>38197</v>
      </c>
      <c r="O14" s="40"/>
      <c r="P14" s="23"/>
      <c r="Q14" s="21"/>
    </row>
    <row r="15" spans="1:17" ht="19.5" customHeight="1">
      <c r="A15" s="41"/>
      <c r="B15" s="48" t="s">
        <v>50</v>
      </c>
      <c r="C15" s="26"/>
      <c r="D15" s="32">
        <v>158946</v>
      </c>
      <c r="E15" s="32">
        <v>2352</v>
      </c>
      <c r="F15" s="32">
        <v>0</v>
      </c>
      <c r="G15" s="32">
        <v>0</v>
      </c>
      <c r="H15" s="32">
        <v>201</v>
      </c>
      <c r="I15" s="32">
        <v>2</v>
      </c>
      <c r="J15" s="32">
        <v>161501</v>
      </c>
      <c r="K15" s="32">
        <v>4</v>
      </c>
      <c r="L15" s="32">
        <v>218</v>
      </c>
      <c r="M15" s="32">
        <v>1840</v>
      </c>
      <c r="N15" s="32">
        <v>159883</v>
      </c>
      <c r="O15" s="40"/>
      <c r="P15" s="23"/>
      <c r="Q15" s="21"/>
    </row>
    <row r="16" spans="1:17" ht="19.5" customHeight="1">
      <c r="A16" s="41"/>
      <c r="B16" s="48" t="s">
        <v>51</v>
      </c>
      <c r="C16" s="26"/>
      <c r="D16" s="32">
        <v>4000</v>
      </c>
      <c r="E16" s="32">
        <v>36</v>
      </c>
      <c r="F16" s="32">
        <v>0</v>
      </c>
      <c r="G16" s="32">
        <v>0</v>
      </c>
      <c r="H16" s="32">
        <v>0</v>
      </c>
      <c r="I16" s="32">
        <v>0</v>
      </c>
      <c r="J16" s="32">
        <v>4036</v>
      </c>
      <c r="K16" s="32">
        <v>0</v>
      </c>
      <c r="L16" s="32">
        <v>0</v>
      </c>
      <c r="M16" s="32">
        <v>30</v>
      </c>
      <c r="N16" s="32">
        <v>4006</v>
      </c>
      <c r="O16" s="40"/>
      <c r="P16" s="23"/>
      <c r="Q16" s="21"/>
    </row>
    <row r="17" spans="1:17" s="19" customFormat="1" ht="19.5" customHeight="1">
      <c r="A17" s="42"/>
      <c r="B17" s="47" t="s">
        <v>52</v>
      </c>
      <c r="C17" s="25"/>
      <c r="D17" s="31">
        <f>SUM(D18:D19)</f>
        <v>37476</v>
      </c>
      <c r="E17" s="31">
        <f aca="true" t="shared" si="2" ref="E17:J17">SUM(E18:E19)</f>
        <v>31</v>
      </c>
      <c r="F17" s="31">
        <f t="shared" si="2"/>
        <v>0</v>
      </c>
      <c r="G17" s="31">
        <f t="shared" si="2"/>
        <v>0</v>
      </c>
      <c r="H17" s="31">
        <f t="shared" si="2"/>
        <v>133</v>
      </c>
      <c r="I17" s="31">
        <f t="shared" si="2"/>
        <v>5</v>
      </c>
      <c r="J17" s="31">
        <f t="shared" si="2"/>
        <v>37645</v>
      </c>
      <c r="K17" s="31">
        <f>SUM(K18:K19)</f>
        <v>0</v>
      </c>
      <c r="L17" s="31">
        <f>SUM(L18:L19)</f>
        <v>87</v>
      </c>
      <c r="M17" s="31">
        <f>SUM(M18:M19)</f>
        <v>16</v>
      </c>
      <c r="N17" s="31">
        <f>SUM(N18:N19)</f>
        <v>37717</v>
      </c>
      <c r="O17" s="92"/>
      <c r="P17" s="20"/>
      <c r="Q17" s="21"/>
    </row>
    <row r="18" spans="1:17" s="19" customFormat="1" ht="19.5" customHeight="1">
      <c r="A18" s="42"/>
      <c r="B18" s="48" t="s">
        <v>53</v>
      </c>
      <c r="C18" s="25"/>
      <c r="D18" s="32">
        <v>15484</v>
      </c>
      <c r="E18" s="32">
        <v>31</v>
      </c>
      <c r="F18" s="32">
        <v>0</v>
      </c>
      <c r="G18" s="32">
        <v>0</v>
      </c>
      <c r="H18" s="32">
        <v>133</v>
      </c>
      <c r="I18" s="32">
        <v>5</v>
      </c>
      <c r="J18" s="32">
        <v>15653</v>
      </c>
      <c r="K18" s="32">
        <v>0</v>
      </c>
      <c r="L18" s="32">
        <v>87</v>
      </c>
      <c r="M18" s="32">
        <v>16</v>
      </c>
      <c r="N18" s="32">
        <v>15725</v>
      </c>
      <c r="O18" s="92"/>
      <c r="P18" s="20"/>
      <c r="Q18" s="21"/>
    </row>
    <row r="19" spans="1:17" s="19" customFormat="1" ht="19.5" customHeight="1">
      <c r="A19" s="42"/>
      <c r="B19" s="48" t="s">
        <v>54</v>
      </c>
      <c r="C19" s="25"/>
      <c r="D19" s="32">
        <v>21992</v>
      </c>
      <c r="E19" s="32">
        <v>0</v>
      </c>
      <c r="F19" s="32">
        <v>0</v>
      </c>
      <c r="G19" s="32">
        <v>0</v>
      </c>
      <c r="H19" s="32">
        <v>0</v>
      </c>
      <c r="I19" s="32">
        <v>0</v>
      </c>
      <c r="J19" s="32">
        <v>21992</v>
      </c>
      <c r="K19" s="32">
        <v>0</v>
      </c>
      <c r="L19" s="32">
        <v>0</v>
      </c>
      <c r="M19" s="32">
        <v>0</v>
      </c>
      <c r="N19" s="32">
        <v>21992</v>
      </c>
      <c r="O19" s="92"/>
      <c r="P19" s="20"/>
      <c r="Q19" s="21"/>
    </row>
    <row r="20" spans="1:17" s="19" customFormat="1" ht="19.5" customHeight="1">
      <c r="A20" s="42"/>
      <c r="B20" s="47" t="s">
        <v>55</v>
      </c>
      <c r="C20" s="25"/>
      <c r="D20" s="31">
        <f>SUM(D21)</f>
        <v>68102</v>
      </c>
      <c r="E20" s="31">
        <f aca="true" t="shared" si="3" ref="E20:J20">SUM(E21)</f>
        <v>0</v>
      </c>
      <c r="F20" s="31">
        <f t="shared" si="3"/>
        <v>0</v>
      </c>
      <c r="G20" s="31">
        <f t="shared" si="3"/>
        <v>0</v>
      </c>
      <c r="H20" s="31">
        <f t="shared" si="3"/>
        <v>0</v>
      </c>
      <c r="I20" s="31">
        <f t="shared" si="3"/>
        <v>1</v>
      </c>
      <c r="J20" s="31">
        <f t="shared" si="3"/>
        <v>68103</v>
      </c>
      <c r="K20" s="31">
        <f>SUM(K21)</f>
        <v>0</v>
      </c>
      <c r="L20" s="31">
        <f>SUM(L21)</f>
        <v>1398</v>
      </c>
      <c r="M20" s="31">
        <f>SUM(M21)</f>
        <v>0</v>
      </c>
      <c r="N20" s="31">
        <f>SUM(N21)</f>
        <v>69500</v>
      </c>
      <c r="O20" s="92"/>
      <c r="P20" s="20"/>
      <c r="Q20" s="21"/>
    </row>
    <row r="21" spans="1:17" s="19" customFormat="1" ht="19.5" customHeight="1">
      <c r="A21" s="42"/>
      <c r="B21" s="48" t="s">
        <v>56</v>
      </c>
      <c r="C21" s="25"/>
      <c r="D21" s="32">
        <v>68102</v>
      </c>
      <c r="E21" s="32">
        <v>0</v>
      </c>
      <c r="F21" s="32">
        <v>0</v>
      </c>
      <c r="G21" s="32">
        <v>0</v>
      </c>
      <c r="H21" s="32">
        <v>0</v>
      </c>
      <c r="I21" s="32">
        <v>1</v>
      </c>
      <c r="J21" s="32">
        <v>68103</v>
      </c>
      <c r="K21" s="32">
        <v>0</v>
      </c>
      <c r="L21" s="32">
        <v>1398</v>
      </c>
      <c r="M21" s="32">
        <v>0</v>
      </c>
      <c r="N21" s="32">
        <v>69500</v>
      </c>
      <c r="O21" s="92"/>
      <c r="P21" s="23"/>
      <c r="Q21" s="21"/>
    </row>
    <row r="22" spans="1:17" ht="19.5" customHeight="1">
      <c r="A22" s="41"/>
      <c r="B22" s="47" t="s">
        <v>57</v>
      </c>
      <c r="C22" s="25"/>
      <c r="D22" s="31">
        <f aca="true" t="shared" si="4" ref="D22:N22">SUM(D23:D28)</f>
        <v>2442454</v>
      </c>
      <c r="E22" s="31">
        <f t="shared" si="4"/>
        <v>472</v>
      </c>
      <c r="F22" s="31">
        <f t="shared" si="4"/>
        <v>0</v>
      </c>
      <c r="G22" s="31">
        <f>SUM(G23:G28)</f>
        <v>0</v>
      </c>
      <c r="H22" s="31">
        <f>SUM(H23:H28)</f>
        <v>2847</v>
      </c>
      <c r="I22" s="31">
        <f>SUM(I23:I28)</f>
        <v>2403</v>
      </c>
      <c r="J22" s="31">
        <f t="shared" si="4"/>
        <v>2448176</v>
      </c>
      <c r="K22" s="31">
        <f t="shared" si="4"/>
        <v>13</v>
      </c>
      <c r="L22" s="31">
        <f t="shared" si="4"/>
        <v>1846</v>
      </c>
      <c r="M22" s="31">
        <f t="shared" si="4"/>
        <v>111</v>
      </c>
      <c r="N22" s="31">
        <f t="shared" si="4"/>
        <v>2449924</v>
      </c>
      <c r="O22" s="40"/>
      <c r="P22" s="20"/>
      <c r="Q22" s="21"/>
    </row>
    <row r="23" spans="1:17" ht="19.5" customHeight="1">
      <c r="A23" s="41"/>
      <c r="B23" s="48" t="s">
        <v>58</v>
      </c>
      <c r="C23" s="26"/>
      <c r="D23" s="32">
        <v>29268</v>
      </c>
      <c r="E23" s="32">
        <v>8</v>
      </c>
      <c r="F23" s="32">
        <v>0</v>
      </c>
      <c r="G23" s="32">
        <v>0</v>
      </c>
      <c r="H23" s="32">
        <v>158</v>
      </c>
      <c r="I23" s="32">
        <v>0</v>
      </c>
      <c r="J23" s="32">
        <v>29434</v>
      </c>
      <c r="K23" s="32">
        <v>0</v>
      </c>
      <c r="L23" s="32">
        <v>35</v>
      </c>
      <c r="M23" s="32">
        <v>7</v>
      </c>
      <c r="N23" s="32">
        <v>29464</v>
      </c>
      <c r="O23" s="40"/>
      <c r="P23" s="23"/>
      <c r="Q23" s="21"/>
    </row>
    <row r="24" spans="1:17" ht="19.5" customHeight="1">
      <c r="A24" s="41"/>
      <c r="B24" s="48" t="s">
        <v>60</v>
      </c>
      <c r="C24" s="26"/>
      <c r="D24" s="32">
        <v>12905</v>
      </c>
      <c r="E24" s="32">
        <v>362</v>
      </c>
      <c r="F24" s="32">
        <v>0</v>
      </c>
      <c r="G24" s="32">
        <v>0</v>
      </c>
      <c r="H24" s="32">
        <v>438</v>
      </c>
      <c r="I24" s="32">
        <v>0</v>
      </c>
      <c r="J24" s="32">
        <v>13705</v>
      </c>
      <c r="K24" s="32">
        <v>0</v>
      </c>
      <c r="L24" s="32">
        <v>1</v>
      </c>
      <c r="M24" s="32">
        <v>26</v>
      </c>
      <c r="N24" s="32">
        <v>13679</v>
      </c>
      <c r="O24" s="40"/>
      <c r="P24" s="23"/>
      <c r="Q24" s="21"/>
    </row>
    <row r="25" spans="1:17" ht="19.5" customHeight="1">
      <c r="A25" s="41"/>
      <c r="B25" s="48" t="s">
        <v>61</v>
      </c>
      <c r="C25" s="26"/>
      <c r="D25" s="32">
        <v>112205</v>
      </c>
      <c r="E25" s="32">
        <v>0</v>
      </c>
      <c r="F25" s="32">
        <v>0</v>
      </c>
      <c r="G25" s="32">
        <v>0</v>
      </c>
      <c r="H25" s="32">
        <v>0</v>
      </c>
      <c r="I25" s="32">
        <v>0</v>
      </c>
      <c r="J25" s="32">
        <v>112205</v>
      </c>
      <c r="K25" s="32">
        <v>0</v>
      </c>
      <c r="L25" s="32">
        <v>359</v>
      </c>
      <c r="M25" s="32">
        <v>0</v>
      </c>
      <c r="N25" s="32">
        <v>112564</v>
      </c>
      <c r="O25" s="40"/>
      <c r="P25" s="23"/>
      <c r="Q25" s="21"/>
    </row>
    <row r="26" spans="1:17" ht="19.5" customHeight="1">
      <c r="A26" s="41"/>
      <c r="B26" s="48" t="s">
        <v>62</v>
      </c>
      <c r="C26" s="26"/>
      <c r="D26" s="32">
        <v>339315</v>
      </c>
      <c r="E26" s="32">
        <v>0</v>
      </c>
      <c r="F26" s="32">
        <v>0</v>
      </c>
      <c r="G26" s="32">
        <v>0</v>
      </c>
      <c r="H26" s="32">
        <v>34</v>
      </c>
      <c r="I26" s="32">
        <v>0</v>
      </c>
      <c r="J26" s="32">
        <v>339349</v>
      </c>
      <c r="K26" s="32">
        <v>0</v>
      </c>
      <c r="L26" s="32">
        <v>2</v>
      </c>
      <c r="M26" s="32">
        <v>0</v>
      </c>
      <c r="N26" s="32">
        <v>339351</v>
      </c>
      <c r="O26" s="40"/>
      <c r="P26" s="23"/>
      <c r="Q26" s="21"/>
    </row>
    <row r="27" spans="1:17" ht="19.5" customHeight="1">
      <c r="A27" s="41"/>
      <c r="B27" s="48" t="s">
        <v>63</v>
      </c>
      <c r="C27" s="26"/>
      <c r="D27" s="32">
        <v>17946</v>
      </c>
      <c r="E27" s="32">
        <v>0</v>
      </c>
      <c r="F27" s="32">
        <v>0</v>
      </c>
      <c r="G27" s="32">
        <v>0</v>
      </c>
      <c r="H27" s="32">
        <v>66</v>
      </c>
      <c r="I27" s="32">
        <v>0</v>
      </c>
      <c r="J27" s="32">
        <v>18012</v>
      </c>
      <c r="K27" s="32">
        <v>0</v>
      </c>
      <c r="L27" s="32">
        <v>0</v>
      </c>
      <c r="M27" s="32">
        <v>0</v>
      </c>
      <c r="N27" s="32">
        <v>18012</v>
      </c>
      <c r="O27" s="40"/>
      <c r="P27" s="23"/>
      <c r="Q27" s="21"/>
    </row>
    <row r="28" spans="1:17" ht="19.5" customHeight="1">
      <c r="A28" s="41"/>
      <c r="B28" s="48" t="s">
        <v>64</v>
      </c>
      <c r="C28" s="26"/>
      <c r="D28" s="32">
        <v>1930815</v>
      </c>
      <c r="E28" s="32">
        <v>102</v>
      </c>
      <c r="F28" s="32">
        <v>0</v>
      </c>
      <c r="G28" s="32">
        <v>0</v>
      </c>
      <c r="H28" s="32">
        <v>2151</v>
      </c>
      <c r="I28" s="32">
        <v>2403</v>
      </c>
      <c r="J28" s="32">
        <v>1935471</v>
      </c>
      <c r="K28" s="32">
        <v>13</v>
      </c>
      <c r="L28" s="32">
        <v>1449</v>
      </c>
      <c r="M28" s="32">
        <v>78</v>
      </c>
      <c r="N28" s="32">
        <v>1936854</v>
      </c>
      <c r="O28" s="40"/>
      <c r="P28" s="23"/>
      <c r="Q28" s="21"/>
    </row>
    <row r="29" spans="1:17" ht="19.5" customHeight="1">
      <c r="A29" s="41"/>
      <c r="B29" s="47" t="s">
        <v>65</v>
      </c>
      <c r="C29" s="25"/>
      <c r="D29" s="31">
        <f aca="true" t="shared" si="5" ref="D29:N29">SUM(D30:D31)</f>
        <v>70272</v>
      </c>
      <c r="E29" s="31">
        <f t="shared" si="5"/>
        <v>262</v>
      </c>
      <c r="F29" s="31">
        <f t="shared" si="5"/>
        <v>0</v>
      </c>
      <c r="G29" s="31">
        <f t="shared" si="5"/>
        <v>0</v>
      </c>
      <c r="H29" s="31">
        <f t="shared" si="5"/>
        <v>93</v>
      </c>
      <c r="I29" s="31">
        <f t="shared" si="5"/>
        <v>64</v>
      </c>
      <c r="J29" s="31">
        <f t="shared" si="5"/>
        <v>70691</v>
      </c>
      <c r="K29" s="31">
        <f t="shared" si="5"/>
        <v>-552</v>
      </c>
      <c r="L29" s="31">
        <f t="shared" si="5"/>
        <v>287</v>
      </c>
      <c r="M29" s="31">
        <f t="shared" si="5"/>
        <v>198</v>
      </c>
      <c r="N29" s="31">
        <f t="shared" si="5"/>
        <v>70228</v>
      </c>
      <c r="O29" s="40"/>
      <c r="P29" s="20"/>
      <c r="Q29" s="21"/>
    </row>
    <row r="30" spans="1:17" ht="19.5" customHeight="1">
      <c r="A30" s="41"/>
      <c r="B30" s="48" t="s">
        <v>66</v>
      </c>
      <c r="C30" s="26"/>
      <c r="D30" s="32">
        <v>27320</v>
      </c>
      <c r="E30" s="32">
        <v>0</v>
      </c>
      <c r="F30" s="32">
        <v>0</v>
      </c>
      <c r="G30" s="32">
        <v>0</v>
      </c>
      <c r="H30" s="32">
        <v>0</v>
      </c>
      <c r="I30" s="32">
        <v>0</v>
      </c>
      <c r="J30" s="32">
        <v>27320</v>
      </c>
      <c r="K30" s="32">
        <v>-548</v>
      </c>
      <c r="L30" s="32">
        <v>0</v>
      </c>
      <c r="M30" s="32">
        <v>0</v>
      </c>
      <c r="N30" s="32">
        <v>26772</v>
      </c>
      <c r="O30" s="40"/>
      <c r="P30" s="23"/>
      <c r="Q30" s="21"/>
    </row>
    <row r="31" spans="1:17" ht="19.5" customHeight="1">
      <c r="A31" s="41"/>
      <c r="B31" s="48" t="s">
        <v>67</v>
      </c>
      <c r="C31" s="26"/>
      <c r="D31" s="32">
        <v>42952</v>
      </c>
      <c r="E31" s="32">
        <v>262</v>
      </c>
      <c r="F31" s="32">
        <v>0</v>
      </c>
      <c r="G31" s="32">
        <v>0</v>
      </c>
      <c r="H31" s="32">
        <v>93</v>
      </c>
      <c r="I31" s="32">
        <v>64</v>
      </c>
      <c r="J31" s="32">
        <v>43371</v>
      </c>
      <c r="K31" s="32">
        <v>-4</v>
      </c>
      <c r="L31" s="32">
        <v>287</v>
      </c>
      <c r="M31" s="32">
        <v>198</v>
      </c>
      <c r="N31" s="32">
        <v>43456</v>
      </c>
      <c r="O31" s="40"/>
      <c r="P31" s="23"/>
      <c r="Q31" s="21"/>
    </row>
    <row r="32" spans="1:17" ht="19.5" customHeight="1">
      <c r="A32" s="42"/>
      <c r="B32" s="47" t="s">
        <v>245</v>
      </c>
      <c r="C32" s="25"/>
      <c r="D32" s="31">
        <f aca="true" t="shared" si="6" ref="D32:N32">D33+D38</f>
        <v>2337857</v>
      </c>
      <c r="E32" s="31">
        <f>E33+E38</f>
        <v>27977</v>
      </c>
      <c r="F32" s="31">
        <f>F33+F38</f>
        <v>1249</v>
      </c>
      <c r="G32" s="31">
        <f t="shared" si="6"/>
        <v>0</v>
      </c>
      <c r="H32" s="31">
        <f t="shared" si="6"/>
        <v>8942</v>
      </c>
      <c r="I32" s="31">
        <f t="shared" si="6"/>
        <v>261</v>
      </c>
      <c r="J32" s="31">
        <f t="shared" si="6"/>
        <v>2376286</v>
      </c>
      <c r="K32" s="31">
        <f t="shared" si="6"/>
        <v>74</v>
      </c>
      <c r="L32" s="31">
        <f t="shared" si="6"/>
        <v>6158</v>
      </c>
      <c r="M32" s="31">
        <f t="shared" si="6"/>
        <v>18621</v>
      </c>
      <c r="N32" s="31">
        <f t="shared" si="6"/>
        <v>2363897</v>
      </c>
      <c r="O32" s="40"/>
      <c r="P32" s="20"/>
      <c r="Q32" s="21"/>
    </row>
    <row r="33" spans="1:17" ht="19.5" customHeight="1">
      <c r="A33" s="41"/>
      <c r="B33" s="47" t="s">
        <v>246</v>
      </c>
      <c r="C33" s="25"/>
      <c r="D33" s="31">
        <f aca="true" t="shared" si="7" ref="D33:N33">SUM(D34:D37)</f>
        <v>1169417</v>
      </c>
      <c r="E33" s="31">
        <f>SUM(E34:E37)</f>
        <v>15946</v>
      </c>
      <c r="F33" s="31">
        <f>SUM(F34:F37)</f>
        <v>0</v>
      </c>
      <c r="G33" s="31">
        <f t="shared" si="7"/>
        <v>0</v>
      </c>
      <c r="H33" s="31">
        <f t="shared" si="7"/>
        <v>6764</v>
      </c>
      <c r="I33" s="31">
        <f t="shared" si="7"/>
        <v>113</v>
      </c>
      <c r="J33" s="31">
        <f t="shared" si="7"/>
        <v>1192240</v>
      </c>
      <c r="K33" s="31">
        <f t="shared" si="7"/>
        <v>-23</v>
      </c>
      <c r="L33" s="31">
        <f t="shared" si="7"/>
        <v>3243</v>
      </c>
      <c r="M33" s="31">
        <f t="shared" si="7"/>
        <v>10383</v>
      </c>
      <c r="N33" s="31">
        <f t="shared" si="7"/>
        <v>1185078</v>
      </c>
      <c r="O33" s="40"/>
      <c r="P33" s="20"/>
      <c r="Q33" s="21"/>
    </row>
    <row r="34" spans="1:17" ht="19.5" customHeight="1">
      <c r="A34" s="41"/>
      <c r="B34" s="48" t="s">
        <v>248</v>
      </c>
      <c r="C34" s="26"/>
      <c r="D34" s="32">
        <v>1130879</v>
      </c>
      <c r="E34" s="32">
        <v>15946</v>
      </c>
      <c r="F34" s="32">
        <v>0</v>
      </c>
      <c r="G34" s="32">
        <v>0</v>
      </c>
      <c r="H34" s="32">
        <v>6185</v>
      </c>
      <c r="I34" s="32">
        <v>97</v>
      </c>
      <c r="J34" s="32">
        <v>1153107</v>
      </c>
      <c r="K34" s="32">
        <v>-23</v>
      </c>
      <c r="L34" s="32">
        <v>2903</v>
      </c>
      <c r="M34" s="32">
        <v>10383</v>
      </c>
      <c r="N34" s="32">
        <v>1145605</v>
      </c>
      <c r="O34" s="40"/>
      <c r="P34" s="23"/>
      <c r="Q34" s="21"/>
    </row>
    <row r="35" spans="1:17" ht="19.5" customHeight="1">
      <c r="A35" s="41"/>
      <c r="B35" s="48" t="s">
        <v>249</v>
      </c>
      <c r="C35" s="26"/>
      <c r="D35" s="32">
        <v>34554</v>
      </c>
      <c r="E35" s="32">
        <v>0</v>
      </c>
      <c r="F35" s="32">
        <v>0</v>
      </c>
      <c r="G35" s="32">
        <v>0</v>
      </c>
      <c r="H35" s="32">
        <v>545</v>
      </c>
      <c r="I35" s="32">
        <v>8</v>
      </c>
      <c r="J35" s="32">
        <v>35107</v>
      </c>
      <c r="K35" s="32">
        <v>0</v>
      </c>
      <c r="L35" s="32">
        <v>307</v>
      </c>
      <c r="M35" s="32">
        <v>0</v>
      </c>
      <c r="N35" s="32">
        <v>35414</v>
      </c>
      <c r="O35" s="40"/>
      <c r="P35" s="23"/>
      <c r="Q35" s="21"/>
    </row>
    <row r="36" spans="1:17" ht="19.5" customHeight="1">
      <c r="A36" s="41"/>
      <c r="B36" s="48" t="s">
        <v>250</v>
      </c>
      <c r="C36" s="26"/>
      <c r="D36" s="32">
        <v>2338</v>
      </c>
      <c r="E36" s="32">
        <v>0</v>
      </c>
      <c r="F36" s="32">
        <v>0</v>
      </c>
      <c r="G36" s="32">
        <v>0</v>
      </c>
      <c r="H36" s="32">
        <v>0</v>
      </c>
      <c r="I36" s="32">
        <v>0</v>
      </c>
      <c r="J36" s="32">
        <v>2338</v>
      </c>
      <c r="K36" s="32">
        <v>0</v>
      </c>
      <c r="L36" s="32">
        <v>0</v>
      </c>
      <c r="M36" s="32">
        <v>0</v>
      </c>
      <c r="N36" s="32">
        <v>2338</v>
      </c>
      <c r="O36" s="40"/>
      <c r="P36" s="23"/>
      <c r="Q36" s="21"/>
    </row>
    <row r="37" spans="1:17" ht="19.5" customHeight="1">
      <c r="A37" s="41"/>
      <c r="B37" s="48" t="s">
        <v>251</v>
      </c>
      <c r="C37" s="26"/>
      <c r="D37" s="32">
        <v>1646</v>
      </c>
      <c r="E37" s="32">
        <v>0</v>
      </c>
      <c r="F37" s="32">
        <v>0</v>
      </c>
      <c r="G37" s="32">
        <v>0</v>
      </c>
      <c r="H37" s="32">
        <v>34</v>
      </c>
      <c r="I37" s="32">
        <v>8</v>
      </c>
      <c r="J37" s="32">
        <v>1688</v>
      </c>
      <c r="K37" s="32">
        <v>0</v>
      </c>
      <c r="L37" s="32">
        <v>33</v>
      </c>
      <c r="M37" s="32">
        <v>0</v>
      </c>
      <c r="N37" s="32">
        <v>1721</v>
      </c>
      <c r="O37" s="40"/>
      <c r="P37" s="23"/>
      <c r="Q37" s="21"/>
    </row>
    <row r="38" spans="1:17" ht="19.5" customHeight="1">
      <c r="A38" s="41"/>
      <c r="B38" s="47" t="s">
        <v>252</v>
      </c>
      <c r="C38" s="25"/>
      <c r="D38" s="31">
        <f aca="true" t="shared" si="8" ref="D38:N38">SUM(D39:D42)</f>
        <v>1168440</v>
      </c>
      <c r="E38" s="31">
        <f t="shared" si="8"/>
        <v>12031</v>
      </c>
      <c r="F38" s="31">
        <f t="shared" si="8"/>
        <v>1249</v>
      </c>
      <c r="G38" s="31">
        <f t="shared" si="8"/>
        <v>0</v>
      </c>
      <c r="H38" s="31">
        <f t="shared" si="8"/>
        <v>2178</v>
      </c>
      <c r="I38" s="31">
        <f t="shared" si="8"/>
        <v>148</v>
      </c>
      <c r="J38" s="31">
        <f t="shared" si="8"/>
        <v>1184046</v>
      </c>
      <c r="K38" s="31">
        <f t="shared" si="8"/>
        <v>97</v>
      </c>
      <c r="L38" s="31">
        <f t="shared" si="8"/>
        <v>2915</v>
      </c>
      <c r="M38" s="31">
        <f t="shared" si="8"/>
        <v>8238</v>
      </c>
      <c r="N38" s="31">
        <f t="shared" si="8"/>
        <v>1178819</v>
      </c>
      <c r="O38" s="40"/>
      <c r="P38" s="20"/>
      <c r="Q38" s="21"/>
    </row>
    <row r="39" spans="1:17" ht="19.5" customHeight="1">
      <c r="A39" s="41"/>
      <c r="B39" s="48" t="s">
        <v>253</v>
      </c>
      <c r="C39" s="26"/>
      <c r="D39" s="32">
        <v>833010</v>
      </c>
      <c r="E39" s="32">
        <v>7996</v>
      </c>
      <c r="F39" s="32">
        <v>0</v>
      </c>
      <c r="G39" s="32">
        <v>0</v>
      </c>
      <c r="H39" s="32">
        <v>1152</v>
      </c>
      <c r="I39" s="32">
        <v>119</v>
      </c>
      <c r="J39" s="32">
        <v>842277</v>
      </c>
      <c r="K39" s="32">
        <v>0</v>
      </c>
      <c r="L39" s="32">
        <v>1989</v>
      </c>
      <c r="M39" s="32">
        <v>5847</v>
      </c>
      <c r="N39" s="32">
        <v>838418</v>
      </c>
      <c r="O39" s="40"/>
      <c r="P39" s="23"/>
      <c r="Q39" s="21"/>
    </row>
    <row r="40" spans="1:17" ht="19.5" customHeight="1">
      <c r="A40" s="41"/>
      <c r="B40" s="48" t="s">
        <v>254</v>
      </c>
      <c r="C40" s="26"/>
      <c r="D40" s="32">
        <v>9133</v>
      </c>
      <c r="E40" s="32">
        <v>0</v>
      </c>
      <c r="F40" s="32">
        <v>0</v>
      </c>
      <c r="G40" s="32">
        <v>0</v>
      </c>
      <c r="H40" s="32">
        <v>364</v>
      </c>
      <c r="I40" s="32">
        <v>0</v>
      </c>
      <c r="J40" s="32">
        <v>9497</v>
      </c>
      <c r="K40" s="32">
        <v>0</v>
      </c>
      <c r="L40" s="32">
        <v>2</v>
      </c>
      <c r="M40" s="32">
        <v>0</v>
      </c>
      <c r="N40" s="32">
        <v>9499</v>
      </c>
      <c r="O40" s="40"/>
      <c r="P40" s="23"/>
      <c r="Q40" s="21"/>
    </row>
    <row r="41" spans="1:17" ht="19.5" customHeight="1">
      <c r="A41" s="41"/>
      <c r="B41" s="48" t="s">
        <v>255</v>
      </c>
      <c r="C41" s="26"/>
      <c r="D41" s="32">
        <v>40040</v>
      </c>
      <c r="E41" s="32">
        <v>149</v>
      </c>
      <c r="F41" s="32">
        <v>0</v>
      </c>
      <c r="G41" s="32">
        <v>0</v>
      </c>
      <c r="H41" s="32">
        <v>0</v>
      </c>
      <c r="I41" s="32">
        <v>1</v>
      </c>
      <c r="J41" s="32">
        <v>40190</v>
      </c>
      <c r="K41" s="32">
        <v>0</v>
      </c>
      <c r="L41" s="32">
        <v>61</v>
      </c>
      <c r="M41" s="32">
        <v>108</v>
      </c>
      <c r="N41" s="32">
        <v>40143</v>
      </c>
      <c r="O41" s="40"/>
      <c r="P41" s="23"/>
      <c r="Q41" s="21"/>
    </row>
    <row r="42" spans="1:17" ht="19.5" customHeight="1">
      <c r="A42" s="41"/>
      <c r="B42" s="48" t="s">
        <v>256</v>
      </c>
      <c r="C42" s="26"/>
      <c r="D42" s="32">
        <v>286257</v>
      </c>
      <c r="E42" s="32">
        <v>3886</v>
      </c>
      <c r="F42" s="32">
        <v>1249</v>
      </c>
      <c r="G42" s="32">
        <v>0</v>
      </c>
      <c r="H42" s="32">
        <v>662</v>
      </c>
      <c r="I42" s="32">
        <v>28</v>
      </c>
      <c r="J42" s="32">
        <v>292082</v>
      </c>
      <c r="K42" s="32">
        <v>97</v>
      </c>
      <c r="L42" s="32">
        <v>863</v>
      </c>
      <c r="M42" s="32">
        <v>2283</v>
      </c>
      <c r="N42" s="32">
        <v>290759</v>
      </c>
      <c r="O42" s="40"/>
      <c r="P42" s="23"/>
      <c r="Q42" s="21"/>
    </row>
    <row r="43" spans="1:17" ht="19.5" customHeight="1">
      <c r="A43" s="41"/>
      <c r="B43" s="47" t="s">
        <v>4</v>
      </c>
      <c r="C43" s="25"/>
      <c r="D43" s="31">
        <f>D44+D52+D58+D61+D66+D71</f>
        <v>3185060</v>
      </c>
      <c r="E43" s="31">
        <f>E44+E52+E58+E61+E66+E71</f>
        <v>66266</v>
      </c>
      <c r="F43" s="31">
        <f>F44+F52+F58+F61+F66+F71</f>
        <v>0</v>
      </c>
      <c r="G43" s="31">
        <f>G44+G52+G58+G61+G66+G71</f>
        <v>0</v>
      </c>
      <c r="H43" s="31">
        <f>H44+H52+H58+H61+H66+H71</f>
        <v>1092</v>
      </c>
      <c r="I43" s="31">
        <f aca="true" t="shared" si="9" ref="I43:N43">I44+I52+I58+I61+I66+I71</f>
        <v>818</v>
      </c>
      <c r="J43" s="31">
        <f t="shared" si="9"/>
        <v>3253236</v>
      </c>
      <c r="K43" s="31">
        <f t="shared" si="9"/>
        <v>904</v>
      </c>
      <c r="L43" s="31">
        <f t="shared" si="9"/>
        <v>54751</v>
      </c>
      <c r="M43" s="31">
        <f t="shared" si="9"/>
        <v>64004</v>
      </c>
      <c r="N43" s="31">
        <f t="shared" si="9"/>
        <v>3244885</v>
      </c>
      <c r="O43" s="40"/>
      <c r="P43" s="20"/>
      <c r="Q43" s="21"/>
    </row>
    <row r="44" spans="1:17" ht="19.5" customHeight="1">
      <c r="A44" s="41"/>
      <c r="B44" s="47" t="s">
        <v>68</v>
      </c>
      <c r="C44" s="25"/>
      <c r="D44" s="31">
        <f aca="true" t="shared" si="10" ref="D44:N44">SUM(D45:D51)</f>
        <v>793547</v>
      </c>
      <c r="E44" s="31">
        <f>SUM(E45:E51)</f>
        <v>490</v>
      </c>
      <c r="F44" s="31">
        <f>SUM(F45:F51)</f>
        <v>0</v>
      </c>
      <c r="G44" s="31">
        <f t="shared" si="10"/>
        <v>0</v>
      </c>
      <c r="H44" s="31">
        <f t="shared" si="10"/>
        <v>680</v>
      </c>
      <c r="I44" s="31">
        <f t="shared" si="10"/>
        <v>0</v>
      </c>
      <c r="J44" s="31">
        <f t="shared" si="10"/>
        <v>794717</v>
      </c>
      <c r="K44" s="31">
        <f t="shared" si="10"/>
        <v>0</v>
      </c>
      <c r="L44" s="31">
        <f t="shared" si="10"/>
        <v>48111</v>
      </c>
      <c r="M44" s="31">
        <f t="shared" si="10"/>
        <v>377</v>
      </c>
      <c r="N44" s="31">
        <f t="shared" si="10"/>
        <v>842451</v>
      </c>
      <c r="O44" s="40"/>
      <c r="P44" s="20"/>
      <c r="Q44" s="21"/>
    </row>
    <row r="45" spans="1:17" ht="19.5" customHeight="1">
      <c r="A45" s="41"/>
      <c r="B45" s="48" t="s">
        <v>69</v>
      </c>
      <c r="C45" s="26"/>
      <c r="D45" s="32">
        <v>1987</v>
      </c>
      <c r="E45" s="32">
        <v>0</v>
      </c>
      <c r="F45" s="32">
        <v>0</v>
      </c>
      <c r="G45" s="32">
        <v>0</v>
      </c>
      <c r="H45" s="32">
        <v>0</v>
      </c>
      <c r="I45" s="32">
        <v>0</v>
      </c>
      <c r="J45" s="32">
        <v>1987</v>
      </c>
      <c r="K45" s="32">
        <v>0</v>
      </c>
      <c r="L45" s="32">
        <v>1</v>
      </c>
      <c r="M45" s="32">
        <v>0</v>
      </c>
      <c r="N45" s="32">
        <v>1988</v>
      </c>
      <c r="O45" s="40"/>
      <c r="P45" s="23"/>
      <c r="Q45" s="21"/>
    </row>
    <row r="46" spans="1:17" ht="19.5" customHeight="1">
      <c r="A46" s="41"/>
      <c r="B46" s="48" t="s">
        <v>70</v>
      </c>
      <c r="C46" s="26"/>
      <c r="D46" s="32">
        <v>510</v>
      </c>
      <c r="E46" s="32">
        <v>0</v>
      </c>
      <c r="F46" s="32">
        <v>0</v>
      </c>
      <c r="G46" s="32">
        <v>0</v>
      </c>
      <c r="H46" s="32">
        <v>0</v>
      </c>
      <c r="I46" s="32">
        <v>0</v>
      </c>
      <c r="J46" s="32">
        <v>510</v>
      </c>
      <c r="K46" s="32">
        <v>0</v>
      </c>
      <c r="L46" s="32">
        <v>0</v>
      </c>
      <c r="M46" s="32">
        <v>0</v>
      </c>
      <c r="N46" s="32">
        <v>510</v>
      </c>
      <c r="O46" s="40"/>
      <c r="P46" s="23"/>
      <c r="Q46" s="21"/>
    </row>
    <row r="47" spans="1:17" ht="19.5" customHeight="1">
      <c r="A47" s="41"/>
      <c r="B47" s="48" t="s">
        <v>71</v>
      </c>
      <c r="C47" s="26"/>
      <c r="D47" s="32">
        <v>21919</v>
      </c>
      <c r="E47" s="32">
        <v>252</v>
      </c>
      <c r="F47" s="32">
        <v>0</v>
      </c>
      <c r="G47" s="32">
        <v>0</v>
      </c>
      <c r="H47" s="32">
        <v>474</v>
      </c>
      <c r="I47" s="32">
        <v>0</v>
      </c>
      <c r="J47" s="32">
        <v>22645</v>
      </c>
      <c r="K47" s="32">
        <v>0</v>
      </c>
      <c r="L47" s="32">
        <v>257</v>
      </c>
      <c r="M47" s="32">
        <v>176</v>
      </c>
      <c r="N47" s="32">
        <v>22726</v>
      </c>
      <c r="O47" s="40"/>
      <c r="P47" s="23"/>
      <c r="Q47" s="21"/>
    </row>
    <row r="48" spans="1:17" ht="19.5" customHeight="1">
      <c r="A48" s="41"/>
      <c r="B48" s="48" t="s">
        <v>72</v>
      </c>
      <c r="C48" s="26"/>
      <c r="D48" s="32">
        <v>10211</v>
      </c>
      <c r="E48" s="32">
        <v>0</v>
      </c>
      <c r="F48" s="32">
        <v>0</v>
      </c>
      <c r="G48" s="32">
        <v>0</v>
      </c>
      <c r="H48" s="32">
        <v>206</v>
      </c>
      <c r="I48" s="32">
        <v>0</v>
      </c>
      <c r="J48" s="32">
        <v>10417</v>
      </c>
      <c r="K48" s="32">
        <v>0</v>
      </c>
      <c r="L48" s="32">
        <v>85</v>
      </c>
      <c r="M48" s="32">
        <v>0</v>
      </c>
      <c r="N48" s="32">
        <v>10502</v>
      </c>
      <c r="O48" s="40"/>
      <c r="P48" s="23"/>
      <c r="Q48" s="21"/>
    </row>
    <row r="49" spans="1:17" ht="19.5" customHeight="1">
      <c r="A49" s="41"/>
      <c r="B49" s="48" t="s">
        <v>73</v>
      </c>
      <c r="C49" s="26"/>
      <c r="D49" s="32">
        <v>474</v>
      </c>
      <c r="E49" s="32">
        <v>0</v>
      </c>
      <c r="F49" s="32">
        <v>0</v>
      </c>
      <c r="G49" s="32">
        <v>0</v>
      </c>
      <c r="H49" s="32">
        <v>0</v>
      </c>
      <c r="I49" s="32">
        <v>0</v>
      </c>
      <c r="J49" s="32">
        <v>474</v>
      </c>
      <c r="K49" s="32">
        <v>0</v>
      </c>
      <c r="L49" s="32">
        <v>13</v>
      </c>
      <c r="M49" s="32">
        <v>0</v>
      </c>
      <c r="N49" s="32">
        <v>487</v>
      </c>
      <c r="O49" s="40"/>
      <c r="P49" s="23"/>
      <c r="Q49" s="21"/>
    </row>
    <row r="50" spans="1:17" ht="19.5" customHeight="1">
      <c r="A50" s="41"/>
      <c r="B50" s="48" t="s">
        <v>74</v>
      </c>
      <c r="C50" s="26"/>
      <c r="D50" s="32">
        <v>713066</v>
      </c>
      <c r="E50" s="32">
        <v>0</v>
      </c>
      <c r="F50" s="32">
        <v>0</v>
      </c>
      <c r="G50" s="32">
        <v>0</v>
      </c>
      <c r="H50" s="32">
        <v>0</v>
      </c>
      <c r="I50" s="32">
        <v>0</v>
      </c>
      <c r="J50" s="32">
        <v>713066</v>
      </c>
      <c r="K50" s="32">
        <v>0</v>
      </c>
      <c r="L50" s="32">
        <v>47731</v>
      </c>
      <c r="M50" s="32">
        <v>0</v>
      </c>
      <c r="N50" s="32">
        <v>760797</v>
      </c>
      <c r="O50" s="40"/>
      <c r="P50" s="20"/>
      <c r="Q50" s="21"/>
    </row>
    <row r="51" spans="1:17" ht="19.5" customHeight="1">
      <c r="A51" s="41"/>
      <c r="B51" s="48" t="s">
        <v>75</v>
      </c>
      <c r="C51" s="26"/>
      <c r="D51" s="32">
        <v>45380</v>
      </c>
      <c r="E51" s="32">
        <v>238</v>
      </c>
      <c r="F51" s="32">
        <v>0</v>
      </c>
      <c r="G51" s="32">
        <v>0</v>
      </c>
      <c r="H51" s="32">
        <v>0</v>
      </c>
      <c r="I51" s="32">
        <v>0</v>
      </c>
      <c r="J51" s="32">
        <v>45618</v>
      </c>
      <c r="K51" s="32">
        <v>0</v>
      </c>
      <c r="L51" s="32">
        <v>24</v>
      </c>
      <c r="M51" s="32">
        <v>201</v>
      </c>
      <c r="N51" s="32">
        <v>45441</v>
      </c>
      <c r="O51" s="40"/>
      <c r="P51" s="23"/>
      <c r="Q51" s="21"/>
    </row>
    <row r="52" spans="1:17" ht="19.5" customHeight="1">
      <c r="A52" s="41"/>
      <c r="B52" s="47" t="s">
        <v>76</v>
      </c>
      <c r="C52" s="25"/>
      <c r="D52" s="31">
        <f aca="true" t="shared" si="11" ref="D52:N52">SUM(D53:D57)</f>
        <v>49614</v>
      </c>
      <c r="E52" s="31">
        <f t="shared" si="11"/>
        <v>0</v>
      </c>
      <c r="F52" s="31">
        <f t="shared" si="11"/>
        <v>0</v>
      </c>
      <c r="G52" s="31">
        <f t="shared" si="11"/>
        <v>0</v>
      </c>
      <c r="H52" s="31">
        <f t="shared" si="11"/>
        <v>128</v>
      </c>
      <c r="I52" s="31">
        <f t="shared" si="11"/>
        <v>0</v>
      </c>
      <c r="J52" s="31">
        <f>SUM(J53:J57)</f>
        <v>49742</v>
      </c>
      <c r="K52" s="31">
        <f t="shared" si="11"/>
        <v>0</v>
      </c>
      <c r="L52" s="31">
        <f t="shared" si="11"/>
        <v>192</v>
      </c>
      <c r="M52" s="31">
        <f t="shared" si="11"/>
        <v>0</v>
      </c>
      <c r="N52" s="31">
        <f t="shared" si="11"/>
        <v>49934</v>
      </c>
      <c r="O52" s="40"/>
      <c r="P52" s="20"/>
      <c r="Q52" s="21"/>
    </row>
    <row r="53" spans="1:17" ht="19.5" customHeight="1">
      <c r="A53" s="41"/>
      <c r="B53" s="48" t="s">
        <v>77</v>
      </c>
      <c r="C53" s="26"/>
      <c r="D53" s="32">
        <v>25045</v>
      </c>
      <c r="E53" s="32">
        <v>0</v>
      </c>
      <c r="F53" s="32">
        <v>0</v>
      </c>
      <c r="G53" s="32">
        <v>0</v>
      </c>
      <c r="H53" s="32">
        <v>1</v>
      </c>
      <c r="I53" s="32">
        <v>0</v>
      </c>
      <c r="J53" s="32">
        <v>25046</v>
      </c>
      <c r="K53" s="32">
        <v>0</v>
      </c>
      <c r="L53" s="32">
        <v>123</v>
      </c>
      <c r="M53" s="32">
        <v>0</v>
      </c>
      <c r="N53" s="32">
        <v>25169</v>
      </c>
      <c r="O53" s="40"/>
      <c r="P53" s="23"/>
      <c r="Q53" s="21"/>
    </row>
    <row r="54" spans="1:17" ht="19.5" customHeight="1">
      <c r="A54" s="41"/>
      <c r="B54" s="48" t="s">
        <v>78</v>
      </c>
      <c r="C54" s="26"/>
      <c r="D54" s="32">
        <v>62</v>
      </c>
      <c r="E54" s="32">
        <v>0</v>
      </c>
      <c r="F54" s="32">
        <v>0</v>
      </c>
      <c r="G54" s="32">
        <v>0</v>
      </c>
      <c r="H54" s="32">
        <v>0</v>
      </c>
      <c r="I54" s="32">
        <v>0</v>
      </c>
      <c r="J54" s="32">
        <v>62</v>
      </c>
      <c r="K54" s="32">
        <v>0</v>
      </c>
      <c r="L54" s="32">
        <v>0</v>
      </c>
      <c r="M54" s="32">
        <v>0</v>
      </c>
      <c r="N54" s="32">
        <v>62</v>
      </c>
      <c r="O54" s="40"/>
      <c r="P54" s="23"/>
      <c r="Q54" s="21"/>
    </row>
    <row r="55" spans="1:17" ht="19.5" customHeight="1">
      <c r="A55" s="41"/>
      <c r="B55" s="48" t="s">
        <v>785</v>
      </c>
      <c r="C55" s="26"/>
      <c r="D55" s="32"/>
      <c r="E55" s="32"/>
      <c r="F55" s="32"/>
      <c r="G55" s="32"/>
      <c r="H55" s="32"/>
      <c r="I55" s="32"/>
      <c r="J55" s="32"/>
      <c r="K55" s="32"/>
      <c r="L55" s="32"/>
      <c r="M55" s="32"/>
      <c r="N55" s="32"/>
      <c r="O55" s="40"/>
      <c r="P55" s="23"/>
      <c r="Q55" s="21"/>
    </row>
    <row r="56" spans="1:17" ht="14.25" customHeight="1">
      <c r="A56" s="41"/>
      <c r="B56" s="48" t="s">
        <v>80</v>
      </c>
      <c r="C56" s="26"/>
      <c r="D56" s="32">
        <v>24030</v>
      </c>
      <c r="E56" s="32">
        <v>0</v>
      </c>
      <c r="F56" s="32">
        <v>0</v>
      </c>
      <c r="G56" s="32">
        <v>0</v>
      </c>
      <c r="H56" s="32">
        <v>127</v>
      </c>
      <c r="I56" s="32">
        <v>0</v>
      </c>
      <c r="J56" s="32">
        <v>24157</v>
      </c>
      <c r="K56" s="32">
        <v>0</v>
      </c>
      <c r="L56" s="32">
        <v>69</v>
      </c>
      <c r="M56" s="32">
        <v>0</v>
      </c>
      <c r="N56" s="32">
        <v>24226</v>
      </c>
      <c r="O56" s="40"/>
      <c r="P56" s="23"/>
      <c r="Q56" s="21"/>
    </row>
    <row r="57" spans="1:17" ht="19.5" customHeight="1">
      <c r="A57" s="41"/>
      <c r="B57" s="48" t="s">
        <v>81</v>
      </c>
      <c r="C57" s="26"/>
      <c r="D57" s="32">
        <v>477</v>
      </c>
      <c r="E57" s="32">
        <v>0</v>
      </c>
      <c r="F57" s="32">
        <v>0</v>
      </c>
      <c r="G57" s="32">
        <v>0</v>
      </c>
      <c r="H57" s="32">
        <v>0</v>
      </c>
      <c r="I57" s="32">
        <v>0</v>
      </c>
      <c r="J57" s="32">
        <v>477</v>
      </c>
      <c r="K57" s="32">
        <v>0</v>
      </c>
      <c r="L57" s="32">
        <v>0</v>
      </c>
      <c r="M57" s="32">
        <v>0</v>
      </c>
      <c r="N57" s="32">
        <v>477</v>
      </c>
      <c r="O57" s="40"/>
      <c r="P57" s="23"/>
      <c r="Q57" s="21"/>
    </row>
    <row r="58" spans="1:17" ht="19.5" customHeight="1">
      <c r="A58" s="41"/>
      <c r="B58" s="47" t="s">
        <v>82</v>
      </c>
      <c r="C58" s="25"/>
      <c r="D58" s="31">
        <f aca="true" t="shared" si="12" ref="D58:N58">SUM(D59:D60)</f>
        <v>49390</v>
      </c>
      <c r="E58" s="31">
        <f t="shared" si="12"/>
        <v>0</v>
      </c>
      <c r="F58" s="31">
        <f t="shared" si="12"/>
        <v>0</v>
      </c>
      <c r="G58" s="31">
        <f t="shared" si="12"/>
        <v>0</v>
      </c>
      <c r="H58" s="31">
        <f t="shared" si="12"/>
        <v>180</v>
      </c>
      <c r="I58" s="31">
        <f t="shared" si="12"/>
        <v>0</v>
      </c>
      <c r="J58" s="31">
        <f t="shared" si="12"/>
        <v>49570</v>
      </c>
      <c r="K58" s="31">
        <f t="shared" si="12"/>
        <v>0</v>
      </c>
      <c r="L58" s="31">
        <f t="shared" si="12"/>
        <v>187</v>
      </c>
      <c r="M58" s="31">
        <f t="shared" si="12"/>
        <v>0</v>
      </c>
      <c r="N58" s="31">
        <f t="shared" si="12"/>
        <v>49756</v>
      </c>
      <c r="O58" s="40"/>
      <c r="P58" s="20"/>
      <c r="Q58" s="21"/>
    </row>
    <row r="59" spans="1:17" ht="19.5" customHeight="1">
      <c r="A59" s="41"/>
      <c r="B59" s="48" t="s">
        <v>83</v>
      </c>
      <c r="C59" s="26"/>
      <c r="D59" s="32">
        <v>10256</v>
      </c>
      <c r="E59" s="32">
        <v>0</v>
      </c>
      <c r="F59" s="32">
        <v>0</v>
      </c>
      <c r="G59" s="32">
        <v>0</v>
      </c>
      <c r="H59" s="32">
        <v>80</v>
      </c>
      <c r="I59" s="32">
        <v>0</v>
      </c>
      <c r="J59" s="32">
        <v>10336</v>
      </c>
      <c r="K59" s="32">
        <v>0</v>
      </c>
      <c r="L59" s="32">
        <v>117</v>
      </c>
      <c r="M59" s="32">
        <v>0</v>
      </c>
      <c r="N59" s="32">
        <v>10453</v>
      </c>
      <c r="O59" s="40"/>
      <c r="P59" s="23"/>
      <c r="Q59" s="21"/>
    </row>
    <row r="60" spans="1:17" ht="19.5" customHeight="1">
      <c r="A60" s="41"/>
      <c r="B60" s="48" t="s">
        <v>84</v>
      </c>
      <c r="C60" s="26"/>
      <c r="D60" s="32">
        <v>39134</v>
      </c>
      <c r="E60" s="32">
        <v>0</v>
      </c>
      <c r="F60" s="32">
        <v>0</v>
      </c>
      <c r="G60" s="32">
        <v>0</v>
      </c>
      <c r="H60" s="32">
        <v>100</v>
      </c>
      <c r="I60" s="32">
        <v>0</v>
      </c>
      <c r="J60" s="32">
        <v>39234</v>
      </c>
      <c r="K60" s="32">
        <v>0</v>
      </c>
      <c r="L60" s="32">
        <v>70</v>
      </c>
      <c r="M60" s="32">
        <v>0</v>
      </c>
      <c r="N60" s="32">
        <v>39303</v>
      </c>
      <c r="O60" s="40"/>
      <c r="P60" s="23"/>
      <c r="Q60" s="21"/>
    </row>
    <row r="61" spans="1:17" ht="19.5" customHeight="1">
      <c r="A61" s="41"/>
      <c r="B61" s="47" t="s">
        <v>86</v>
      </c>
      <c r="C61" s="25"/>
      <c r="D61" s="31">
        <f aca="true" t="shared" si="13" ref="D61:N61">SUM(D62:D65)</f>
        <v>676082</v>
      </c>
      <c r="E61" s="31">
        <f t="shared" si="13"/>
        <v>48578</v>
      </c>
      <c r="F61" s="31">
        <f t="shared" si="13"/>
        <v>0</v>
      </c>
      <c r="G61" s="31">
        <f t="shared" si="13"/>
        <v>0</v>
      </c>
      <c r="H61" s="31">
        <f t="shared" si="13"/>
        <v>51</v>
      </c>
      <c r="I61" s="31">
        <f t="shared" si="13"/>
        <v>0</v>
      </c>
      <c r="J61" s="31">
        <f t="shared" si="13"/>
        <v>724711</v>
      </c>
      <c r="K61" s="31">
        <f t="shared" si="13"/>
        <v>1138</v>
      </c>
      <c r="L61" s="31">
        <f t="shared" si="13"/>
        <v>1591</v>
      </c>
      <c r="M61" s="31">
        <f t="shared" si="13"/>
        <v>48180</v>
      </c>
      <c r="N61" s="31">
        <f t="shared" si="13"/>
        <v>679260</v>
      </c>
      <c r="O61" s="40"/>
      <c r="P61" s="20"/>
      <c r="Q61" s="21"/>
    </row>
    <row r="62" spans="1:17" ht="19.5" customHeight="1">
      <c r="A62" s="41"/>
      <c r="B62" s="48" t="s">
        <v>88</v>
      </c>
      <c r="C62" s="26"/>
      <c r="D62" s="32">
        <v>327099</v>
      </c>
      <c r="E62" s="32">
        <v>24206</v>
      </c>
      <c r="F62" s="32">
        <v>0</v>
      </c>
      <c r="G62" s="32">
        <v>0</v>
      </c>
      <c r="H62" s="32">
        <v>51</v>
      </c>
      <c r="I62" s="32">
        <v>0</v>
      </c>
      <c r="J62" s="32">
        <v>351356</v>
      </c>
      <c r="K62" s="32">
        <v>1156</v>
      </c>
      <c r="L62" s="32">
        <v>0</v>
      </c>
      <c r="M62" s="32">
        <v>25881</v>
      </c>
      <c r="N62" s="32">
        <v>326631</v>
      </c>
      <c r="O62" s="40"/>
      <c r="P62" s="23"/>
      <c r="Q62" s="21"/>
    </row>
    <row r="63" spans="1:17" ht="19.5" customHeight="1">
      <c r="A63" s="41"/>
      <c r="B63" s="48" t="s">
        <v>89</v>
      </c>
      <c r="C63" s="26"/>
      <c r="D63" s="32">
        <v>9585</v>
      </c>
      <c r="E63" s="32">
        <v>391</v>
      </c>
      <c r="F63" s="32">
        <v>0</v>
      </c>
      <c r="G63" s="32">
        <v>0</v>
      </c>
      <c r="H63" s="32">
        <v>0</v>
      </c>
      <c r="I63" s="32">
        <v>0</v>
      </c>
      <c r="J63" s="32">
        <v>9976</v>
      </c>
      <c r="K63" s="32">
        <v>-37</v>
      </c>
      <c r="L63" s="32">
        <v>2</v>
      </c>
      <c r="M63" s="32">
        <v>323</v>
      </c>
      <c r="N63" s="32">
        <v>9618</v>
      </c>
      <c r="O63" s="40"/>
      <c r="P63" s="23"/>
      <c r="Q63" s="21"/>
    </row>
    <row r="64" spans="1:17" ht="19.5" customHeight="1">
      <c r="A64" s="41"/>
      <c r="B64" s="48" t="s">
        <v>91</v>
      </c>
      <c r="C64" s="26"/>
      <c r="D64" s="32">
        <v>112508</v>
      </c>
      <c r="E64" s="32">
        <v>1022</v>
      </c>
      <c r="F64" s="32">
        <v>0</v>
      </c>
      <c r="G64" s="32">
        <v>0</v>
      </c>
      <c r="H64" s="32">
        <v>0</v>
      </c>
      <c r="I64" s="32">
        <v>0</v>
      </c>
      <c r="J64" s="32">
        <v>113530</v>
      </c>
      <c r="K64" s="32">
        <v>-27</v>
      </c>
      <c r="L64" s="32">
        <v>14</v>
      </c>
      <c r="M64" s="32">
        <v>1344</v>
      </c>
      <c r="N64" s="32">
        <v>112173</v>
      </c>
      <c r="O64" s="40"/>
      <c r="P64" s="23"/>
      <c r="Q64" s="21"/>
    </row>
    <row r="65" spans="1:17" ht="19.5" customHeight="1">
      <c r="A65" s="41"/>
      <c r="B65" s="48" t="s">
        <v>93</v>
      </c>
      <c r="C65" s="26"/>
      <c r="D65" s="32">
        <v>226890</v>
      </c>
      <c r="E65" s="32">
        <v>22959</v>
      </c>
      <c r="F65" s="32">
        <v>0</v>
      </c>
      <c r="G65" s="32">
        <v>0</v>
      </c>
      <c r="H65" s="32">
        <v>0</v>
      </c>
      <c r="I65" s="32">
        <v>0</v>
      </c>
      <c r="J65" s="32">
        <v>249849</v>
      </c>
      <c r="K65" s="32">
        <v>46</v>
      </c>
      <c r="L65" s="32">
        <v>1575</v>
      </c>
      <c r="M65" s="32">
        <v>20632</v>
      </c>
      <c r="N65" s="32">
        <v>230838</v>
      </c>
      <c r="O65" s="40"/>
      <c r="P65" s="23"/>
      <c r="Q65" s="21"/>
    </row>
    <row r="66" spans="1:17" ht="19.5" customHeight="1">
      <c r="A66" s="41"/>
      <c r="B66" s="47" t="s">
        <v>94</v>
      </c>
      <c r="C66" s="25"/>
      <c r="D66" s="31">
        <f aca="true" t="shared" si="14" ref="D66:N66">SUM(D67:D70)</f>
        <v>1574786</v>
      </c>
      <c r="E66" s="31">
        <f t="shared" si="14"/>
        <v>17198</v>
      </c>
      <c r="F66" s="31">
        <f t="shared" si="14"/>
        <v>0</v>
      </c>
      <c r="G66" s="31">
        <f>SUM(G67:G70)</f>
        <v>0</v>
      </c>
      <c r="H66" s="31">
        <f>SUM(H67:H70)</f>
        <v>30</v>
      </c>
      <c r="I66" s="31">
        <f>SUM(I67:I70)</f>
        <v>818</v>
      </c>
      <c r="J66" s="31">
        <f>SUM(J67:J70)</f>
        <v>1592832</v>
      </c>
      <c r="K66" s="31">
        <f t="shared" si="14"/>
        <v>-234</v>
      </c>
      <c r="L66" s="31">
        <f t="shared" si="14"/>
        <v>4472</v>
      </c>
      <c r="M66" s="31">
        <f t="shared" si="14"/>
        <v>15447</v>
      </c>
      <c r="N66" s="31">
        <f t="shared" si="14"/>
        <v>1581622</v>
      </c>
      <c r="O66" s="40"/>
      <c r="P66" s="20"/>
      <c r="Q66" s="21"/>
    </row>
    <row r="67" spans="1:17" ht="19.5" customHeight="1">
      <c r="A67" s="41"/>
      <c r="B67" s="48" t="s">
        <v>95</v>
      </c>
      <c r="C67" s="26"/>
      <c r="D67" s="32">
        <v>1485673</v>
      </c>
      <c r="E67" s="32">
        <v>6691</v>
      </c>
      <c r="F67" s="32">
        <v>0</v>
      </c>
      <c r="G67" s="32">
        <v>0</v>
      </c>
      <c r="H67" s="32">
        <v>30</v>
      </c>
      <c r="I67" s="32">
        <v>28</v>
      </c>
      <c r="J67" s="32">
        <v>1492422</v>
      </c>
      <c r="K67" s="32">
        <v>-169</v>
      </c>
      <c r="L67" s="32">
        <v>3658</v>
      </c>
      <c r="M67" s="32">
        <v>5756</v>
      </c>
      <c r="N67" s="32">
        <v>1490154</v>
      </c>
      <c r="O67" s="40"/>
      <c r="P67" s="23"/>
      <c r="Q67" s="21"/>
    </row>
    <row r="68" spans="1:17" ht="19.5" customHeight="1">
      <c r="A68" s="41"/>
      <c r="B68" s="48" t="s">
        <v>96</v>
      </c>
      <c r="C68" s="26"/>
      <c r="D68" s="32">
        <v>58139</v>
      </c>
      <c r="E68" s="32">
        <v>10207</v>
      </c>
      <c r="F68" s="32">
        <v>0</v>
      </c>
      <c r="G68" s="32">
        <v>0</v>
      </c>
      <c r="H68" s="32">
        <v>0</v>
      </c>
      <c r="I68" s="32">
        <v>0</v>
      </c>
      <c r="J68" s="32">
        <v>68346</v>
      </c>
      <c r="K68" s="32">
        <v>-65</v>
      </c>
      <c r="L68" s="32">
        <v>722</v>
      </c>
      <c r="M68" s="32">
        <v>9439</v>
      </c>
      <c r="N68" s="32">
        <v>59564</v>
      </c>
      <c r="O68" s="40"/>
      <c r="P68" s="23"/>
      <c r="Q68" s="21"/>
    </row>
    <row r="69" spans="1:17" ht="19.5" customHeight="1">
      <c r="A69" s="41"/>
      <c r="B69" s="48" t="s">
        <v>97</v>
      </c>
      <c r="C69" s="26"/>
      <c r="D69" s="32">
        <v>2608</v>
      </c>
      <c r="E69" s="32">
        <v>300</v>
      </c>
      <c r="F69" s="32">
        <v>0</v>
      </c>
      <c r="G69" s="32">
        <v>0</v>
      </c>
      <c r="H69" s="32">
        <v>0</v>
      </c>
      <c r="I69" s="32">
        <v>0</v>
      </c>
      <c r="J69" s="32">
        <v>2908</v>
      </c>
      <c r="K69" s="32">
        <v>0</v>
      </c>
      <c r="L69" s="32">
        <v>0</v>
      </c>
      <c r="M69" s="32">
        <v>252</v>
      </c>
      <c r="N69" s="32">
        <v>2656</v>
      </c>
      <c r="O69" s="40"/>
      <c r="P69" s="23"/>
      <c r="Q69" s="21"/>
    </row>
    <row r="70" spans="1:17" ht="19.5" customHeight="1">
      <c r="A70" s="41"/>
      <c r="B70" s="48" t="s">
        <v>98</v>
      </c>
      <c r="C70" s="26"/>
      <c r="D70" s="32">
        <v>28366</v>
      </c>
      <c r="E70" s="32">
        <v>0</v>
      </c>
      <c r="F70" s="32">
        <v>0</v>
      </c>
      <c r="G70" s="32">
        <v>0</v>
      </c>
      <c r="H70" s="32">
        <v>0</v>
      </c>
      <c r="I70" s="32">
        <v>790</v>
      </c>
      <c r="J70" s="32">
        <v>29156</v>
      </c>
      <c r="K70" s="32">
        <v>0</v>
      </c>
      <c r="L70" s="32">
        <v>92</v>
      </c>
      <c r="M70" s="32">
        <v>0</v>
      </c>
      <c r="N70" s="32">
        <v>29248</v>
      </c>
      <c r="O70" s="40"/>
      <c r="P70" s="23"/>
      <c r="Q70" s="21"/>
    </row>
    <row r="71" spans="1:17" ht="19.5" customHeight="1">
      <c r="A71" s="41"/>
      <c r="B71" s="47" t="s">
        <v>99</v>
      </c>
      <c r="C71" s="25"/>
      <c r="D71" s="31">
        <f aca="true" t="shared" si="15" ref="D71:N71">SUM(D72:D75)</f>
        <v>41641</v>
      </c>
      <c r="E71" s="31">
        <f t="shared" si="15"/>
        <v>0</v>
      </c>
      <c r="F71" s="31">
        <f t="shared" si="15"/>
        <v>0</v>
      </c>
      <c r="G71" s="31">
        <f t="shared" si="15"/>
        <v>0</v>
      </c>
      <c r="H71" s="31">
        <f t="shared" si="15"/>
        <v>23</v>
      </c>
      <c r="I71" s="31">
        <f>SUM(I72:I75)</f>
        <v>0</v>
      </c>
      <c r="J71" s="31">
        <f>SUM(J72:J75)</f>
        <v>41664</v>
      </c>
      <c r="K71" s="31">
        <f t="shared" si="15"/>
        <v>0</v>
      </c>
      <c r="L71" s="31">
        <f t="shared" si="15"/>
        <v>198</v>
      </c>
      <c r="M71" s="31">
        <f t="shared" si="15"/>
        <v>0</v>
      </c>
      <c r="N71" s="31">
        <f t="shared" si="15"/>
        <v>41862</v>
      </c>
      <c r="O71" s="40"/>
      <c r="P71" s="20"/>
      <c r="Q71" s="21"/>
    </row>
    <row r="72" spans="1:17" ht="19.5" customHeight="1">
      <c r="A72" s="41"/>
      <c r="B72" s="48" t="s">
        <v>100</v>
      </c>
      <c r="C72" s="26"/>
      <c r="D72" s="32">
        <v>31012</v>
      </c>
      <c r="E72" s="32">
        <v>0</v>
      </c>
      <c r="F72" s="32">
        <v>0</v>
      </c>
      <c r="G72" s="32">
        <v>0</v>
      </c>
      <c r="H72" s="32">
        <v>0</v>
      </c>
      <c r="I72" s="32">
        <v>0</v>
      </c>
      <c r="J72" s="32">
        <v>31012</v>
      </c>
      <c r="K72" s="32">
        <v>0</v>
      </c>
      <c r="L72" s="32">
        <v>39</v>
      </c>
      <c r="M72" s="32">
        <v>0</v>
      </c>
      <c r="N72" s="32">
        <v>31051</v>
      </c>
      <c r="O72" s="40"/>
      <c r="P72" s="23"/>
      <c r="Q72" s="21"/>
    </row>
    <row r="73" spans="1:17" ht="19.5" customHeight="1">
      <c r="A73" s="41"/>
      <c r="B73" s="48" t="s">
        <v>101</v>
      </c>
      <c r="C73" s="26"/>
      <c r="D73" s="32">
        <v>4247</v>
      </c>
      <c r="E73" s="32">
        <v>0</v>
      </c>
      <c r="F73" s="32">
        <v>0</v>
      </c>
      <c r="G73" s="32">
        <v>0</v>
      </c>
      <c r="H73" s="32">
        <v>23</v>
      </c>
      <c r="I73" s="32">
        <v>0</v>
      </c>
      <c r="J73" s="32">
        <v>4270</v>
      </c>
      <c r="K73" s="32">
        <v>0</v>
      </c>
      <c r="L73" s="32">
        <v>25</v>
      </c>
      <c r="M73" s="32">
        <v>0</v>
      </c>
      <c r="N73" s="32">
        <v>4295</v>
      </c>
      <c r="O73" s="40"/>
      <c r="P73" s="23"/>
      <c r="Q73" s="21"/>
    </row>
    <row r="74" spans="1:17" ht="19.5" customHeight="1">
      <c r="A74" s="41"/>
      <c r="B74" s="48" t="s">
        <v>102</v>
      </c>
      <c r="C74" s="26"/>
      <c r="D74" s="32">
        <v>5456</v>
      </c>
      <c r="E74" s="32">
        <v>0</v>
      </c>
      <c r="F74" s="32">
        <v>0</v>
      </c>
      <c r="G74" s="32">
        <v>0</v>
      </c>
      <c r="H74" s="32">
        <v>0</v>
      </c>
      <c r="I74" s="32">
        <v>0</v>
      </c>
      <c r="J74" s="32">
        <v>5456</v>
      </c>
      <c r="K74" s="32">
        <v>0</v>
      </c>
      <c r="L74" s="32">
        <v>134</v>
      </c>
      <c r="M74" s="32">
        <v>0</v>
      </c>
      <c r="N74" s="32">
        <v>5590</v>
      </c>
      <c r="O74" s="40"/>
      <c r="P74" s="23"/>
      <c r="Q74" s="21"/>
    </row>
    <row r="75" spans="1:17" ht="19.5" customHeight="1">
      <c r="A75" s="41"/>
      <c r="B75" s="48" t="s">
        <v>103</v>
      </c>
      <c r="C75" s="26"/>
      <c r="D75" s="32">
        <v>926</v>
      </c>
      <c r="E75" s="32">
        <v>0</v>
      </c>
      <c r="F75" s="32">
        <v>0</v>
      </c>
      <c r="G75" s="32">
        <v>0</v>
      </c>
      <c r="H75" s="32">
        <v>0</v>
      </c>
      <c r="I75" s="32">
        <v>0</v>
      </c>
      <c r="J75" s="32">
        <v>926</v>
      </c>
      <c r="K75" s="32">
        <v>0</v>
      </c>
      <c r="L75" s="32">
        <v>0</v>
      </c>
      <c r="M75" s="32">
        <v>0</v>
      </c>
      <c r="N75" s="32">
        <v>926</v>
      </c>
      <c r="O75" s="40"/>
      <c r="P75" s="23"/>
      <c r="Q75" s="21"/>
    </row>
    <row r="76" spans="1:17" ht="19.5" customHeight="1">
      <c r="A76" s="42"/>
      <c r="B76" s="47" t="s">
        <v>1</v>
      </c>
      <c r="C76" s="25"/>
      <c r="D76" s="31">
        <f aca="true" t="shared" si="16" ref="D76:N76">D77</f>
        <v>154602</v>
      </c>
      <c r="E76" s="31">
        <f t="shared" si="16"/>
        <v>0</v>
      </c>
      <c r="F76" s="31">
        <f t="shared" si="16"/>
        <v>0</v>
      </c>
      <c r="G76" s="31">
        <f t="shared" si="16"/>
        <v>0</v>
      </c>
      <c r="H76" s="31">
        <f t="shared" si="16"/>
        <v>857</v>
      </c>
      <c r="I76" s="31">
        <f t="shared" si="16"/>
        <v>11</v>
      </c>
      <c r="J76" s="31">
        <f t="shared" si="16"/>
        <v>155470</v>
      </c>
      <c r="K76" s="31">
        <f t="shared" si="16"/>
        <v>0</v>
      </c>
      <c r="L76" s="31">
        <f t="shared" si="16"/>
        <v>498</v>
      </c>
      <c r="M76" s="31">
        <f t="shared" si="16"/>
        <v>0</v>
      </c>
      <c r="N76" s="31">
        <f t="shared" si="16"/>
        <v>155969</v>
      </c>
      <c r="O76" s="40"/>
      <c r="P76" s="20"/>
      <c r="Q76" s="21"/>
    </row>
    <row r="77" spans="1:17" ht="19.5" customHeight="1">
      <c r="A77" s="41"/>
      <c r="B77" s="47" t="s">
        <v>104</v>
      </c>
      <c r="C77" s="25"/>
      <c r="D77" s="31">
        <f aca="true" t="shared" si="17" ref="D77:N77">SUM(D78:D81)</f>
        <v>154602</v>
      </c>
      <c r="E77" s="31">
        <f>SUM(E78:E81)</f>
        <v>0</v>
      </c>
      <c r="F77" s="31">
        <f>SUM(F78:F81)</f>
        <v>0</v>
      </c>
      <c r="G77" s="31">
        <f t="shared" si="17"/>
        <v>0</v>
      </c>
      <c r="H77" s="31">
        <f t="shared" si="17"/>
        <v>857</v>
      </c>
      <c r="I77" s="31">
        <f t="shared" si="17"/>
        <v>11</v>
      </c>
      <c r="J77" s="31">
        <f t="shared" si="17"/>
        <v>155470</v>
      </c>
      <c r="K77" s="31">
        <f t="shared" si="17"/>
        <v>0</v>
      </c>
      <c r="L77" s="31">
        <f t="shared" si="17"/>
        <v>498</v>
      </c>
      <c r="M77" s="31">
        <f t="shared" si="17"/>
        <v>0</v>
      </c>
      <c r="N77" s="31">
        <f t="shared" si="17"/>
        <v>155969</v>
      </c>
      <c r="O77" s="40"/>
      <c r="P77" s="20"/>
      <c r="Q77" s="21"/>
    </row>
    <row r="78" spans="1:17" ht="19.5" customHeight="1">
      <c r="A78" s="41"/>
      <c r="B78" s="48" t="s">
        <v>106</v>
      </c>
      <c r="C78" s="26"/>
      <c r="D78" s="32">
        <v>7944</v>
      </c>
      <c r="E78" s="32">
        <v>0</v>
      </c>
      <c r="F78" s="32">
        <v>0</v>
      </c>
      <c r="G78" s="32">
        <v>0</v>
      </c>
      <c r="H78" s="32">
        <v>334</v>
      </c>
      <c r="I78" s="32">
        <v>10</v>
      </c>
      <c r="J78" s="32">
        <v>8288</v>
      </c>
      <c r="K78" s="32">
        <v>0</v>
      </c>
      <c r="L78" s="32">
        <v>0</v>
      </c>
      <c r="M78" s="32">
        <v>0</v>
      </c>
      <c r="N78" s="32">
        <v>8288</v>
      </c>
      <c r="O78" s="40"/>
      <c r="P78" s="23"/>
      <c r="Q78" s="21"/>
    </row>
    <row r="79" spans="1:17" ht="19.5" customHeight="1">
      <c r="A79" s="41"/>
      <c r="B79" s="48" t="s">
        <v>107</v>
      </c>
      <c r="C79" s="26"/>
      <c r="D79" s="32">
        <v>47155</v>
      </c>
      <c r="E79" s="32">
        <v>0</v>
      </c>
      <c r="F79" s="32">
        <v>0</v>
      </c>
      <c r="G79" s="32">
        <v>0</v>
      </c>
      <c r="H79" s="32">
        <v>69</v>
      </c>
      <c r="I79" s="32">
        <v>0</v>
      </c>
      <c r="J79" s="32">
        <v>47224</v>
      </c>
      <c r="K79" s="32">
        <v>0</v>
      </c>
      <c r="L79" s="32">
        <v>425</v>
      </c>
      <c r="M79" s="32">
        <v>0</v>
      </c>
      <c r="N79" s="32">
        <v>47649</v>
      </c>
      <c r="O79" s="40"/>
      <c r="P79" s="23"/>
      <c r="Q79" s="21"/>
    </row>
    <row r="80" spans="1:17" ht="19.5" customHeight="1">
      <c r="A80" s="41"/>
      <c r="B80" s="48" t="s">
        <v>108</v>
      </c>
      <c r="C80" s="26"/>
      <c r="D80" s="32">
        <v>48465</v>
      </c>
      <c r="E80" s="32">
        <v>0</v>
      </c>
      <c r="F80" s="32">
        <v>0</v>
      </c>
      <c r="G80" s="32">
        <v>0</v>
      </c>
      <c r="H80" s="32">
        <v>374</v>
      </c>
      <c r="I80" s="32">
        <v>0</v>
      </c>
      <c r="J80" s="32">
        <v>48839</v>
      </c>
      <c r="K80" s="32">
        <v>0</v>
      </c>
      <c r="L80" s="32">
        <v>66</v>
      </c>
      <c r="M80" s="32">
        <v>0</v>
      </c>
      <c r="N80" s="32">
        <v>48906</v>
      </c>
      <c r="O80" s="40"/>
      <c r="P80" s="23"/>
      <c r="Q80" s="21"/>
    </row>
    <row r="81" spans="1:17" ht="19.5" customHeight="1">
      <c r="A81" s="41"/>
      <c r="B81" s="48" t="s">
        <v>109</v>
      </c>
      <c r="C81" s="26"/>
      <c r="D81" s="32">
        <v>51038</v>
      </c>
      <c r="E81" s="32">
        <v>0</v>
      </c>
      <c r="F81" s="32">
        <v>0</v>
      </c>
      <c r="G81" s="32">
        <v>0</v>
      </c>
      <c r="H81" s="32">
        <v>80</v>
      </c>
      <c r="I81" s="32">
        <v>1</v>
      </c>
      <c r="J81" s="32">
        <v>51119</v>
      </c>
      <c r="K81" s="32">
        <v>0</v>
      </c>
      <c r="L81" s="32">
        <v>7</v>
      </c>
      <c r="M81" s="32">
        <v>0</v>
      </c>
      <c r="N81" s="32">
        <v>51126</v>
      </c>
      <c r="O81" s="40"/>
      <c r="P81" s="23"/>
      <c r="Q81" s="21"/>
    </row>
    <row r="82" spans="1:17" ht="19.5" customHeight="1">
      <c r="A82" s="41"/>
      <c r="B82" s="47" t="s">
        <v>5</v>
      </c>
      <c r="C82" s="25"/>
      <c r="D82" s="31">
        <f aca="true" t="shared" si="18" ref="D82:N82">D83+D86+D90+D94+D98+D103</f>
        <v>1974881</v>
      </c>
      <c r="E82" s="31">
        <f>E83+E86+E90+E94+E98+E103</f>
        <v>7105</v>
      </c>
      <c r="F82" s="31">
        <f>F83+F86+F90+F94+F98+F103</f>
        <v>0</v>
      </c>
      <c r="G82" s="31">
        <f t="shared" si="18"/>
        <v>0</v>
      </c>
      <c r="H82" s="31">
        <f t="shared" si="18"/>
        <v>7787</v>
      </c>
      <c r="I82" s="31">
        <f t="shared" si="18"/>
        <v>694</v>
      </c>
      <c r="J82" s="31">
        <f>J83+J86+J90+J94+J98+J103</f>
        <v>1990467</v>
      </c>
      <c r="K82" s="31">
        <f t="shared" si="18"/>
        <v>-428</v>
      </c>
      <c r="L82" s="31">
        <f t="shared" si="18"/>
        <v>5639</v>
      </c>
      <c r="M82" s="31">
        <f t="shared" si="18"/>
        <v>5062</v>
      </c>
      <c r="N82" s="31">
        <f t="shared" si="18"/>
        <v>1990615</v>
      </c>
      <c r="O82" s="40"/>
      <c r="P82" s="20"/>
      <c r="Q82" s="21"/>
    </row>
    <row r="83" spans="1:17" ht="19.5" customHeight="1">
      <c r="A83" s="41"/>
      <c r="B83" s="47" t="s">
        <v>110</v>
      </c>
      <c r="C83" s="25"/>
      <c r="D83" s="31">
        <f>SUM(D84:D85)</f>
        <v>831033</v>
      </c>
      <c r="E83" s="31">
        <f aca="true" t="shared" si="19" ref="E83:J83">SUM(E84:E85)</f>
        <v>0</v>
      </c>
      <c r="F83" s="31">
        <f t="shared" si="19"/>
        <v>0</v>
      </c>
      <c r="G83" s="31">
        <f t="shared" si="19"/>
        <v>0</v>
      </c>
      <c r="H83" s="31">
        <f t="shared" si="19"/>
        <v>2110</v>
      </c>
      <c r="I83" s="31">
        <f t="shared" si="19"/>
        <v>117</v>
      </c>
      <c r="J83" s="31">
        <f t="shared" si="19"/>
        <v>833260</v>
      </c>
      <c r="K83" s="31">
        <f>SUM(K84:K85)</f>
        <v>-719</v>
      </c>
      <c r="L83" s="31">
        <f>SUM(L84:L85)</f>
        <v>2923</v>
      </c>
      <c r="M83" s="31">
        <f>SUM(M84:M85)</f>
        <v>0</v>
      </c>
      <c r="N83" s="31">
        <f>SUM(N84:N85)</f>
        <v>835462</v>
      </c>
      <c r="O83" s="40"/>
      <c r="P83" s="20"/>
      <c r="Q83" s="21"/>
    </row>
    <row r="84" spans="1:17" ht="19.5" customHeight="1">
      <c r="A84" s="41"/>
      <c r="B84" s="48" t="s">
        <v>111</v>
      </c>
      <c r="C84" s="26"/>
      <c r="D84" s="32">
        <v>327294</v>
      </c>
      <c r="E84" s="32">
        <v>0</v>
      </c>
      <c r="F84" s="32">
        <v>0</v>
      </c>
      <c r="G84" s="32">
        <v>0</v>
      </c>
      <c r="H84" s="32">
        <v>827</v>
      </c>
      <c r="I84" s="32">
        <v>0</v>
      </c>
      <c r="J84" s="32">
        <v>328121</v>
      </c>
      <c r="K84" s="32">
        <v>-298</v>
      </c>
      <c r="L84" s="32">
        <v>974</v>
      </c>
      <c r="M84" s="32">
        <v>0</v>
      </c>
      <c r="N84" s="32">
        <v>328795</v>
      </c>
      <c r="O84" s="40"/>
      <c r="P84" s="23"/>
      <c r="Q84" s="21"/>
    </row>
    <row r="85" spans="1:17" ht="19.5" customHeight="1">
      <c r="A85" s="41"/>
      <c r="B85" s="48" t="s">
        <v>112</v>
      </c>
      <c r="C85" s="26"/>
      <c r="D85" s="32">
        <v>503739</v>
      </c>
      <c r="E85" s="32">
        <v>0</v>
      </c>
      <c r="F85" s="32">
        <v>0</v>
      </c>
      <c r="G85" s="32">
        <v>0</v>
      </c>
      <c r="H85" s="32">
        <v>1283</v>
      </c>
      <c r="I85" s="32">
        <v>117</v>
      </c>
      <c r="J85" s="32">
        <v>505139</v>
      </c>
      <c r="K85" s="32">
        <v>-421</v>
      </c>
      <c r="L85" s="32">
        <v>1949</v>
      </c>
      <c r="M85" s="32">
        <v>0</v>
      </c>
      <c r="N85" s="32">
        <v>506667</v>
      </c>
      <c r="O85" s="40"/>
      <c r="P85" s="23"/>
      <c r="Q85" s="21"/>
    </row>
    <row r="86" spans="1:17" ht="19.5" customHeight="1">
      <c r="A86" s="41"/>
      <c r="B86" s="47" t="s">
        <v>113</v>
      </c>
      <c r="C86" s="25"/>
      <c r="D86" s="31">
        <f>SUM(D87:D89)</f>
        <v>625873</v>
      </c>
      <c r="E86" s="31">
        <f aca="true" t="shared" si="20" ref="E86:J86">SUM(E87:E89)</f>
        <v>263</v>
      </c>
      <c r="F86" s="31">
        <f t="shared" si="20"/>
        <v>0</v>
      </c>
      <c r="G86" s="31">
        <f t="shared" si="20"/>
        <v>0</v>
      </c>
      <c r="H86" s="31">
        <f t="shared" si="20"/>
        <v>3400</v>
      </c>
      <c r="I86" s="31">
        <f t="shared" si="20"/>
        <v>67</v>
      </c>
      <c r="J86" s="31">
        <f t="shared" si="20"/>
        <v>629603</v>
      </c>
      <c r="K86" s="31">
        <f>SUM(K87:K89)</f>
        <v>0</v>
      </c>
      <c r="L86" s="31">
        <f>SUM(L87:L89)</f>
        <v>1173</v>
      </c>
      <c r="M86" s="31">
        <f>SUM(M87:M89)</f>
        <v>116</v>
      </c>
      <c r="N86" s="31">
        <f>SUM(N87:N89)</f>
        <v>630661</v>
      </c>
      <c r="O86" s="40"/>
      <c r="P86" s="20"/>
      <c r="Q86" s="21"/>
    </row>
    <row r="87" spans="1:17" ht="19.5" customHeight="1">
      <c r="A87" s="41"/>
      <c r="B87" s="48" t="s">
        <v>114</v>
      </c>
      <c r="C87" s="26"/>
      <c r="D87" s="32">
        <v>170557</v>
      </c>
      <c r="E87" s="32">
        <v>0</v>
      </c>
      <c r="F87" s="32">
        <v>0</v>
      </c>
      <c r="G87" s="32">
        <v>0</v>
      </c>
      <c r="H87" s="32">
        <v>1633</v>
      </c>
      <c r="I87" s="32">
        <v>48</v>
      </c>
      <c r="J87" s="32">
        <v>172238</v>
      </c>
      <c r="K87" s="32">
        <v>0</v>
      </c>
      <c r="L87" s="32">
        <v>196</v>
      </c>
      <c r="M87" s="32">
        <v>0</v>
      </c>
      <c r="N87" s="32">
        <v>172434</v>
      </c>
      <c r="O87" s="40"/>
      <c r="P87" s="23"/>
      <c r="Q87" s="21"/>
    </row>
    <row r="88" spans="1:17" ht="19.5" customHeight="1">
      <c r="A88" s="41"/>
      <c r="B88" s="48" t="s">
        <v>115</v>
      </c>
      <c r="C88" s="26"/>
      <c r="D88" s="32">
        <v>8181</v>
      </c>
      <c r="E88" s="32">
        <v>0</v>
      </c>
      <c r="F88" s="32">
        <v>0</v>
      </c>
      <c r="G88" s="32">
        <v>0</v>
      </c>
      <c r="H88" s="32">
        <v>33</v>
      </c>
      <c r="I88" s="32">
        <v>10</v>
      </c>
      <c r="J88" s="32">
        <v>8224</v>
      </c>
      <c r="K88" s="32">
        <v>0</v>
      </c>
      <c r="L88" s="32">
        <v>17</v>
      </c>
      <c r="M88" s="32">
        <v>0</v>
      </c>
      <c r="N88" s="32">
        <v>8242</v>
      </c>
      <c r="O88" s="40"/>
      <c r="P88" s="23"/>
      <c r="Q88" s="21"/>
    </row>
    <row r="89" spans="1:17" ht="19.5" customHeight="1">
      <c r="A89" s="41"/>
      <c r="B89" s="48" t="s">
        <v>116</v>
      </c>
      <c r="C89" s="26"/>
      <c r="D89" s="32">
        <v>447135</v>
      </c>
      <c r="E89" s="32">
        <v>263</v>
      </c>
      <c r="F89" s="32">
        <v>0</v>
      </c>
      <c r="G89" s="32">
        <v>0</v>
      </c>
      <c r="H89" s="32">
        <v>1734</v>
      </c>
      <c r="I89" s="32">
        <v>9</v>
      </c>
      <c r="J89" s="32">
        <v>449141</v>
      </c>
      <c r="K89" s="32">
        <v>0</v>
      </c>
      <c r="L89" s="32">
        <v>960</v>
      </c>
      <c r="M89" s="32">
        <v>116</v>
      </c>
      <c r="N89" s="32">
        <v>449985</v>
      </c>
      <c r="O89" s="40"/>
      <c r="P89" s="23"/>
      <c r="Q89" s="21"/>
    </row>
    <row r="90" spans="1:17" ht="19.5" customHeight="1">
      <c r="A90" s="41"/>
      <c r="B90" s="47" t="s">
        <v>117</v>
      </c>
      <c r="C90" s="25"/>
      <c r="D90" s="31">
        <f>SUM(D91:D93)</f>
        <v>135741</v>
      </c>
      <c r="E90" s="31">
        <f aca="true" t="shared" si="21" ref="E90:J90">SUM(E91:E93)</f>
        <v>543</v>
      </c>
      <c r="F90" s="31">
        <f t="shared" si="21"/>
        <v>0</v>
      </c>
      <c r="G90" s="31">
        <f t="shared" si="21"/>
        <v>0</v>
      </c>
      <c r="H90" s="31">
        <f t="shared" si="21"/>
        <v>1578</v>
      </c>
      <c r="I90" s="31">
        <f t="shared" si="21"/>
        <v>0</v>
      </c>
      <c r="J90" s="31">
        <f t="shared" si="21"/>
        <v>137862</v>
      </c>
      <c r="K90" s="31">
        <f>SUM(K91:K93)</f>
        <v>195</v>
      </c>
      <c r="L90" s="31">
        <f>SUM(L91:L93)</f>
        <v>769</v>
      </c>
      <c r="M90" s="31">
        <f>SUM(M91:M93)</f>
        <v>358</v>
      </c>
      <c r="N90" s="31">
        <f>SUM(N91:N93)</f>
        <v>138468</v>
      </c>
      <c r="O90" s="40"/>
      <c r="P90" s="20"/>
      <c r="Q90" s="21"/>
    </row>
    <row r="91" spans="1:17" ht="19.5" customHeight="1">
      <c r="A91" s="41"/>
      <c r="B91" s="48" t="s">
        <v>118</v>
      </c>
      <c r="C91" s="26"/>
      <c r="D91" s="32">
        <v>46041</v>
      </c>
      <c r="E91" s="32">
        <v>0</v>
      </c>
      <c r="F91" s="32">
        <v>0</v>
      </c>
      <c r="G91" s="32">
        <v>0</v>
      </c>
      <c r="H91" s="32">
        <v>582</v>
      </c>
      <c r="I91" s="32">
        <v>0</v>
      </c>
      <c r="J91" s="32">
        <v>46623</v>
      </c>
      <c r="K91" s="32">
        <v>6</v>
      </c>
      <c r="L91" s="32">
        <v>152</v>
      </c>
      <c r="M91" s="32">
        <v>0</v>
      </c>
      <c r="N91" s="32">
        <v>46782</v>
      </c>
      <c r="O91" s="40"/>
      <c r="P91" s="23"/>
      <c r="Q91" s="21"/>
    </row>
    <row r="92" spans="1:17" ht="19.5" customHeight="1">
      <c r="A92" s="41"/>
      <c r="B92" s="48" t="s">
        <v>119</v>
      </c>
      <c r="C92" s="26"/>
      <c r="D92" s="32">
        <v>63977</v>
      </c>
      <c r="E92" s="32">
        <v>0</v>
      </c>
      <c r="F92" s="32">
        <v>0</v>
      </c>
      <c r="G92" s="32">
        <v>0</v>
      </c>
      <c r="H92" s="32">
        <v>996</v>
      </c>
      <c r="I92" s="32">
        <v>0</v>
      </c>
      <c r="J92" s="32">
        <v>64973</v>
      </c>
      <c r="K92" s="32">
        <v>189</v>
      </c>
      <c r="L92" s="32">
        <v>474</v>
      </c>
      <c r="M92" s="32">
        <v>0</v>
      </c>
      <c r="N92" s="32">
        <v>65635</v>
      </c>
      <c r="O92" s="40"/>
      <c r="P92" s="23"/>
      <c r="Q92" s="21"/>
    </row>
    <row r="93" spans="1:17" ht="19.5" customHeight="1">
      <c r="A93" s="41"/>
      <c r="B93" s="48" t="s">
        <v>120</v>
      </c>
      <c r="C93" s="26"/>
      <c r="D93" s="32">
        <v>25723</v>
      </c>
      <c r="E93" s="32">
        <v>543</v>
      </c>
      <c r="F93" s="32">
        <v>0</v>
      </c>
      <c r="G93" s="32">
        <v>0</v>
      </c>
      <c r="H93" s="32">
        <v>0</v>
      </c>
      <c r="I93" s="32">
        <v>0</v>
      </c>
      <c r="J93" s="32">
        <v>26266</v>
      </c>
      <c r="K93" s="32">
        <v>0</v>
      </c>
      <c r="L93" s="32">
        <v>143</v>
      </c>
      <c r="M93" s="32">
        <v>358</v>
      </c>
      <c r="N93" s="32">
        <v>26051</v>
      </c>
      <c r="O93" s="40"/>
      <c r="P93" s="23"/>
      <c r="Q93" s="21"/>
    </row>
    <row r="94" spans="1:17" ht="19.5" customHeight="1">
      <c r="A94" s="41"/>
      <c r="B94" s="47" t="s">
        <v>121</v>
      </c>
      <c r="C94" s="25"/>
      <c r="D94" s="31">
        <f>SUM(D95:D97)</f>
        <v>229804</v>
      </c>
      <c r="E94" s="31">
        <f aca="true" t="shared" si="22" ref="E94:J94">SUM(E95:E97)</f>
        <v>0</v>
      </c>
      <c r="F94" s="31">
        <f t="shared" si="22"/>
        <v>0</v>
      </c>
      <c r="G94" s="31">
        <f t="shared" si="22"/>
        <v>0</v>
      </c>
      <c r="H94" s="31">
        <f t="shared" si="22"/>
        <v>695</v>
      </c>
      <c r="I94" s="31">
        <f t="shared" si="22"/>
        <v>470</v>
      </c>
      <c r="J94" s="31">
        <f t="shared" si="22"/>
        <v>230969</v>
      </c>
      <c r="K94" s="31">
        <f>SUM(K95:K97)</f>
        <v>0</v>
      </c>
      <c r="L94" s="31">
        <f>SUM(L95:L97)</f>
        <v>684</v>
      </c>
      <c r="M94" s="31">
        <f>SUM(M95:M97)</f>
        <v>0</v>
      </c>
      <c r="N94" s="31">
        <f>SUM(N95:N97)</f>
        <v>231653</v>
      </c>
      <c r="O94" s="40"/>
      <c r="P94" s="20"/>
      <c r="Q94" s="21"/>
    </row>
    <row r="95" spans="1:17" ht="19.5" customHeight="1">
      <c r="A95" s="41"/>
      <c r="B95" s="48" t="s">
        <v>122</v>
      </c>
      <c r="C95" s="26"/>
      <c r="D95" s="32">
        <v>169192</v>
      </c>
      <c r="E95" s="32">
        <v>0</v>
      </c>
      <c r="F95" s="32">
        <v>0</v>
      </c>
      <c r="G95" s="32">
        <v>0</v>
      </c>
      <c r="H95" s="32">
        <v>402</v>
      </c>
      <c r="I95" s="32">
        <v>470</v>
      </c>
      <c r="J95" s="32">
        <v>170064</v>
      </c>
      <c r="K95" s="32">
        <v>0</v>
      </c>
      <c r="L95" s="32">
        <v>677</v>
      </c>
      <c r="M95" s="32">
        <v>0</v>
      </c>
      <c r="N95" s="32">
        <v>170741</v>
      </c>
      <c r="O95" s="40"/>
      <c r="P95" s="23"/>
      <c r="Q95" s="21"/>
    </row>
    <row r="96" spans="1:17" ht="19.5" customHeight="1">
      <c r="A96" s="41"/>
      <c r="B96" s="48" t="s">
        <v>123</v>
      </c>
      <c r="C96" s="26"/>
      <c r="D96" s="32">
        <v>2115</v>
      </c>
      <c r="E96" s="32">
        <v>0</v>
      </c>
      <c r="F96" s="32">
        <v>0</v>
      </c>
      <c r="G96" s="32">
        <v>0</v>
      </c>
      <c r="H96" s="32">
        <v>0</v>
      </c>
      <c r="I96" s="32">
        <v>0</v>
      </c>
      <c r="J96" s="32">
        <v>2115</v>
      </c>
      <c r="K96" s="32">
        <v>0</v>
      </c>
      <c r="L96" s="32">
        <v>0</v>
      </c>
      <c r="M96" s="32">
        <v>0</v>
      </c>
      <c r="N96" s="32">
        <v>2115</v>
      </c>
      <c r="O96" s="40"/>
      <c r="P96" s="23"/>
      <c r="Q96" s="21"/>
    </row>
    <row r="97" spans="1:17" ht="19.5" customHeight="1">
      <c r="A97" s="41"/>
      <c r="B97" s="48" t="s">
        <v>124</v>
      </c>
      <c r="C97" s="26"/>
      <c r="D97" s="32">
        <v>58497</v>
      </c>
      <c r="E97" s="32">
        <v>0</v>
      </c>
      <c r="F97" s="32">
        <v>0</v>
      </c>
      <c r="G97" s="32">
        <v>0</v>
      </c>
      <c r="H97" s="32">
        <v>293</v>
      </c>
      <c r="I97" s="32">
        <v>0</v>
      </c>
      <c r="J97" s="32">
        <v>58790</v>
      </c>
      <c r="K97" s="32">
        <v>0</v>
      </c>
      <c r="L97" s="32">
        <v>7</v>
      </c>
      <c r="M97" s="32">
        <v>0</v>
      </c>
      <c r="N97" s="32">
        <v>58797</v>
      </c>
      <c r="O97" s="40"/>
      <c r="P97" s="23"/>
      <c r="Q97" s="21"/>
    </row>
    <row r="98" spans="1:17" ht="19.5" customHeight="1">
      <c r="A98" s="41"/>
      <c r="B98" s="47" t="s">
        <v>125</v>
      </c>
      <c r="C98" s="25"/>
      <c r="D98" s="31">
        <f>SUM(C99:D102)</f>
        <v>138251</v>
      </c>
      <c r="E98" s="31">
        <f>SUM(E99:E102)</f>
        <v>1904</v>
      </c>
      <c r="F98" s="31">
        <f>SUM(F99:F102)</f>
        <v>0</v>
      </c>
      <c r="G98" s="31">
        <f aca="true" t="shared" si="23" ref="G98:N98">SUM(G99:G102)</f>
        <v>0</v>
      </c>
      <c r="H98" s="31">
        <f t="shared" si="23"/>
        <v>4</v>
      </c>
      <c r="I98" s="31">
        <f t="shared" si="23"/>
        <v>40</v>
      </c>
      <c r="J98" s="31">
        <f t="shared" si="23"/>
        <v>140199</v>
      </c>
      <c r="K98" s="31">
        <f t="shared" si="23"/>
        <v>92</v>
      </c>
      <c r="L98" s="31">
        <f t="shared" si="23"/>
        <v>81</v>
      </c>
      <c r="M98" s="31">
        <f t="shared" si="23"/>
        <v>1546</v>
      </c>
      <c r="N98" s="31">
        <f t="shared" si="23"/>
        <v>138826</v>
      </c>
      <c r="O98" s="40"/>
      <c r="P98" s="20"/>
      <c r="Q98" s="21"/>
    </row>
    <row r="99" spans="1:17" ht="19.5" customHeight="1">
      <c r="A99" s="41"/>
      <c r="B99" s="48" t="s">
        <v>126</v>
      </c>
      <c r="C99" s="26"/>
      <c r="D99" s="32">
        <v>15615</v>
      </c>
      <c r="E99" s="32">
        <v>0</v>
      </c>
      <c r="F99" s="32">
        <v>0</v>
      </c>
      <c r="G99" s="32">
        <v>0</v>
      </c>
      <c r="H99" s="32">
        <v>0</v>
      </c>
      <c r="I99" s="32">
        <v>0</v>
      </c>
      <c r="J99" s="32">
        <v>15615</v>
      </c>
      <c r="K99" s="32">
        <v>0</v>
      </c>
      <c r="L99" s="32">
        <v>18</v>
      </c>
      <c r="M99" s="32">
        <v>0</v>
      </c>
      <c r="N99" s="32">
        <v>15633</v>
      </c>
      <c r="O99" s="40"/>
      <c r="P99" s="23"/>
      <c r="Q99" s="21"/>
    </row>
    <row r="100" spans="1:17" ht="19.5" customHeight="1">
      <c r="A100" s="41"/>
      <c r="B100" s="48" t="s">
        <v>127</v>
      </c>
      <c r="C100" s="26"/>
      <c r="D100" s="32">
        <v>11748</v>
      </c>
      <c r="E100" s="32">
        <v>330</v>
      </c>
      <c r="F100" s="32">
        <v>0</v>
      </c>
      <c r="G100" s="32">
        <v>0</v>
      </c>
      <c r="H100" s="32">
        <v>0</v>
      </c>
      <c r="I100" s="32">
        <v>0</v>
      </c>
      <c r="J100" s="32">
        <v>12078</v>
      </c>
      <c r="K100" s="32">
        <v>13</v>
      </c>
      <c r="L100" s="32">
        <v>19</v>
      </c>
      <c r="M100" s="32">
        <v>224</v>
      </c>
      <c r="N100" s="32">
        <v>11886</v>
      </c>
      <c r="O100" s="40"/>
      <c r="P100" s="23"/>
      <c r="Q100" s="21"/>
    </row>
    <row r="101" spans="1:17" ht="19.5" customHeight="1">
      <c r="A101" s="41"/>
      <c r="B101" s="48" t="s">
        <v>128</v>
      </c>
      <c r="C101" s="26"/>
      <c r="D101" s="32">
        <v>7592</v>
      </c>
      <c r="E101" s="32">
        <v>0</v>
      </c>
      <c r="F101" s="32">
        <v>0</v>
      </c>
      <c r="G101" s="32">
        <v>0</v>
      </c>
      <c r="H101" s="32">
        <v>0</v>
      </c>
      <c r="I101" s="32">
        <v>0</v>
      </c>
      <c r="J101" s="32">
        <v>7592</v>
      </c>
      <c r="K101" s="32">
        <v>0</v>
      </c>
      <c r="L101" s="32">
        <v>0</v>
      </c>
      <c r="M101" s="32">
        <v>0</v>
      </c>
      <c r="N101" s="32">
        <v>7592</v>
      </c>
      <c r="O101" s="40"/>
      <c r="P101" s="23"/>
      <c r="Q101" s="21"/>
    </row>
    <row r="102" spans="1:17" ht="19.5" customHeight="1">
      <c r="A102" s="41"/>
      <c r="B102" s="48" t="s">
        <v>129</v>
      </c>
      <c r="C102" s="26"/>
      <c r="D102" s="32">
        <v>103296</v>
      </c>
      <c r="E102" s="32">
        <v>1574</v>
      </c>
      <c r="F102" s="32">
        <v>0</v>
      </c>
      <c r="G102" s="32">
        <v>0</v>
      </c>
      <c r="H102" s="32">
        <v>4</v>
      </c>
      <c r="I102" s="32">
        <v>40</v>
      </c>
      <c r="J102" s="32">
        <v>104914</v>
      </c>
      <c r="K102" s="32">
        <v>79</v>
      </c>
      <c r="L102" s="32">
        <v>44</v>
      </c>
      <c r="M102" s="32">
        <v>1322</v>
      </c>
      <c r="N102" s="32">
        <v>103715</v>
      </c>
      <c r="O102" s="40"/>
      <c r="P102" s="23"/>
      <c r="Q102" s="21"/>
    </row>
    <row r="103" spans="1:17" ht="19.5" customHeight="1">
      <c r="A103" s="41"/>
      <c r="B103" s="47" t="s">
        <v>130</v>
      </c>
      <c r="C103" s="25"/>
      <c r="D103" s="31">
        <f>D104</f>
        <v>14179</v>
      </c>
      <c r="E103" s="31">
        <f aca="true" t="shared" si="24" ref="E103:J103">E104</f>
        <v>4395</v>
      </c>
      <c r="F103" s="31">
        <f t="shared" si="24"/>
        <v>0</v>
      </c>
      <c r="G103" s="31">
        <f t="shared" si="24"/>
        <v>0</v>
      </c>
      <c r="H103" s="31">
        <f t="shared" si="24"/>
        <v>0</v>
      </c>
      <c r="I103" s="31">
        <f t="shared" si="24"/>
        <v>0</v>
      </c>
      <c r="J103" s="31">
        <f t="shared" si="24"/>
        <v>18574</v>
      </c>
      <c r="K103" s="31">
        <f>K104</f>
        <v>4</v>
      </c>
      <c r="L103" s="31">
        <f>L104</f>
        <v>9</v>
      </c>
      <c r="M103" s="31">
        <f>M104</f>
        <v>3042</v>
      </c>
      <c r="N103" s="31">
        <f>N104</f>
        <v>15545</v>
      </c>
      <c r="O103" s="40"/>
      <c r="P103" s="20"/>
      <c r="Q103" s="21"/>
    </row>
    <row r="104" spans="1:17" ht="19.5" customHeight="1">
      <c r="A104" s="41"/>
      <c r="B104" s="48" t="s">
        <v>131</v>
      </c>
      <c r="C104" s="26"/>
      <c r="D104" s="32">
        <v>14179</v>
      </c>
      <c r="E104" s="32">
        <v>4395</v>
      </c>
      <c r="F104" s="32">
        <v>0</v>
      </c>
      <c r="G104" s="32">
        <v>0</v>
      </c>
      <c r="H104" s="32">
        <v>0</v>
      </c>
      <c r="I104" s="32">
        <v>0</v>
      </c>
      <c r="J104" s="32">
        <v>18574</v>
      </c>
      <c r="K104" s="32">
        <v>4</v>
      </c>
      <c r="L104" s="32">
        <v>9</v>
      </c>
      <c r="M104" s="32">
        <v>3042</v>
      </c>
      <c r="N104" s="32">
        <v>15545</v>
      </c>
      <c r="O104" s="40"/>
      <c r="P104" s="23"/>
      <c r="Q104" s="21"/>
    </row>
    <row r="105" spans="1:17" ht="19.5" customHeight="1">
      <c r="A105" s="41"/>
      <c r="B105" s="47" t="s">
        <v>6</v>
      </c>
      <c r="C105" s="25"/>
      <c r="D105" s="31">
        <f aca="true" t="shared" si="25" ref="D105:N105">D106+D118+D122+D126+D130+D136</f>
        <v>483555</v>
      </c>
      <c r="E105" s="31">
        <f t="shared" si="25"/>
        <v>16661</v>
      </c>
      <c r="F105" s="31">
        <f t="shared" si="25"/>
        <v>0</v>
      </c>
      <c r="G105" s="31">
        <f t="shared" si="25"/>
        <v>0</v>
      </c>
      <c r="H105" s="31">
        <f t="shared" si="25"/>
        <v>1098</v>
      </c>
      <c r="I105" s="31">
        <f t="shared" si="25"/>
        <v>423</v>
      </c>
      <c r="J105" s="31">
        <f>J106+J118+J122+J126+J130+J136</f>
        <v>501737</v>
      </c>
      <c r="K105" s="31">
        <f t="shared" si="25"/>
        <v>765</v>
      </c>
      <c r="L105" s="31">
        <f t="shared" si="25"/>
        <v>1066</v>
      </c>
      <c r="M105" s="31">
        <f t="shared" si="25"/>
        <v>12355</v>
      </c>
      <c r="N105" s="31">
        <f t="shared" si="25"/>
        <v>491209</v>
      </c>
      <c r="O105" s="40"/>
      <c r="P105" s="20"/>
      <c r="Q105" s="21"/>
    </row>
    <row r="106" spans="1:17" ht="19.5" customHeight="1">
      <c r="A106" s="41"/>
      <c r="B106" s="47" t="s">
        <v>132</v>
      </c>
      <c r="C106" s="25"/>
      <c r="D106" s="31">
        <f aca="true" t="shared" si="26" ref="D106:N106">SUM(D107:D117)</f>
        <v>125760</v>
      </c>
      <c r="E106" s="31">
        <f>SUM(E107:E117)</f>
        <v>717</v>
      </c>
      <c r="F106" s="31">
        <f>SUM(F107:F117)</f>
        <v>0</v>
      </c>
      <c r="G106" s="31">
        <f t="shared" si="26"/>
        <v>0</v>
      </c>
      <c r="H106" s="31">
        <f t="shared" si="26"/>
        <v>166</v>
      </c>
      <c r="I106" s="31">
        <f t="shared" si="26"/>
        <v>52</v>
      </c>
      <c r="J106" s="31">
        <f>SUM(J107:J117)</f>
        <v>126695</v>
      </c>
      <c r="K106" s="31">
        <f t="shared" si="26"/>
        <v>-16</v>
      </c>
      <c r="L106" s="31">
        <f t="shared" si="26"/>
        <v>177</v>
      </c>
      <c r="M106" s="31">
        <f t="shared" si="26"/>
        <v>489</v>
      </c>
      <c r="N106" s="31">
        <f t="shared" si="26"/>
        <v>126367</v>
      </c>
      <c r="O106" s="40"/>
      <c r="P106" s="20"/>
      <c r="Q106" s="21"/>
    </row>
    <row r="107" spans="1:17" ht="19.5" customHeight="1">
      <c r="A107" s="41"/>
      <c r="B107" s="48" t="s">
        <v>133</v>
      </c>
      <c r="C107" s="26"/>
      <c r="D107" s="32">
        <v>71725</v>
      </c>
      <c r="E107" s="32">
        <v>0</v>
      </c>
      <c r="F107" s="32">
        <v>0</v>
      </c>
      <c r="G107" s="32">
        <v>0</v>
      </c>
      <c r="H107" s="32">
        <v>156</v>
      </c>
      <c r="I107" s="32">
        <v>52</v>
      </c>
      <c r="J107" s="32">
        <v>71933</v>
      </c>
      <c r="K107" s="32">
        <v>0</v>
      </c>
      <c r="L107" s="32">
        <v>169</v>
      </c>
      <c r="M107" s="32">
        <v>0</v>
      </c>
      <c r="N107" s="32">
        <v>72102</v>
      </c>
      <c r="O107" s="40"/>
      <c r="P107" s="23"/>
      <c r="Q107" s="21"/>
    </row>
    <row r="108" spans="1:17" ht="19.5" customHeight="1">
      <c r="A108" s="41"/>
      <c r="B108" s="48" t="s">
        <v>134</v>
      </c>
      <c r="C108" s="26"/>
      <c r="D108" s="32">
        <v>1760</v>
      </c>
      <c r="E108" s="32">
        <v>0</v>
      </c>
      <c r="F108" s="32">
        <v>0</v>
      </c>
      <c r="G108" s="32">
        <v>0</v>
      </c>
      <c r="H108" s="32">
        <v>0</v>
      </c>
      <c r="I108" s="32">
        <v>0</v>
      </c>
      <c r="J108" s="32">
        <v>1760</v>
      </c>
      <c r="K108" s="32">
        <v>0</v>
      </c>
      <c r="L108" s="32">
        <v>0</v>
      </c>
      <c r="M108" s="32">
        <v>0</v>
      </c>
      <c r="N108" s="32">
        <v>1760</v>
      </c>
      <c r="O108" s="40"/>
      <c r="P108" s="23"/>
      <c r="Q108" s="21"/>
    </row>
    <row r="109" spans="1:17" ht="19.5" customHeight="1">
      <c r="A109" s="41"/>
      <c r="B109" s="48" t="s">
        <v>135</v>
      </c>
      <c r="C109" s="26"/>
      <c r="D109" s="32">
        <v>1424</v>
      </c>
      <c r="E109" s="32">
        <v>0</v>
      </c>
      <c r="F109" s="32">
        <v>0</v>
      </c>
      <c r="G109" s="32">
        <v>0</v>
      </c>
      <c r="H109" s="32">
        <v>0</v>
      </c>
      <c r="I109" s="32">
        <v>0</v>
      </c>
      <c r="J109" s="32">
        <v>1424</v>
      </c>
      <c r="K109" s="32">
        <v>0</v>
      </c>
      <c r="L109" s="32">
        <v>1</v>
      </c>
      <c r="M109" s="32">
        <v>0</v>
      </c>
      <c r="N109" s="32">
        <v>1425</v>
      </c>
      <c r="O109" s="40"/>
      <c r="P109" s="23"/>
      <c r="Q109" s="21"/>
    </row>
    <row r="110" spans="1:17" ht="19.5" customHeight="1">
      <c r="A110" s="41"/>
      <c r="B110" s="48" t="s">
        <v>136</v>
      </c>
      <c r="C110" s="26"/>
      <c r="D110" s="32">
        <v>210</v>
      </c>
      <c r="E110" s="32">
        <v>26</v>
      </c>
      <c r="F110" s="32">
        <v>0</v>
      </c>
      <c r="G110" s="32">
        <v>0</v>
      </c>
      <c r="H110" s="32">
        <v>0</v>
      </c>
      <c r="I110" s="32">
        <v>0</v>
      </c>
      <c r="J110" s="32">
        <v>236</v>
      </c>
      <c r="K110" s="32">
        <v>0</v>
      </c>
      <c r="L110" s="32">
        <v>3</v>
      </c>
      <c r="M110" s="32">
        <v>18</v>
      </c>
      <c r="N110" s="32">
        <v>221</v>
      </c>
      <c r="O110" s="40"/>
      <c r="P110" s="23"/>
      <c r="Q110" s="21"/>
    </row>
    <row r="111" spans="1:17" ht="19.5" customHeight="1">
      <c r="A111" s="41"/>
      <c r="B111" s="48" t="s">
        <v>137</v>
      </c>
      <c r="C111" s="26"/>
      <c r="D111" s="32">
        <v>2384</v>
      </c>
      <c r="E111" s="32">
        <v>31</v>
      </c>
      <c r="F111" s="32">
        <v>0</v>
      </c>
      <c r="G111" s="32">
        <v>0</v>
      </c>
      <c r="H111" s="32">
        <v>0</v>
      </c>
      <c r="I111" s="32">
        <v>0</v>
      </c>
      <c r="J111" s="32">
        <v>2415</v>
      </c>
      <c r="K111" s="32">
        <v>0</v>
      </c>
      <c r="L111" s="32">
        <v>0</v>
      </c>
      <c r="M111" s="32">
        <v>42</v>
      </c>
      <c r="N111" s="32">
        <v>2373</v>
      </c>
      <c r="O111" s="40"/>
      <c r="P111" s="23"/>
      <c r="Q111" s="21"/>
    </row>
    <row r="112" spans="1:17" ht="19.5" customHeight="1">
      <c r="A112" s="41"/>
      <c r="B112" s="48" t="s">
        <v>473</v>
      </c>
      <c r="C112" s="26"/>
      <c r="D112" s="32"/>
      <c r="E112" s="32"/>
      <c r="F112" s="32"/>
      <c r="G112" s="32"/>
      <c r="H112" s="32"/>
      <c r="I112" s="32"/>
      <c r="J112" s="32"/>
      <c r="K112" s="32"/>
      <c r="L112" s="32"/>
      <c r="M112" s="32"/>
      <c r="N112" s="32"/>
      <c r="O112" s="40"/>
      <c r="P112" s="23"/>
      <c r="Q112" s="21"/>
    </row>
    <row r="113" spans="1:17" ht="14.25" customHeight="1">
      <c r="A113" s="41"/>
      <c r="B113" s="48" t="s">
        <v>786</v>
      </c>
      <c r="C113" s="26"/>
      <c r="D113" s="32"/>
      <c r="E113" s="32"/>
      <c r="F113" s="32"/>
      <c r="G113" s="32"/>
      <c r="H113" s="32"/>
      <c r="I113" s="32"/>
      <c r="J113" s="32"/>
      <c r="K113" s="32"/>
      <c r="L113" s="32"/>
      <c r="M113" s="32"/>
      <c r="N113" s="32"/>
      <c r="O113" s="40"/>
      <c r="P113" s="23"/>
      <c r="Q113" s="21"/>
    </row>
    <row r="114" spans="1:17" ht="14.25" customHeight="1">
      <c r="A114" s="41"/>
      <c r="B114" s="48" t="s">
        <v>140</v>
      </c>
      <c r="C114" s="26"/>
      <c r="D114" s="32">
        <v>9483</v>
      </c>
      <c r="E114" s="32">
        <v>85</v>
      </c>
      <c r="F114" s="32">
        <v>0</v>
      </c>
      <c r="G114" s="32">
        <v>0</v>
      </c>
      <c r="H114" s="32">
        <v>0</v>
      </c>
      <c r="I114" s="32">
        <v>0</v>
      </c>
      <c r="J114" s="32">
        <v>9568</v>
      </c>
      <c r="K114" s="32">
        <v>-16</v>
      </c>
      <c r="L114" s="32">
        <v>4</v>
      </c>
      <c r="M114" s="32">
        <v>44</v>
      </c>
      <c r="N114" s="32">
        <v>9512</v>
      </c>
      <c r="O114" s="40"/>
      <c r="P114" s="23"/>
      <c r="Q114" s="21"/>
    </row>
    <row r="115" spans="1:17" ht="19.5" customHeight="1">
      <c r="A115" s="41"/>
      <c r="B115" s="48" t="s">
        <v>142</v>
      </c>
      <c r="C115" s="26"/>
      <c r="D115" s="32">
        <v>3452</v>
      </c>
      <c r="E115" s="32">
        <v>0</v>
      </c>
      <c r="F115" s="32">
        <v>0</v>
      </c>
      <c r="G115" s="32">
        <v>0</v>
      </c>
      <c r="H115" s="32">
        <v>0</v>
      </c>
      <c r="I115" s="32">
        <v>0</v>
      </c>
      <c r="J115" s="32">
        <v>3452</v>
      </c>
      <c r="K115" s="32">
        <v>0</v>
      </c>
      <c r="L115" s="32">
        <v>0</v>
      </c>
      <c r="M115" s="32">
        <v>0</v>
      </c>
      <c r="N115" s="32">
        <v>3452</v>
      </c>
      <c r="O115" s="40"/>
      <c r="P115" s="23"/>
      <c r="Q115" s="21"/>
    </row>
    <row r="116" spans="1:17" ht="19.5" customHeight="1">
      <c r="A116" s="41"/>
      <c r="B116" s="48" t="s">
        <v>143</v>
      </c>
      <c r="C116" s="26"/>
      <c r="D116" s="32">
        <v>11727</v>
      </c>
      <c r="E116" s="32">
        <v>575</v>
      </c>
      <c r="F116" s="32">
        <v>0</v>
      </c>
      <c r="G116" s="32">
        <v>0</v>
      </c>
      <c r="H116" s="32">
        <v>0</v>
      </c>
      <c r="I116" s="32">
        <v>0</v>
      </c>
      <c r="J116" s="32">
        <v>12302</v>
      </c>
      <c r="K116" s="32">
        <v>0</v>
      </c>
      <c r="L116" s="32">
        <v>0</v>
      </c>
      <c r="M116" s="32">
        <v>385</v>
      </c>
      <c r="N116" s="32">
        <v>11917</v>
      </c>
      <c r="O116" s="40"/>
      <c r="P116" s="23"/>
      <c r="Q116" s="21"/>
    </row>
    <row r="117" spans="1:17" ht="19.5" customHeight="1">
      <c r="A117" s="41"/>
      <c r="B117" s="48" t="s">
        <v>144</v>
      </c>
      <c r="C117" s="26"/>
      <c r="D117" s="32">
        <v>23595</v>
      </c>
      <c r="E117" s="32">
        <v>0</v>
      </c>
      <c r="F117" s="32">
        <v>0</v>
      </c>
      <c r="G117" s="32">
        <v>0</v>
      </c>
      <c r="H117" s="32">
        <v>10</v>
      </c>
      <c r="I117" s="32">
        <v>0</v>
      </c>
      <c r="J117" s="32">
        <v>23605</v>
      </c>
      <c r="K117" s="32">
        <v>0</v>
      </c>
      <c r="L117" s="32">
        <v>0</v>
      </c>
      <c r="M117" s="32">
        <v>0</v>
      </c>
      <c r="N117" s="32">
        <v>23605</v>
      </c>
      <c r="O117" s="40"/>
      <c r="P117" s="23"/>
      <c r="Q117" s="21"/>
    </row>
    <row r="118" spans="1:17" ht="19.5" customHeight="1">
      <c r="A118" s="41"/>
      <c r="B118" s="47" t="s">
        <v>145</v>
      </c>
      <c r="C118" s="25"/>
      <c r="D118" s="31">
        <f aca="true" t="shared" si="27" ref="D118:N118">SUM(D119:D121)</f>
        <v>82917</v>
      </c>
      <c r="E118" s="31">
        <f t="shared" si="27"/>
        <v>15471</v>
      </c>
      <c r="F118" s="31">
        <f t="shared" si="27"/>
        <v>0</v>
      </c>
      <c r="G118" s="31">
        <f t="shared" si="27"/>
        <v>0</v>
      </c>
      <c r="H118" s="31">
        <f t="shared" si="27"/>
        <v>172</v>
      </c>
      <c r="I118" s="31">
        <f t="shared" si="27"/>
        <v>4</v>
      </c>
      <c r="J118" s="31">
        <f t="shared" si="27"/>
        <v>98564</v>
      </c>
      <c r="K118" s="31">
        <f t="shared" si="27"/>
        <v>774</v>
      </c>
      <c r="L118" s="31">
        <f t="shared" si="27"/>
        <v>21</v>
      </c>
      <c r="M118" s="31">
        <f t="shared" si="27"/>
        <v>11531</v>
      </c>
      <c r="N118" s="31">
        <f t="shared" si="27"/>
        <v>87829</v>
      </c>
      <c r="O118" s="40"/>
      <c r="P118" s="20"/>
      <c r="Q118" s="21"/>
    </row>
    <row r="119" spans="1:17" ht="19.5" customHeight="1">
      <c r="A119" s="41"/>
      <c r="B119" s="48" t="s">
        <v>146</v>
      </c>
      <c r="C119" s="26"/>
      <c r="D119" s="32">
        <v>11132</v>
      </c>
      <c r="E119" s="32">
        <v>0</v>
      </c>
      <c r="F119" s="32">
        <v>0</v>
      </c>
      <c r="G119" s="32">
        <v>0</v>
      </c>
      <c r="H119" s="32">
        <v>93</v>
      </c>
      <c r="I119" s="32">
        <v>0</v>
      </c>
      <c r="J119" s="32">
        <v>11225</v>
      </c>
      <c r="K119" s="32">
        <v>0</v>
      </c>
      <c r="L119" s="32">
        <v>0</v>
      </c>
      <c r="M119" s="32">
        <v>0</v>
      </c>
      <c r="N119" s="32">
        <v>11225</v>
      </c>
      <c r="O119" s="40"/>
      <c r="P119" s="23"/>
      <c r="Q119" s="21"/>
    </row>
    <row r="120" spans="1:17" ht="19.5" customHeight="1">
      <c r="A120" s="41"/>
      <c r="B120" s="48" t="s">
        <v>147</v>
      </c>
      <c r="C120" s="26"/>
      <c r="D120" s="32">
        <v>20906</v>
      </c>
      <c r="E120" s="32">
        <v>0</v>
      </c>
      <c r="F120" s="32">
        <v>0</v>
      </c>
      <c r="G120" s="32">
        <v>0</v>
      </c>
      <c r="H120" s="32">
        <v>0</v>
      </c>
      <c r="I120" s="32">
        <v>4</v>
      </c>
      <c r="J120" s="32">
        <v>20910</v>
      </c>
      <c r="K120" s="32">
        <v>0</v>
      </c>
      <c r="L120" s="32">
        <v>16</v>
      </c>
      <c r="M120" s="32">
        <v>0</v>
      </c>
      <c r="N120" s="32">
        <v>20926</v>
      </c>
      <c r="O120" s="40"/>
      <c r="P120" s="23"/>
      <c r="Q120" s="21"/>
    </row>
    <row r="121" spans="1:17" ht="19.5" customHeight="1">
      <c r="A121" s="41"/>
      <c r="B121" s="48" t="s">
        <v>148</v>
      </c>
      <c r="C121" s="26"/>
      <c r="D121" s="32">
        <v>50879</v>
      </c>
      <c r="E121" s="32">
        <v>15471</v>
      </c>
      <c r="F121" s="32">
        <v>0</v>
      </c>
      <c r="G121" s="32">
        <v>0</v>
      </c>
      <c r="H121" s="32">
        <v>79</v>
      </c>
      <c r="I121" s="32">
        <v>0</v>
      </c>
      <c r="J121" s="32">
        <v>66429</v>
      </c>
      <c r="K121" s="32">
        <v>774</v>
      </c>
      <c r="L121" s="32">
        <v>5</v>
      </c>
      <c r="M121" s="32">
        <v>11531</v>
      </c>
      <c r="N121" s="32">
        <v>55678</v>
      </c>
      <c r="O121" s="40"/>
      <c r="P121" s="23"/>
      <c r="Q121" s="21"/>
    </row>
    <row r="122" spans="1:17" ht="19.5" customHeight="1">
      <c r="A122" s="41"/>
      <c r="B122" s="47" t="s">
        <v>149</v>
      </c>
      <c r="C122" s="25"/>
      <c r="D122" s="31">
        <f aca="true" t="shared" si="28" ref="D122:N122">SUM(D123:D125)</f>
        <v>93007</v>
      </c>
      <c r="E122" s="31">
        <f t="shared" si="28"/>
        <v>0</v>
      </c>
      <c r="F122" s="31">
        <f t="shared" si="28"/>
        <v>0</v>
      </c>
      <c r="G122" s="31">
        <f t="shared" si="28"/>
        <v>0</v>
      </c>
      <c r="H122" s="31">
        <f t="shared" si="28"/>
        <v>384</v>
      </c>
      <c r="I122" s="31">
        <f t="shared" si="28"/>
        <v>99</v>
      </c>
      <c r="J122" s="31">
        <f t="shared" si="28"/>
        <v>93490</v>
      </c>
      <c r="K122" s="31">
        <f t="shared" si="28"/>
        <v>0</v>
      </c>
      <c r="L122" s="31">
        <f t="shared" si="28"/>
        <v>705</v>
      </c>
      <c r="M122" s="31">
        <f t="shared" si="28"/>
        <v>0</v>
      </c>
      <c r="N122" s="31">
        <f t="shared" si="28"/>
        <v>94194</v>
      </c>
      <c r="O122" s="40"/>
      <c r="P122" s="20"/>
      <c r="Q122" s="21"/>
    </row>
    <row r="123" spans="1:17" ht="19.5" customHeight="1">
      <c r="A123" s="41"/>
      <c r="B123" s="48" t="s">
        <v>150</v>
      </c>
      <c r="C123" s="26"/>
      <c r="D123" s="32">
        <v>82349</v>
      </c>
      <c r="E123" s="32">
        <v>0</v>
      </c>
      <c r="F123" s="32">
        <v>0</v>
      </c>
      <c r="G123" s="32">
        <v>0</v>
      </c>
      <c r="H123" s="32">
        <v>384</v>
      </c>
      <c r="I123" s="32">
        <v>82</v>
      </c>
      <c r="J123" s="32">
        <v>82815</v>
      </c>
      <c r="K123" s="32">
        <v>0</v>
      </c>
      <c r="L123" s="32">
        <v>703</v>
      </c>
      <c r="M123" s="32">
        <v>0</v>
      </c>
      <c r="N123" s="32">
        <v>83517</v>
      </c>
      <c r="O123" s="40"/>
      <c r="P123" s="23"/>
      <c r="Q123" s="21"/>
    </row>
    <row r="124" spans="1:17" ht="19.5" customHeight="1">
      <c r="A124" s="41"/>
      <c r="B124" s="48" t="s">
        <v>151</v>
      </c>
      <c r="C124" s="26"/>
      <c r="D124" s="32">
        <v>3725</v>
      </c>
      <c r="E124" s="32">
        <v>0</v>
      </c>
      <c r="F124" s="32">
        <v>0</v>
      </c>
      <c r="G124" s="32">
        <v>0</v>
      </c>
      <c r="H124" s="32">
        <v>0</v>
      </c>
      <c r="I124" s="32">
        <v>6</v>
      </c>
      <c r="J124" s="32">
        <v>3731</v>
      </c>
      <c r="K124" s="32">
        <v>0</v>
      </c>
      <c r="L124" s="32">
        <v>2</v>
      </c>
      <c r="M124" s="32">
        <v>0</v>
      </c>
      <c r="N124" s="32">
        <v>3733</v>
      </c>
      <c r="O124" s="40"/>
      <c r="P124" s="23"/>
      <c r="Q124" s="21"/>
    </row>
    <row r="125" spans="1:17" ht="19.5" customHeight="1">
      <c r="A125" s="41"/>
      <c r="B125" s="48" t="s">
        <v>152</v>
      </c>
      <c r="C125" s="26"/>
      <c r="D125" s="32">
        <v>6933</v>
      </c>
      <c r="E125" s="32">
        <v>0</v>
      </c>
      <c r="F125" s="32">
        <v>0</v>
      </c>
      <c r="G125" s="32">
        <v>0</v>
      </c>
      <c r="H125" s="32">
        <v>0</v>
      </c>
      <c r="I125" s="32">
        <v>11</v>
      </c>
      <c r="J125" s="32">
        <v>6944</v>
      </c>
      <c r="K125" s="32">
        <v>0</v>
      </c>
      <c r="L125" s="32">
        <v>0</v>
      </c>
      <c r="M125" s="32">
        <v>0</v>
      </c>
      <c r="N125" s="32">
        <v>6944</v>
      </c>
      <c r="O125" s="40"/>
      <c r="P125" s="23"/>
      <c r="Q125" s="21"/>
    </row>
    <row r="126" spans="1:17" ht="19.5" customHeight="1">
      <c r="A126" s="41"/>
      <c r="B126" s="47" t="s">
        <v>153</v>
      </c>
      <c r="C126" s="25"/>
      <c r="D126" s="31">
        <f aca="true" t="shared" si="29" ref="D126:N126">SUM(D127:D129)</f>
        <v>38885</v>
      </c>
      <c r="E126" s="31">
        <f t="shared" si="29"/>
        <v>53</v>
      </c>
      <c r="F126" s="31">
        <f t="shared" si="29"/>
        <v>0</v>
      </c>
      <c r="G126" s="31">
        <f t="shared" si="29"/>
        <v>0</v>
      </c>
      <c r="H126" s="31">
        <f t="shared" si="29"/>
        <v>0</v>
      </c>
      <c r="I126" s="31">
        <f t="shared" si="29"/>
        <v>1</v>
      </c>
      <c r="J126" s="31">
        <f t="shared" si="29"/>
        <v>38939</v>
      </c>
      <c r="K126" s="31">
        <f t="shared" si="29"/>
        <v>7</v>
      </c>
      <c r="L126" s="31">
        <f t="shared" si="29"/>
        <v>13</v>
      </c>
      <c r="M126" s="31">
        <f t="shared" si="29"/>
        <v>45</v>
      </c>
      <c r="N126" s="31">
        <f t="shared" si="29"/>
        <v>38914</v>
      </c>
      <c r="O126" s="40"/>
      <c r="P126" s="20"/>
      <c r="Q126" s="21"/>
    </row>
    <row r="127" spans="1:17" ht="19.5" customHeight="1">
      <c r="A127" s="41"/>
      <c r="B127" s="48" t="s">
        <v>154</v>
      </c>
      <c r="C127" s="26"/>
      <c r="D127" s="32">
        <v>36951</v>
      </c>
      <c r="E127" s="32">
        <v>53</v>
      </c>
      <c r="F127" s="32">
        <v>0</v>
      </c>
      <c r="G127" s="32">
        <v>0</v>
      </c>
      <c r="H127" s="32">
        <v>0</v>
      </c>
      <c r="I127" s="32">
        <v>1</v>
      </c>
      <c r="J127" s="32">
        <v>37005</v>
      </c>
      <c r="K127" s="32">
        <v>7</v>
      </c>
      <c r="L127" s="32">
        <v>11</v>
      </c>
      <c r="M127" s="32">
        <v>45</v>
      </c>
      <c r="N127" s="32">
        <v>36978</v>
      </c>
      <c r="O127" s="40"/>
      <c r="P127" s="23"/>
      <c r="Q127" s="21"/>
    </row>
    <row r="128" spans="1:17" ht="19.5" customHeight="1">
      <c r="A128" s="41"/>
      <c r="B128" s="48" t="s">
        <v>155</v>
      </c>
      <c r="C128" s="26"/>
      <c r="D128" s="32">
        <v>1339</v>
      </c>
      <c r="E128" s="32">
        <v>0</v>
      </c>
      <c r="F128" s="32">
        <v>0</v>
      </c>
      <c r="G128" s="32">
        <v>0</v>
      </c>
      <c r="H128" s="32">
        <v>0</v>
      </c>
      <c r="I128" s="32">
        <v>0</v>
      </c>
      <c r="J128" s="32">
        <v>1339</v>
      </c>
      <c r="K128" s="32">
        <v>0</v>
      </c>
      <c r="L128" s="32">
        <v>0</v>
      </c>
      <c r="M128" s="32">
        <v>0</v>
      </c>
      <c r="N128" s="32">
        <v>1339</v>
      </c>
      <c r="O128" s="40"/>
      <c r="P128" s="23"/>
      <c r="Q128" s="21"/>
    </row>
    <row r="129" spans="1:17" ht="19.5" customHeight="1">
      <c r="A129" s="41"/>
      <c r="B129" s="48" t="s">
        <v>156</v>
      </c>
      <c r="C129" s="26"/>
      <c r="D129" s="32">
        <v>595</v>
      </c>
      <c r="E129" s="32">
        <v>0</v>
      </c>
      <c r="F129" s="32">
        <v>0</v>
      </c>
      <c r="G129" s="32">
        <v>0</v>
      </c>
      <c r="H129" s="32">
        <v>0</v>
      </c>
      <c r="I129" s="32">
        <v>0</v>
      </c>
      <c r="J129" s="32">
        <v>595</v>
      </c>
      <c r="K129" s="32">
        <v>0</v>
      </c>
      <c r="L129" s="32">
        <v>2</v>
      </c>
      <c r="M129" s="32">
        <v>0</v>
      </c>
      <c r="N129" s="32">
        <v>597</v>
      </c>
      <c r="O129" s="40"/>
      <c r="P129" s="23"/>
      <c r="Q129" s="21"/>
    </row>
    <row r="130" spans="1:17" ht="19.5" customHeight="1">
      <c r="A130" s="41"/>
      <c r="B130" s="47" t="s">
        <v>157</v>
      </c>
      <c r="C130" s="25"/>
      <c r="D130" s="31">
        <f aca="true" t="shared" si="30" ref="D130:N130">SUM(D131:D135)</f>
        <v>60574</v>
      </c>
      <c r="E130" s="31">
        <f t="shared" si="30"/>
        <v>264</v>
      </c>
      <c r="F130" s="31">
        <f t="shared" si="30"/>
        <v>0</v>
      </c>
      <c r="G130" s="31">
        <f t="shared" si="30"/>
        <v>0</v>
      </c>
      <c r="H130" s="31">
        <f t="shared" si="30"/>
        <v>14</v>
      </c>
      <c r="I130" s="31">
        <f t="shared" si="30"/>
        <v>130</v>
      </c>
      <c r="J130" s="31">
        <f t="shared" si="30"/>
        <v>60982</v>
      </c>
      <c r="K130" s="31">
        <f t="shared" si="30"/>
        <v>0</v>
      </c>
      <c r="L130" s="31">
        <f t="shared" si="30"/>
        <v>132</v>
      </c>
      <c r="M130" s="31">
        <f t="shared" si="30"/>
        <v>253</v>
      </c>
      <c r="N130" s="31">
        <f t="shared" si="30"/>
        <v>60860</v>
      </c>
      <c r="O130" s="40"/>
      <c r="P130" s="20"/>
      <c r="Q130" s="21"/>
    </row>
    <row r="131" spans="1:17" ht="19.5" customHeight="1">
      <c r="A131" s="41"/>
      <c r="B131" s="48" t="s">
        <v>158</v>
      </c>
      <c r="C131" s="26"/>
      <c r="D131" s="32">
        <v>2962</v>
      </c>
      <c r="E131" s="32">
        <v>0</v>
      </c>
      <c r="F131" s="32">
        <v>0</v>
      </c>
      <c r="G131" s="32">
        <v>0</v>
      </c>
      <c r="H131" s="32">
        <v>14</v>
      </c>
      <c r="I131" s="32">
        <v>53</v>
      </c>
      <c r="J131" s="32">
        <v>3029</v>
      </c>
      <c r="K131" s="32">
        <v>0</v>
      </c>
      <c r="L131" s="32">
        <v>18</v>
      </c>
      <c r="M131" s="32">
        <v>0</v>
      </c>
      <c r="N131" s="32">
        <v>3046</v>
      </c>
      <c r="O131" s="40"/>
      <c r="P131" s="23"/>
      <c r="Q131" s="21"/>
    </row>
    <row r="132" spans="1:17" ht="19.5" customHeight="1">
      <c r="A132" s="41"/>
      <c r="B132" s="48" t="s">
        <v>159</v>
      </c>
      <c r="C132" s="26"/>
      <c r="D132" s="32">
        <v>32414</v>
      </c>
      <c r="E132" s="32">
        <v>264</v>
      </c>
      <c r="F132" s="32">
        <v>0</v>
      </c>
      <c r="G132" s="32">
        <v>0</v>
      </c>
      <c r="H132" s="32">
        <v>0</v>
      </c>
      <c r="I132" s="32">
        <v>77</v>
      </c>
      <c r="J132" s="32">
        <v>32755</v>
      </c>
      <c r="K132" s="32">
        <v>0</v>
      </c>
      <c r="L132" s="32">
        <v>114</v>
      </c>
      <c r="M132" s="32">
        <v>253</v>
      </c>
      <c r="N132" s="32">
        <v>32616</v>
      </c>
      <c r="O132" s="40"/>
      <c r="P132" s="23"/>
      <c r="Q132" s="21"/>
    </row>
    <row r="133" spans="1:17" ht="19.5" customHeight="1">
      <c r="A133" s="41"/>
      <c r="B133" s="48" t="s">
        <v>160</v>
      </c>
      <c r="C133" s="26"/>
      <c r="D133" s="32">
        <v>4143</v>
      </c>
      <c r="E133" s="32">
        <v>0</v>
      </c>
      <c r="F133" s="32">
        <v>0</v>
      </c>
      <c r="G133" s="32">
        <v>0</v>
      </c>
      <c r="H133" s="32">
        <v>0</v>
      </c>
      <c r="I133" s="32">
        <v>0</v>
      </c>
      <c r="J133" s="32">
        <v>4143</v>
      </c>
      <c r="K133" s="32">
        <v>0</v>
      </c>
      <c r="L133" s="32">
        <v>0</v>
      </c>
      <c r="M133" s="32">
        <v>0</v>
      </c>
      <c r="N133" s="32">
        <v>4143</v>
      </c>
      <c r="O133" s="40"/>
      <c r="P133" s="23"/>
      <c r="Q133" s="21"/>
    </row>
    <row r="134" spans="1:17" ht="19.5" customHeight="1">
      <c r="A134" s="41"/>
      <c r="B134" s="48" t="s">
        <v>161</v>
      </c>
      <c r="C134" s="26"/>
      <c r="D134" s="32">
        <v>7899</v>
      </c>
      <c r="E134" s="32">
        <v>0</v>
      </c>
      <c r="F134" s="32">
        <v>0</v>
      </c>
      <c r="G134" s="32">
        <v>0</v>
      </c>
      <c r="H134" s="32">
        <v>0</v>
      </c>
      <c r="I134" s="32">
        <v>0</v>
      </c>
      <c r="J134" s="32">
        <v>7899</v>
      </c>
      <c r="K134" s="32">
        <v>0</v>
      </c>
      <c r="L134" s="32">
        <v>0</v>
      </c>
      <c r="M134" s="32">
        <v>0</v>
      </c>
      <c r="N134" s="32">
        <v>7899</v>
      </c>
      <c r="O134" s="40"/>
      <c r="P134" s="23"/>
      <c r="Q134" s="21"/>
    </row>
    <row r="135" spans="1:17" ht="19.5" customHeight="1">
      <c r="A135" s="41"/>
      <c r="B135" s="48" t="s">
        <v>162</v>
      </c>
      <c r="C135" s="26"/>
      <c r="D135" s="32">
        <v>13156</v>
      </c>
      <c r="E135" s="32">
        <v>0</v>
      </c>
      <c r="F135" s="32">
        <v>0</v>
      </c>
      <c r="G135" s="32">
        <v>0</v>
      </c>
      <c r="H135" s="32">
        <v>0</v>
      </c>
      <c r="I135" s="32">
        <v>0</v>
      </c>
      <c r="J135" s="32">
        <v>13156</v>
      </c>
      <c r="K135" s="32">
        <v>0</v>
      </c>
      <c r="L135" s="32">
        <v>0</v>
      </c>
      <c r="M135" s="32">
        <v>0</v>
      </c>
      <c r="N135" s="32">
        <v>13156</v>
      </c>
      <c r="O135" s="40"/>
      <c r="P135" s="23"/>
      <c r="Q135" s="21"/>
    </row>
    <row r="136" spans="1:17" ht="19.5" customHeight="1">
      <c r="A136" s="41"/>
      <c r="B136" s="47" t="s">
        <v>163</v>
      </c>
      <c r="C136" s="25"/>
      <c r="D136" s="31">
        <f aca="true" t="shared" si="31" ref="D136:N136">SUM(D137:D143)</f>
        <v>82412</v>
      </c>
      <c r="E136" s="31">
        <f t="shared" si="31"/>
        <v>156</v>
      </c>
      <c r="F136" s="31">
        <f t="shared" si="31"/>
        <v>0</v>
      </c>
      <c r="G136" s="31">
        <f t="shared" si="31"/>
        <v>0</v>
      </c>
      <c r="H136" s="31">
        <f t="shared" si="31"/>
        <v>362</v>
      </c>
      <c r="I136" s="31">
        <f t="shared" si="31"/>
        <v>137</v>
      </c>
      <c r="J136" s="31">
        <f t="shared" si="31"/>
        <v>83067</v>
      </c>
      <c r="K136" s="31">
        <f t="shared" si="31"/>
        <v>0</v>
      </c>
      <c r="L136" s="31">
        <f t="shared" si="31"/>
        <v>18</v>
      </c>
      <c r="M136" s="31">
        <f t="shared" si="31"/>
        <v>37</v>
      </c>
      <c r="N136" s="31">
        <f t="shared" si="31"/>
        <v>83045</v>
      </c>
      <c r="O136" s="40"/>
      <c r="P136" s="20"/>
      <c r="Q136" s="21"/>
    </row>
    <row r="137" spans="1:17" ht="19.5" customHeight="1">
      <c r="A137" s="41"/>
      <c r="B137" s="48" t="s">
        <v>164</v>
      </c>
      <c r="C137" s="26"/>
      <c r="D137" s="32">
        <v>32473</v>
      </c>
      <c r="E137" s="32">
        <v>0</v>
      </c>
      <c r="F137" s="32">
        <v>0</v>
      </c>
      <c r="G137" s="32">
        <v>0</v>
      </c>
      <c r="H137" s="32">
        <v>159</v>
      </c>
      <c r="I137" s="32">
        <v>128</v>
      </c>
      <c r="J137" s="32">
        <v>32760</v>
      </c>
      <c r="K137" s="32">
        <v>0</v>
      </c>
      <c r="L137" s="32">
        <v>2</v>
      </c>
      <c r="M137" s="32">
        <v>0</v>
      </c>
      <c r="N137" s="32">
        <v>32760</v>
      </c>
      <c r="O137" s="40"/>
      <c r="P137" s="23"/>
      <c r="Q137" s="21"/>
    </row>
    <row r="138" spans="1:17" ht="19.5" customHeight="1">
      <c r="A138" s="41"/>
      <c r="B138" s="48" t="s">
        <v>165</v>
      </c>
      <c r="C138" s="26"/>
      <c r="D138" s="32">
        <v>5866</v>
      </c>
      <c r="E138" s="32">
        <v>0</v>
      </c>
      <c r="F138" s="32">
        <v>0</v>
      </c>
      <c r="G138" s="32">
        <v>0</v>
      </c>
      <c r="H138" s="32">
        <v>0</v>
      </c>
      <c r="I138" s="32">
        <v>0</v>
      </c>
      <c r="J138" s="32">
        <v>5866</v>
      </c>
      <c r="K138" s="32">
        <v>0</v>
      </c>
      <c r="L138" s="32">
        <v>0</v>
      </c>
      <c r="M138" s="32">
        <v>0</v>
      </c>
      <c r="N138" s="32">
        <v>5866</v>
      </c>
      <c r="O138" s="40"/>
      <c r="P138" s="23"/>
      <c r="Q138" s="21"/>
    </row>
    <row r="139" spans="1:17" ht="19.5" customHeight="1">
      <c r="A139" s="41"/>
      <c r="B139" s="48" t="s">
        <v>166</v>
      </c>
      <c r="C139" s="26"/>
      <c r="D139" s="32">
        <v>6801</v>
      </c>
      <c r="E139" s="32">
        <v>0</v>
      </c>
      <c r="F139" s="32">
        <v>0</v>
      </c>
      <c r="G139" s="32">
        <v>0</v>
      </c>
      <c r="H139" s="32">
        <v>101</v>
      </c>
      <c r="I139" s="32">
        <v>0</v>
      </c>
      <c r="J139" s="32">
        <v>6902</v>
      </c>
      <c r="K139" s="32">
        <v>0</v>
      </c>
      <c r="L139" s="32">
        <v>0</v>
      </c>
      <c r="M139" s="32">
        <v>0</v>
      </c>
      <c r="N139" s="32">
        <v>6902</v>
      </c>
      <c r="O139" s="40"/>
      <c r="P139" s="23"/>
      <c r="Q139" s="21"/>
    </row>
    <row r="140" spans="1:17" ht="19.5" customHeight="1">
      <c r="A140" s="41"/>
      <c r="B140" s="48" t="s">
        <v>167</v>
      </c>
      <c r="C140" s="26"/>
      <c r="D140" s="32">
        <v>12085</v>
      </c>
      <c r="E140" s="32">
        <v>0</v>
      </c>
      <c r="F140" s="32">
        <v>0</v>
      </c>
      <c r="G140" s="32">
        <v>0</v>
      </c>
      <c r="H140" s="32">
        <v>0</v>
      </c>
      <c r="I140" s="32">
        <v>9</v>
      </c>
      <c r="J140" s="32">
        <v>12094</v>
      </c>
      <c r="K140" s="32">
        <v>0</v>
      </c>
      <c r="L140" s="32">
        <v>3</v>
      </c>
      <c r="M140" s="32">
        <v>0</v>
      </c>
      <c r="N140" s="32">
        <v>12096</v>
      </c>
      <c r="O140" s="40"/>
      <c r="P140" s="23"/>
      <c r="Q140" s="21"/>
    </row>
    <row r="141" spans="1:17" ht="19.5" customHeight="1">
      <c r="A141" s="41"/>
      <c r="B141" s="48" t="s">
        <v>168</v>
      </c>
      <c r="C141" s="26"/>
      <c r="D141" s="32">
        <v>2475</v>
      </c>
      <c r="E141" s="32">
        <v>0</v>
      </c>
      <c r="F141" s="32">
        <v>0</v>
      </c>
      <c r="G141" s="32">
        <v>0</v>
      </c>
      <c r="H141" s="32">
        <v>0</v>
      </c>
      <c r="I141" s="32">
        <v>0</v>
      </c>
      <c r="J141" s="32">
        <v>2475</v>
      </c>
      <c r="K141" s="32">
        <v>0</v>
      </c>
      <c r="L141" s="32">
        <v>0</v>
      </c>
      <c r="M141" s="32">
        <v>0</v>
      </c>
      <c r="N141" s="32">
        <v>2475</v>
      </c>
      <c r="O141" s="40"/>
      <c r="P141" s="23"/>
      <c r="Q141" s="21"/>
    </row>
    <row r="142" spans="1:17" ht="19.5" customHeight="1">
      <c r="A142" s="41"/>
      <c r="B142" s="48" t="s">
        <v>169</v>
      </c>
      <c r="C142" s="26"/>
      <c r="D142" s="32">
        <v>3147</v>
      </c>
      <c r="E142" s="32">
        <v>156</v>
      </c>
      <c r="F142" s="32">
        <v>0</v>
      </c>
      <c r="G142" s="32">
        <v>0</v>
      </c>
      <c r="H142" s="32">
        <v>83</v>
      </c>
      <c r="I142" s="32">
        <v>0</v>
      </c>
      <c r="J142" s="32">
        <v>3386</v>
      </c>
      <c r="K142" s="32">
        <v>0</v>
      </c>
      <c r="L142" s="32">
        <v>11</v>
      </c>
      <c r="M142" s="32">
        <v>37</v>
      </c>
      <c r="N142" s="32">
        <v>3360</v>
      </c>
      <c r="O142" s="40"/>
      <c r="P142" s="23"/>
      <c r="Q142" s="21"/>
    </row>
    <row r="143" spans="1:17" ht="19.5" customHeight="1">
      <c r="A143" s="41"/>
      <c r="B143" s="48" t="s">
        <v>170</v>
      </c>
      <c r="C143" s="26"/>
      <c r="D143" s="32">
        <v>19565</v>
      </c>
      <c r="E143" s="32">
        <v>0</v>
      </c>
      <c r="F143" s="32">
        <v>0</v>
      </c>
      <c r="G143" s="32">
        <v>0</v>
      </c>
      <c r="H143" s="32">
        <v>19</v>
      </c>
      <c r="I143" s="32">
        <v>0</v>
      </c>
      <c r="J143" s="32">
        <v>19584</v>
      </c>
      <c r="K143" s="32">
        <v>0</v>
      </c>
      <c r="L143" s="32">
        <v>2</v>
      </c>
      <c r="M143" s="32">
        <v>0</v>
      </c>
      <c r="N143" s="32">
        <v>19586</v>
      </c>
      <c r="O143" s="40"/>
      <c r="P143" s="23"/>
      <c r="Q143" s="21"/>
    </row>
    <row r="144" spans="1:17" ht="19.5" customHeight="1">
      <c r="A144" s="41"/>
      <c r="B144" s="47" t="s">
        <v>7</v>
      </c>
      <c r="C144" s="25"/>
      <c r="D144" s="31">
        <f aca="true" t="shared" si="32" ref="D144:N144">D145</f>
        <v>394501</v>
      </c>
      <c r="E144" s="31">
        <f t="shared" si="32"/>
        <v>2711</v>
      </c>
      <c r="F144" s="31">
        <f t="shared" si="32"/>
        <v>0</v>
      </c>
      <c r="G144" s="31">
        <f t="shared" si="32"/>
        <v>0</v>
      </c>
      <c r="H144" s="31">
        <f t="shared" si="32"/>
        <v>2373</v>
      </c>
      <c r="I144" s="31">
        <f t="shared" si="32"/>
        <v>3</v>
      </c>
      <c r="J144" s="31">
        <f t="shared" si="32"/>
        <v>399588</v>
      </c>
      <c r="K144" s="31">
        <f t="shared" si="32"/>
        <v>107</v>
      </c>
      <c r="L144" s="31">
        <f t="shared" si="32"/>
        <v>2456</v>
      </c>
      <c r="M144" s="31">
        <f t="shared" si="32"/>
        <v>2235</v>
      </c>
      <c r="N144" s="31">
        <f t="shared" si="32"/>
        <v>399914</v>
      </c>
      <c r="O144" s="40"/>
      <c r="P144" s="20"/>
      <c r="Q144" s="21"/>
    </row>
    <row r="145" spans="1:17" ht="19.5" customHeight="1">
      <c r="A145" s="41"/>
      <c r="B145" s="47" t="s">
        <v>172</v>
      </c>
      <c r="C145" s="25"/>
      <c r="D145" s="31">
        <f aca="true" t="shared" si="33" ref="D145:N145">SUM(D146:D156)</f>
        <v>394501</v>
      </c>
      <c r="E145" s="31">
        <f>SUM(E146:E156)</f>
        <v>2711</v>
      </c>
      <c r="F145" s="31">
        <f>SUM(F146:F156)</f>
        <v>0</v>
      </c>
      <c r="G145" s="31">
        <f t="shared" si="33"/>
        <v>0</v>
      </c>
      <c r="H145" s="31">
        <f t="shared" si="33"/>
        <v>2373</v>
      </c>
      <c r="I145" s="31">
        <f t="shared" si="33"/>
        <v>3</v>
      </c>
      <c r="J145" s="31">
        <f t="shared" si="33"/>
        <v>399588</v>
      </c>
      <c r="K145" s="31">
        <f t="shared" si="33"/>
        <v>107</v>
      </c>
      <c r="L145" s="31">
        <f t="shared" si="33"/>
        <v>2456</v>
      </c>
      <c r="M145" s="31">
        <f t="shared" si="33"/>
        <v>2235</v>
      </c>
      <c r="N145" s="31">
        <f t="shared" si="33"/>
        <v>399914</v>
      </c>
      <c r="O145" s="40"/>
      <c r="P145" s="20"/>
      <c r="Q145" s="21"/>
    </row>
    <row r="146" spans="1:17" ht="19.5" customHeight="1">
      <c r="A146" s="41"/>
      <c r="B146" s="48" t="s">
        <v>174</v>
      </c>
      <c r="C146" s="26"/>
      <c r="D146" s="32">
        <v>30858</v>
      </c>
      <c r="E146" s="32">
        <v>0</v>
      </c>
      <c r="F146" s="32">
        <v>0</v>
      </c>
      <c r="G146" s="32">
        <v>0</v>
      </c>
      <c r="H146" s="32">
        <v>13</v>
      </c>
      <c r="I146" s="32">
        <v>0</v>
      </c>
      <c r="J146" s="32">
        <v>30871</v>
      </c>
      <c r="K146" s="32">
        <v>0</v>
      </c>
      <c r="L146" s="32">
        <v>0</v>
      </c>
      <c r="M146" s="32">
        <v>0</v>
      </c>
      <c r="N146" s="32">
        <v>30871</v>
      </c>
      <c r="O146" s="40"/>
      <c r="P146" s="23"/>
      <c r="Q146" s="21"/>
    </row>
    <row r="147" spans="1:17" ht="19.5" customHeight="1">
      <c r="A147" s="41"/>
      <c r="B147" s="48" t="s">
        <v>175</v>
      </c>
      <c r="C147" s="26"/>
      <c r="D147" s="32">
        <v>20546</v>
      </c>
      <c r="E147" s="32">
        <v>268</v>
      </c>
      <c r="F147" s="32">
        <v>0</v>
      </c>
      <c r="G147" s="32">
        <v>0</v>
      </c>
      <c r="H147" s="32">
        <v>46</v>
      </c>
      <c r="I147" s="32">
        <v>0</v>
      </c>
      <c r="J147" s="32">
        <v>20860</v>
      </c>
      <c r="K147" s="32">
        <v>36</v>
      </c>
      <c r="L147" s="32">
        <v>247</v>
      </c>
      <c r="M147" s="32">
        <v>199</v>
      </c>
      <c r="N147" s="32">
        <v>20943</v>
      </c>
      <c r="O147" s="40"/>
      <c r="P147" s="23"/>
      <c r="Q147" s="21"/>
    </row>
    <row r="148" spans="1:17" ht="19.5" customHeight="1">
      <c r="A148" s="41"/>
      <c r="B148" s="48" t="s">
        <v>176</v>
      </c>
      <c r="C148" s="26"/>
      <c r="D148" s="32">
        <v>73615</v>
      </c>
      <c r="E148" s="32">
        <v>1320</v>
      </c>
      <c r="F148" s="32">
        <v>0</v>
      </c>
      <c r="G148" s="32">
        <v>0</v>
      </c>
      <c r="H148" s="32">
        <v>240</v>
      </c>
      <c r="I148" s="32">
        <v>1</v>
      </c>
      <c r="J148" s="32">
        <v>75176</v>
      </c>
      <c r="K148" s="32">
        <v>35</v>
      </c>
      <c r="L148" s="32">
        <v>571</v>
      </c>
      <c r="M148" s="32">
        <v>1106</v>
      </c>
      <c r="N148" s="32">
        <v>74677</v>
      </c>
      <c r="O148" s="40"/>
      <c r="P148" s="23"/>
      <c r="Q148" s="21"/>
    </row>
    <row r="149" spans="1:17" ht="19.5" customHeight="1">
      <c r="A149" s="41"/>
      <c r="B149" s="48" t="s">
        <v>177</v>
      </c>
      <c r="C149" s="26"/>
      <c r="D149" s="32">
        <v>468</v>
      </c>
      <c r="E149" s="32">
        <v>10</v>
      </c>
      <c r="F149" s="32">
        <v>0</v>
      </c>
      <c r="G149" s="32">
        <v>0</v>
      </c>
      <c r="H149" s="32">
        <v>0</v>
      </c>
      <c r="I149" s="32">
        <v>0</v>
      </c>
      <c r="J149" s="32">
        <v>478</v>
      </c>
      <c r="K149" s="32">
        <v>0</v>
      </c>
      <c r="L149" s="32">
        <v>6</v>
      </c>
      <c r="M149" s="32">
        <v>4</v>
      </c>
      <c r="N149" s="32">
        <v>480</v>
      </c>
      <c r="O149" s="40"/>
      <c r="P149" s="23"/>
      <c r="Q149" s="21"/>
    </row>
    <row r="150" spans="1:17" ht="19.5" customHeight="1">
      <c r="A150" s="41"/>
      <c r="B150" s="48" t="s">
        <v>178</v>
      </c>
      <c r="C150" s="26"/>
      <c r="D150" s="32">
        <v>17827</v>
      </c>
      <c r="E150" s="32">
        <v>4</v>
      </c>
      <c r="F150" s="32">
        <v>0</v>
      </c>
      <c r="G150" s="32">
        <v>0</v>
      </c>
      <c r="H150" s="32">
        <v>647</v>
      </c>
      <c r="I150" s="32">
        <v>0</v>
      </c>
      <c r="J150" s="32">
        <v>18478</v>
      </c>
      <c r="K150" s="32">
        <v>0</v>
      </c>
      <c r="L150" s="32">
        <v>184</v>
      </c>
      <c r="M150" s="32">
        <v>3</v>
      </c>
      <c r="N150" s="32">
        <v>18659</v>
      </c>
      <c r="O150" s="40"/>
      <c r="P150" s="23"/>
      <c r="Q150" s="21"/>
    </row>
    <row r="151" spans="1:17" ht="19.5" customHeight="1">
      <c r="A151" s="41"/>
      <c r="B151" s="48" t="s">
        <v>180</v>
      </c>
      <c r="C151" s="26"/>
      <c r="D151" s="32">
        <v>133889</v>
      </c>
      <c r="E151" s="32">
        <v>142</v>
      </c>
      <c r="F151" s="32">
        <v>0</v>
      </c>
      <c r="G151" s="32">
        <v>0</v>
      </c>
      <c r="H151" s="32">
        <v>774</v>
      </c>
      <c r="I151" s="32">
        <v>0</v>
      </c>
      <c r="J151" s="32">
        <v>134805</v>
      </c>
      <c r="K151" s="32">
        <v>34</v>
      </c>
      <c r="L151" s="32">
        <v>1290</v>
      </c>
      <c r="M151" s="32">
        <v>128</v>
      </c>
      <c r="N151" s="32">
        <v>136000</v>
      </c>
      <c r="O151" s="40"/>
      <c r="P151" s="23"/>
      <c r="Q151" s="21"/>
    </row>
    <row r="152" spans="1:17" ht="19.5" customHeight="1">
      <c r="A152" s="41"/>
      <c r="B152" s="48" t="s">
        <v>181</v>
      </c>
      <c r="C152" s="26"/>
      <c r="D152" s="32">
        <v>6061</v>
      </c>
      <c r="E152" s="32">
        <v>161</v>
      </c>
      <c r="F152" s="32">
        <v>0</v>
      </c>
      <c r="G152" s="32">
        <v>0</v>
      </c>
      <c r="H152" s="32">
        <v>2</v>
      </c>
      <c r="I152" s="32">
        <v>0</v>
      </c>
      <c r="J152" s="32">
        <v>6224</v>
      </c>
      <c r="K152" s="32">
        <v>-15</v>
      </c>
      <c r="L152" s="32">
        <v>0</v>
      </c>
      <c r="M152" s="32">
        <v>82</v>
      </c>
      <c r="N152" s="32">
        <v>6127</v>
      </c>
      <c r="O152" s="40"/>
      <c r="P152" s="23"/>
      <c r="Q152" s="21"/>
    </row>
    <row r="153" spans="1:17" ht="19.5" customHeight="1">
      <c r="A153" s="41"/>
      <c r="B153" s="48" t="s">
        <v>182</v>
      </c>
      <c r="C153" s="26"/>
      <c r="D153" s="32">
        <v>16363</v>
      </c>
      <c r="E153" s="32">
        <v>86</v>
      </c>
      <c r="F153" s="32">
        <v>0</v>
      </c>
      <c r="G153" s="32">
        <v>0</v>
      </c>
      <c r="H153" s="32">
        <v>186</v>
      </c>
      <c r="I153" s="32">
        <v>0</v>
      </c>
      <c r="J153" s="32">
        <v>16635</v>
      </c>
      <c r="K153" s="32">
        <v>2</v>
      </c>
      <c r="L153" s="32">
        <v>39</v>
      </c>
      <c r="M153" s="32">
        <v>71</v>
      </c>
      <c r="N153" s="32">
        <v>16605</v>
      </c>
      <c r="O153" s="40"/>
      <c r="P153" s="23"/>
      <c r="Q153" s="21"/>
    </row>
    <row r="154" spans="1:17" ht="19.5" customHeight="1">
      <c r="A154" s="41"/>
      <c r="B154" s="48" t="s">
        <v>787</v>
      </c>
      <c r="C154" s="26"/>
      <c r="D154" s="32"/>
      <c r="E154" s="32"/>
      <c r="F154" s="32"/>
      <c r="G154" s="32"/>
      <c r="H154" s="32"/>
      <c r="I154" s="32"/>
      <c r="J154" s="32"/>
      <c r="K154" s="32"/>
      <c r="L154" s="32"/>
      <c r="M154" s="32"/>
      <c r="N154" s="32"/>
      <c r="O154" s="40"/>
      <c r="P154" s="23"/>
      <c r="Q154" s="21"/>
    </row>
    <row r="155" spans="1:17" ht="14.25" customHeight="1">
      <c r="A155" s="41"/>
      <c r="B155" s="48" t="s">
        <v>185</v>
      </c>
      <c r="C155" s="26"/>
      <c r="D155" s="32">
        <v>39929</v>
      </c>
      <c r="E155" s="32">
        <v>0</v>
      </c>
      <c r="F155" s="32">
        <v>0</v>
      </c>
      <c r="G155" s="32">
        <v>0</v>
      </c>
      <c r="H155" s="32">
        <v>0</v>
      </c>
      <c r="I155" s="32">
        <v>0</v>
      </c>
      <c r="J155" s="32">
        <v>39929</v>
      </c>
      <c r="K155" s="32">
        <v>0</v>
      </c>
      <c r="L155" s="32">
        <v>16</v>
      </c>
      <c r="M155" s="32">
        <v>0</v>
      </c>
      <c r="N155" s="32">
        <v>39945</v>
      </c>
      <c r="O155" s="40"/>
      <c r="P155" s="23"/>
      <c r="Q155" s="21"/>
    </row>
    <row r="156" spans="1:17" ht="19.5" customHeight="1">
      <c r="A156" s="41"/>
      <c r="B156" s="48" t="s">
        <v>184</v>
      </c>
      <c r="C156" s="26"/>
      <c r="D156" s="32">
        <v>54945</v>
      </c>
      <c r="E156" s="32">
        <v>720</v>
      </c>
      <c r="F156" s="32">
        <v>0</v>
      </c>
      <c r="G156" s="32">
        <v>0</v>
      </c>
      <c r="H156" s="32">
        <v>465</v>
      </c>
      <c r="I156" s="32">
        <v>2</v>
      </c>
      <c r="J156" s="32">
        <v>56132</v>
      </c>
      <c r="K156" s="32">
        <v>15</v>
      </c>
      <c r="L156" s="32">
        <v>103</v>
      </c>
      <c r="M156" s="32">
        <v>642</v>
      </c>
      <c r="N156" s="32">
        <v>55607</v>
      </c>
      <c r="O156" s="40"/>
      <c r="P156" s="23"/>
      <c r="Q156" s="21"/>
    </row>
    <row r="157" spans="1:17" ht="19.5" customHeight="1">
      <c r="A157" s="41"/>
      <c r="B157" s="47" t="s">
        <v>8</v>
      </c>
      <c r="C157" s="25"/>
      <c r="D157" s="31">
        <f aca="true" t="shared" si="34" ref="D157:N157">D158+D164+D168</f>
        <v>534535</v>
      </c>
      <c r="E157" s="31">
        <f t="shared" si="34"/>
        <v>0</v>
      </c>
      <c r="F157" s="31">
        <f t="shared" si="34"/>
        <v>0</v>
      </c>
      <c r="G157" s="31">
        <f t="shared" si="34"/>
        <v>0</v>
      </c>
      <c r="H157" s="31">
        <f t="shared" si="34"/>
        <v>2349</v>
      </c>
      <c r="I157" s="31">
        <f t="shared" si="34"/>
        <v>3</v>
      </c>
      <c r="J157" s="31">
        <f t="shared" si="34"/>
        <v>536887</v>
      </c>
      <c r="K157" s="31">
        <f t="shared" si="34"/>
        <v>0</v>
      </c>
      <c r="L157" s="31">
        <f t="shared" si="34"/>
        <v>1611</v>
      </c>
      <c r="M157" s="31">
        <f t="shared" si="34"/>
        <v>0</v>
      </c>
      <c r="N157" s="31">
        <f t="shared" si="34"/>
        <v>538499</v>
      </c>
      <c r="O157" s="40"/>
      <c r="P157" s="20"/>
      <c r="Q157" s="21"/>
    </row>
    <row r="158" spans="1:17" ht="19.5" customHeight="1">
      <c r="A158" s="41"/>
      <c r="B158" s="47" t="s">
        <v>186</v>
      </c>
      <c r="C158" s="25"/>
      <c r="D158" s="31">
        <f aca="true" t="shared" si="35" ref="D158:N158">SUM(D159:D163)</f>
        <v>444778</v>
      </c>
      <c r="E158" s="31">
        <f>SUM(E159:E163)</f>
        <v>0</v>
      </c>
      <c r="F158" s="31">
        <f>SUM(F159:F163)</f>
        <v>0</v>
      </c>
      <c r="G158" s="31">
        <f t="shared" si="35"/>
        <v>0</v>
      </c>
      <c r="H158" s="31">
        <f t="shared" si="35"/>
        <v>1879</v>
      </c>
      <c r="I158" s="31">
        <f t="shared" si="35"/>
        <v>3</v>
      </c>
      <c r="J158" s="31">
        <f t="shared" si="35"/>
        <v>446660</v>
      </c>
      <c r="K158" s="31">
        <f t="shared" si="35"/>
        <v>0</v>
      </c>
      <c r="L158" s="31">
        <f t="shared" si="35"/>
        <v>1370</v>
      </c>
      <c r="M158" s="31">
        <f t="shared" si="35"/>
        <v>0</v>
      </c>
      <c r="N158" s="31">
        <f t="shared" si="35"/>
        <v>448030</v>
      </c>
      <c r="O158" s="40"/>
      <c r="P158" s="20"/>
      <c r="Q158" s="21"/>
    </row>
    <row r="159" spans="1:17" ht="19.5" customHeight="1">
      <c r="A159" s="41"/>
      <c r="B159" s="48" t="s">
        <v>187</v>
      </c>
      <c r="C159" s="26"/>
      <c r="D159" s="32">
        <v>188475</v>
      </c>
      <c r="E159" s="32">
        <v>0</v>
      </c>
      <c r="F159" s="32">
        <v>0</v>
      </c>
      <c r="G159" s="32">
        <v>0</v>
      </c>
      <c r="H159" s="32">
        <v>1229</v>
      </c>
      <c r="I159" s="32">
        <v>2</v>
      </c>
      <c r="J159" s="32">
        <v>189706</v>
      </c>
      <c r="K159" s="32">
        <v>0</v>
      </c>
      <c r="L159" s="32">
        <v>974</v>
      </c>
      <c r="M159" s="32">
        <v>0</v>
      </c>
      <c r="N159" s="32">
        <v>190680</v>
      </c>
      <c r="O159" s="40"/>
      <c r="P159" s="23"/>
      <c r="Q159" s="21"/>
    </row>
    <row r="160" spans="1:17" ht="19.5" customHeight="1">
      <c r="A160" s="41"/>
      <c r="B160" s="48" t="s">
        <v>188</v>
      </c>
      <c r="C160" s="26"/>
      <c r="D160" s="32">
        <v>23206</v>
      </c>
      <c r="E160" s="32">
        <v>0</v>
      </c>
      <c r="F160" s="32">
        <v>0</v>
      </c>
      <c r="G160" s="32">
        <v>0</v>
      </c>
      <c r="H160" s="32">
        <v>0</v>
      </c>
      <c r="I160" s="32">
        <v>0</v>
      </c>
      <c r="J160" s="32">
        <v>23206</v>
      </c>
      <c r="K160" s="32">
        <v>0</v>
      </c>
      <c r="L160" s="32">
        <v>0</v>
      </c>
      <c r="M160" s="32">
        <v>0</v>
      </c>
      <c r="N160" s="32">
        <v>23206</v>
      </c>
      <c r="O160" s="40"/>
      <c r="P160" s="23"/>
      <c r="Q160" s="21"/>
    </row>
    <row r="161" spans="1:17" ht="19.5" customHeight="1">
      <c r="A161" s="41"/>
      <c r="B161" s="48" t="s">
        <v>189</v>
      </c>
      <c r="C161" s="26"/>
      <c r="D161" s="32">
        <v>95849</v>
      </c>
      <c r="E161" s="32">
        <v>0</v>
      </c>
      <c r="F161" s="32">
        <v>0</v>
      </c>
      <c r="G161" s="32">
        <v>0</v>
      </c>
      <c r="H161" s="32">
        <v>36</v>
      </c>
      <c r="I161" s="32">
        <v>0</v>
      </c>
      <c r="J161" s="32">
        <v>95885</v>
      </c>
      <c r="K161" s="32">
        <v>0</v>
      </c>
      <c r="L161" s="32">
        <v>0</v>
      </c>
      <c r="M161" s="32">
        <v>0</v>
      </c>
      <c r="N161" s="32">
        <v>95885</v>
      </c>
      <c r="O161" s="40"/>
      <c r="P161" s="23"/>
      <c r="Q161" s="21"/>
    </row>
    <row r="162" spans="1:17" ht="19.5" customHeight="1">
      <c r="A162" s="41"/>
      <c r="B162" s="48" t="s">
        <v>190</v>
      </c>
      <c r="C162" s="26"/>
      <c r="D162" s="32">
        <v>56583</v>
      </c>
      <c r="E162" s="32">
        <v>0</v>
      </c>
      <c r="F162" s="32">
        <v>0</v>
      </c>
      <c r="G162" s="32">
        <v>0</v>
      </c>
      <c r="H162" s="32">
        <v>568</v>
      </c>
      <c r="I162" s="32">
        <v>0</v>
      </c>
      <c r="J162" s="32">
        <v>57151</v>
      </c>
      <c r="K162" s="32">
        <v>0</v>
      </c>
      <c r="L162" s="32">
        <v>2</v>
      </c>
      <c r="M162" s="32">
        <v>0</v>
      </c>
      <c r="N162" s="32">
        <v>57153</v>
      </c>
      <c r="O162" s="40"/>
      <c r="P162" s="23"/>
      <c r="Q162" s="21"/>
    </row>
    <row r="163" spans="1:17" ht="19.5" customHeight="1">
      <c r="A163" s="41"/>
      <c r="B163" s="48" t="s">
        <v>191</v>
      </c>
      <c r="C163" s="26"/>
      <c r="D163" s="32">
        <v>80665</v>
      </c>
      <c r="E163" s="32">
        <v>0</v>
      </c>
      <c r="F163" s="32">
        <v>0</v>
      </c>
      <c r="G163" s="32">
        <v>0</v>
      </c>
      <c r="H163" s="32">
        <v>46</v>
      </c>
      <c r="I163" s="32">
        <v>1</v>
      </c>
      <c r="J163" s="32">
        <v>80712</v>
      </c>
      <c r="K163" s="32">
        <v>0</v>
      </c>
      <c r="L163" s="32">
        <v>394</v>
      </c>
      <c r="M163" s="32">
        <v>0</v>
      </c>
      <c r="N163" s="32">
        <v>81106</v>
      </c>
      <c r="O163" s="40"/>
      <c r="P163" s="23"/>
      <c r="Q163" s="21"/>
    </row>
    <row r="164" spans="1:17" ht="19.5" customHeight="1">
      <c r="A164" s="41"/>
      <c r="B164" s="47" t="s">
        <v>192</v>
      </c>
      <c r="C164" s="25"/>
      <c r="D164" s="31">
        <f aca="true" t="shared" si="36" ref="D164:N164">SUM(D165:D167)</f>
        <v>42487</v>
      </c>
      <c r="E164" s="31">
        <f t="shared" si="36"/>
        <v>0</v>
      </c>
      <c r="F164" s="31">
        <f t="shared" si="36"/>
        <v>0</v>
      </c>
      <c r="G164" s="31">
        <f t="shared" si="36"/>
        <v>0</v>
      </c>
      <c r="H164" s="31">
        <f t="shared" si="36"/>
        <v>419</v>
      </c>
      <c r="I164" s="31">
        <f t="shared" si="36"/>
        <v>0</v>
      </c>
      <c r="J164" s="31">
        <f t="shared" si="36"/>
        <v>42906</v>
      </c>
      <c r="K164" s="31">
        <f t="shared" si="36"/>
        <v>0</v>
      </c>
      <c r="L164" s="31">
        <f t="shared" si="36"/>
        <v>241</v>
      </c>
      <c r="M164" s="31">
        <f t="shared" si="36"/>
        <v>0</v>
      </c>
      <c r="N164" s="31">
        <f t="shared" si="36"/>
        <v>43148</v>
      </c>
      <c r="O164" s="40"/>
      <c r="P164" s="20"/>
      <c r="Q164" s="21"/>
    </row>
    <row r="165" spans="1:17" ht="14.25" customHeight="1">
      <c r="A165" s="41"/>
      <c r="B165" s="48" t="s">
        <v>193</v>
      </c>
      <c r="C165" s="26"/>
      <c r="D165" s="32">
        <v>1851</v>
      </c>
      <c r="E165" s="32">
        <v>0</v>
      </c>
      <c r="F165" s="32">
        <v>0</v>
      </c>
      <c r="G165" s="32">
        <v>0</v>
      </c>
      <c r="H165" s="32">
        <v>0</v>
      </c>
      <c r="I165" s="32">
        <v>0</v>
      </c>
      <c r="J165" s="32">
        <v>1851</v>
      </c>
      <c r="K165" s="32">
        <v>0</v>
      </c>
      <c r="L165" s="32">
        <v>0</v>
      </c>
      <c r="M165" s="32">
        <v>0</v>
      </c>
      <c r="N165" s="32">
        <v>1851</v>
      </c>
      <c r="O165" s="40"/>
      <c r="P165" s="23"/>
      <c r="Q165" s="21"/>
    </row>
    <row r="166" spans="1:17" ht="19.5" customHeight="1">
      <c r="A166" s="41"/>
      <c r="B166" s="48" t="s">
        <v>195</v>
      </c>
      <c r="C166" s="26"/>
      <c r="D166" s="32">
        <v>26927</v>
      </c>
      <c r="E166" s="32">
        <v>0</v>
      </c>
      <c r="F166" s="32">
        <v>0</v>
      </c>
      <c r="G166" s="32">
        <v>0</v>
      </c>
      <c r="H166" s="32">
        <v>240</v>
      </c>
      <c r="I166" s="32">
        <v>0</v>
      </c>
      <c r="J166" s="32">
        <v>27167</v>
      </c>
      <c r="K166" s="32">
        <v>0</v>
      </c>
      <c r="L166" s="32">
        <v>215</v>
      </c>
      <c r="M166" s="32">
        <v>0</v>
      </c>
      <c r="N166" s="32">
        <v>27383</v>
      </c>
      <c r="O166" s="40"/>
      <c r="P166" s="23"/>
      <c r="Q166" s="21"/>
    </row>
    <row r="167" spans="1:17" ht="19.5" customHeight="1">
      <c r="A167" s="41"/>
      <c r="B167" s="48" t="s">
        <v>196</v>
      </c>
      <c r="C167" s="26"/>
      <c r="D167" s="32">
        <v>13709</v>
      </c>
      <c r="E167" s="32">
        <v>0</v>
      </c>
      <c r="F167" s="32">
        <v>0</v>
      </c>
      <c r="G167" s="32">
        <v>0</v>
      </c>
      <c r="H167" s="32">
        <v>179</v>
      </c>
      <c r="I167" s="32">
        <v>0</v>
      </c>
      <c r="J167" s="32">
        <v>13888</v>
      </c>
      <c r="K167" s="32">
        <v>0</v>
      </c>
      <c r="L167" s="32">
        <v>26</v>
      </c>
      <c r="M167" s="32">
        <v>0</v>
      </c>
      <c r="N167" s="32">
        <v>13914</v>
      </c>
      <c r="O167" s="40"/>
      <c r="P167" s="23"/>
      <c r="Q167" s="21"/>
    </row>
    <row r="168" spans="1:17" ht="19.5" customHeight="1">
      <c r="A168" s="41"/>
      <c r="B168" s="47" t="s">
        <v>197</v>
      </c>
      <c r="C168" s="25"/>
      <c r="D168" s="31">
        <f>SUM(D169:D171)</f>
        <v>47270</v>
      </c>
      <c r="E168" s="31">
        <f aca="true" t="shared" si="37" ref="E168:N168">SUM(E169:E171)</f>
        <v>0</v>
      </c>
      <c r="F168" s="31">
        <f t="shared" si="37"/>
        <v>0</v>
      </c>
      <c r="G168" s="31">
        <f t="shared" si="37"/>
        <v>0</v>
      </c>
      <c r="H168" s="31">
        <f t="shared" si="37"/>
        <v>51</v>
      </c>
      <c r="I168" s="31">
        <f t="shared" si="37"/>
        <v>0</v>
      </c>
      <c r="J168" s="31">
        <f t="shared" si="37"/>
        <v>47321</v>
      </c>
      <c r="K168" s="31">
        <f t="shared" si="37"/>
        <v>0</v>
      </c>
      <c r="L168" s="31">
        <f t="shared" si="37"/>
        <v>0</v>
      </c>
      <c r="M168" s="31">
        <f t="shared" si="37"/>
        <v>0</v>
      </c>
      <c r="N168" s="31">
        <f t="shared" si="37"/>
        <v>47321</v>
      </c>
      <c r="O168" s="40"/>
      <c r="P168" s="20"/>
      <c r="Q168" s="21"/>
    </row>
    <row r="169" spans="1:17" ht="19.5" customHeight="1">
      <c r="A169" s="41"/>
      <c r="B169" s="48" t="s">
        <v>198</v>
      </c>
      <c r="C169" s="26"/>
      <c r="D169" s="32">
        <v>5362</v>
      </c>
      <c r="E169" s="32">
        <v>0</v>
      </c>
      <c r="F169" s="32">
        <v>0</v>
      </c>
      <c r="G169" s="32">
        <v>0</v>
      </c>
      <c r="H169" s="32">
        <v>10</v>
      </c>
      <c r="I169" s="32">
        <v>0</v>
      </c>
      <c r="J169" s="32">
        <v>5372</v>
      </c>
      <c r="K169" s="32">
        <v>0</v>
      </c>
      <c r="L169" s="32">
        <v>0</v>
      </c>
      <c r="M169" s="32">
        <v>0</v>
      </c>
      <c r="N169" s="32">
        <v>5372</v>
      </c>
      <c r="O169" s="40"/>
      <c r="P169" s="23"/>
      <c r="Q169" s="21"/>
    </row>
    <row r="170" spans="1:17" ht="19.5" customHeight="1">
      <c r="A170" s="41"/>
      <c r="B170" s="48" t="s">
        <v>199</v>
      </c>
      <c r="C170" s="26"/>
      <c r="D170" s="32">
        <v>10752</v>
      </c>
      <c r="E170" s="32">
        <v>0</v>
      </c>
      <c r="F170" s="32">
        <v>0</v>
      </c>
      <c r="G170" s="32">
        <v>0</v>
      </c>
      <c r="H170" s="32">
        <v>0</v>
      </c>
      <c r="I170" s="32">
        <v>0</v>
      </c>
      <c r="J170" s="32">
        <v>10752</v>
      </c>
      <c r="K170" s="32">
        <v>0</v>
      </c>
      <c r="L170" s="32">
        <v>0</v>
      </c>
      <c r="M170" s="32">
        <v>0</v>
      </c>
      <c r="N170" s="32">
        <v>10752</v>
      </c>
      <c r="O170" s="40"/>
      <c r="P170" s="23"/>
      <c r="Q170" s="21"/>
    </row>
    <row r="171" spans="1:17" ht="19.5" customHeight="1">
      <c r="A171" s="41"/>
      <c r="B171" s="48" t="s">
        <v>200</v>
      </c>
      <c r="C171" s="26"/>
      <c r="D171" s="32">
        <v>31156</v>
      </c>
      <c r="E171" s="32">
        <v>0</v>
      </c>
      <c r="F171" s="32">
        <v>0</v>
      </c>
      <c r="G171" s="32">
        <v>0</v>
      </c>
      <c r="H171" s="32">
        <v>41</v>
      </c>
      <c r="I171" s="32">
        <v>0</v>
      </c>
      <c r="J171" s="32">
        <v>31197</v>
      </c>
      <c r="K171" s="32">
        <v>0</v>
      </c>
      <c r="L171" s="32">
        <v>0</v>
      </c>
      <c r="M171" s="32">
        <v>0</v>
      </c>
      <c r="N171" s="32">
        <v>31197</v>
      </c>
      <c r="O171" s="40"/>
      <c r="P171" s="23"/>
      <c r="Q171" s="21"/>
    </row>
    <row r="172" spans="1:17" ht="19.5" customHeight="1">
      <c r="A172" s="41"/>
      <c r="B172" s="47" t="s">
        <v>9</v>
      </c>
      <c r="C172" s="25"/>
      <c r="D172" s="31">
        <f aca="true" t="shared" si="38" ref="D172:N172">D173+D178+D183+D185</f>
        <v>332307</v>
      </c>
      <c r="E172" s="31">
        <f>E173+E178+E183+E185</f>
        <v>2878</v>
      </c>
      <c r="F172" s="31">
        <f>F173+F178+F183+F185</f>
        <v>0</v>
      </c>
      <c r="G172" s="31">
        <f t="shared" si="38"/>
        <v>0</v>
      </c>
      <c r="H172" s="31">
        <f t="shared" si="38"/>
        <v>2073</v>
      </c>
      <c r="I172" s="31">
        <f t="shared" si="38"/>
        <v>9915</v>
      </c>
      <c r="J172" s="31">
        <f t="shared" si="38"/>
        <v>347173</v>
      </c>
      <c r="K172" s="31">
        <f t="shared" si="38"/>
        <v>73</v>
      </c>
      <c r="L172" s="31">
        <f t="shared" si="38"/>
        <v>2006</v>
      </c>
      <c r="M172" s="31">
        <f t="shared" si="38"/>
        <v>2006</v>
      </c>
      <c r="N172" s="31">
        <f t="shared" si="38"/>
        <v>347245</v>
      </c>
      <c r="O172" s="40"/>
      <c r="P172" s="20"/>
      <c r="Q172" s="21"/>
    </row>
    <row r="173" spans="1:17" ht="19.5" customHeight="1">
      <c r="A173" s="41"/>
      <c r="B173" s="47" t="s">
        <v>201</v>
      </c>
      <c r="C173" s="25"/>
      <c r="D173" s="31">
        <f aca="true" t="shared" si="39" ref="D173:N173">SUM(D174:D177)</f>
        <v>17110</v>
      </c>
      <c r="E173" s="31">
        <f>SUM(E174:E177)</f>
        <v>77</v>
      </c>
      <c r="F173" s="31">
        <f>SUM(F174:F177)</f>
        <v>0</v>
      </c>
      <c r="G173" s="31">
        <f t="shared" si="39"/>
        <v>0</v>
      </c>
      <c r="H173" s="31">
        <f t="shared" si="39"/>
        <v>0</v>
      </c>
      <c r="I173" s="31">
        <f t="shared" si="39"/>
        <v>0</v>
      </c>
      <c r="J173" s="31">
        <f t="shared" si="39"/>
        <v>17187</v>
      </c>
      <c r="K173" s="31">
        <f t="shared" si="39"/>
        <v>0</v>
      </c>
      <c r="L173" s="31">
        <f t="shared" si="39"/>
        <v>1272</v>
      </c>
      <c r="M173" s="31">
        <f t="shared" si="39"/>
        <v>29</v>
      </c>
      <c r="N173" s="31">
        <f t="shared" si="39"/>
        <v>18430</v>
      </c>
      <c r="O173" s="40"/>
      <c r="P173" s="20"/>
      <c r="Q173" s="21"/>
    </row>
    <row r="174" spans="1:17" ht="19.5" customHeight="1">
      <c r="A174" s="41"/>
      <c r="B174" s="48" t="s">
        <v>202</v>
      </c>
      <c r="C174" s="26"/>
      <c r="D174" s="32">
        <v>8717</v>
      </c>
      <c r="E174" s="32">
        <v>0</v>
      </c>
      <c r="F174" s="32">
        <v>0</v>
      </c>
      <c r="G174" s="32">
        <v>0</v>
      </c>
      <c r="H174" s="32">
        <v>0</v>
      </c>
      <c r="I174" s="32">
        <v>0</v>
      </c>
      <c r="J174" s="32">
        <v>8717</v>
      </c>
      <c r="K174" s="32">
        <v>0</v>
      </c>
      <c r="L174" s="32">
        <v>1272</v>
      </c>
      <c r="M174" s="32">
        <v>0</v>
      </c>
      <c r="N174" s="32">
        <v>9989</v>
      </c>
      <c r="O174" s="40"/>
      <c r="P174" s="23"/>
      <c r="Q174" s="21"/>
    </row>
    <row r="175" spans="1:17" ht="19.5" customHeight="1">
      <c r="A175" s="41"/>
      <c r="B175" s="48" t="s">
        <v>203</v>
      </c>
      <c r="C175" s="26"/>
      <c r="D175" s="32">
        <v>3548</v>
      </c>
      <c r="E175" s="32">
        <v>77</v>
      </c>
      <c r="F175" s="32">
        <v>0</v>
      </c>
      <c r="G175" s="32">
        <v>0</v>
      </c>
      <c r="H175" s="32">
        <v>0</v>
      </c>
      <c r="I175" s="32">
        <v>0</v>
      </c>
      <c r="J175" s="32">
        <v>3625</v>
      </c>
      <c r="K175" s="32">
        <v>0</v>
      </c>
      <c r="L175" s="32">
        <v>0</v>
      </c>
      <c r="M175" s="32">
        <v>29</v>
      </c>
      <c r="N175" s="32">
        <v>3596</v>
      </c>
      <c r="O175" s="40"/>
      <c r="P175" s="23"/>
      <c r="Q175" s="21"/>
    </row>
    <row r="176" spans="1:17" ht="19.5" customHeight="1">
      <c r="A176" s="41"/>
      <c r="B176" s="48" t="s">
        <v>204</v>
      </c>
      <c r="C176" s="26"/>
      <c r="D176" s="32">
        <v>4345</v>
      </c>
      <c r="E176" s="32">
        <v>0</v>
      </c>
      <c r="F176" s="32">
        <v>0</v>
      </c>
      <c r="G176" s="32">
        <v>0</v>
      </c>
      <c r="H176" s="32">
        <v>0</v>
      </c>
      <c r="I176" s="32">
        <v>0</v>
      </c>
      <c r="J176" s="32">
        <v>4345</v>
      </c>
      <c r="K176" s="32">
        <v>0</v>
      </c>
      <c r="L176" s="32">
        <v>0</v>
      </c>
      <c r="M176" s="32">
        <v>0</v>
      </c>
      <c r="N176" s="32">
        <v>4345</v>
      </c>
      <c r="O176" s="40"/>
      <c r="P176" s="23"/>
      <c r="Q176" s="21"/>
    </row>
    <row r="177" spans="1:17" ht="19.5" customHeight="1">
      <c r="A177" s="41"/>
      <c r="B177" s="48" t="s">
        <v>205</v>
      </c>
      <c r="C177" s="26"/>
      <c r="D177" s="32">
        <v>500</v>
      </c>
      <c r="E177" s="32">
        <v>0</v>
      </c>
      <c r="F177" s="32">
        <v>0</v>
      </c>
      <c r="G177" s="32">
        <v>0</v>
      </c>
      <c r="H177" s="32">
        <v>0</v>
      </c>
      <c r="I177" s="32">
        <v>0</v>
      </c>
      <c r="J177" s="32">
        <v>500</v>
      </c>
      <c r="K177" s="32">
        <v>0</v>
      </c>
      <c r="L177" s="32">
        <v>0</v>
      </c>
      <c r="M177" s="32">
        <v>0</v>
      </c>
      <c r="N177" s="32">
        <v>500</v>
      </c>
      <c r="O177" s="40"/>
      <c r="P177" s="23"/>
      <c r="Q177" s="21"/>
    </row>
    <row r="178" spans="1:17" ht="19.5" customHeight="1">
      <c r="A178" s="41"/>
      <c r="B178" s="47" t="s">
        <v>206</v>
      </c>
      <c r="C178" s="25"/>
      <c r="D178" s="31">
        <f aca="true" t="shared" si="40" ref="D178:N178">SUM(D179:D182)</f>
        <v>10884</v>
      </c>
      <c r="E178" s="31">
        <f t="shared" si="40"/>
        <v>138</v>
      </c>
      <c r="F178" s="31">
        <f t="shared" si="40"/>
        <v>0</v>
      </c>
      <c r="G178" s="31">
        <f t="shared" si="40"/>
        <v>0</v>
      </c>
      <c r="H178" s="31">
        <f t="shared" si="40"/>
        <v>45</v>
      </c>
      <c r="I178" s="31">
        <f t="shared" si="40"/>
        <v>1</v>
      </c>
      <c r="J178" s="31">
        <f t="shared" si="40"/>
        <v>11068</v>
      </c>
      <c r="K178" s="31">
        <f t="shared" si="40"/>
        <v>-3</v>
      </c>
      <c r="L178" s="31">
        <f t="shared" si="40"/>
        <v>0</v>
      </c>
      <c r="M178" s="31">
        <f t="shared" si="40"/>
        <v>70</v>
      </c>
      <c r="N178" s="31">
        <f t="shared" si="40"/>
        <v>10995</v>
      </c>
      <c r="O178" s="40"/>
      <c r="P178" s="20"/>
      <c r="Q178" s="21"/>
    </row>
    <row r="179" spans="1:17" ht="19.5" customHeight="1">
      <c r="A179" s="41"/>
      <c r="B179" s="48" t="s">
        <v>207</v>
      </c>
      <c r="C179" s="26"/>
      <c r="D179" s="32">
        <v>5946</v>
      </c>
      <c r="E179" s="32">
        <v>0</v>
      </c>
      <c r="F179" s="32">
        <v>0</v>
      </c>
      <c r="G179" s="32">
        <v>0</v>
      </c>
      <c r="H179" s="32">
        <v>43</v>
      </c>
      <c r="I179" s="32">
        <v>0</v>
      </c>
      <c r="J179" s="32">
        <v>5989</v>
      </c>
      <c r="K179" s="32">
        <v>0</v>
      </c>
      <c r="L179" s="32">
        <v>0</v>
      </c>
      <c r="M179" s="32">
        <v>0</v>
      </c>
      <c r="N179" s="32">
        <v>5989</v>
      </c>
      <c r="O179" s="40"/>
      <c r="P179" s="23"/>
      <c r="Q179" s="21"/>
    </row>
    <row r="180" spans="1:17" ht="19.5" customHeight="1">
      <c r="A180" s="41"/>
      <c r="B180" s="48" t="s">
        <v>527</v>
      </c>
      <c r="C180" s="26"/>
      <c r="D180" s="32"/>
      <c r="E180" s="32"/>
      <c r="F180" s="32"/>
      <c r="G180" s="32"/>
      <c r="H180" s="32"/>
      <c r="I180" s="32"/>
      <c r="J180" s="32"/>
      <c r="K180" s="32"/>
      <c r="L180" s="32"/>
      <c r="M180" s="32"/>
      <c r="N180" s="32"/>
      <c r="O180" s="40"/>
      <c r="P180" s="23"/>
      <c r="Q180" s="21"/>
    </row>
    <row r="181" spans="1:17" ht="14.25" customHeight="1">
      <c r="A181" s="41"/>
      <c r="B181" s="48" t="s">
        <v>209</v>
      </c>
      <c r="C181" s="26"/>
      <c r="D181" s="32">
        <v>2277</v>
      </c>
      <c r="E181" s="32">
        <v>0</v>
      </c>
      <c r="F181" s="32">
        <v>0</v>
      </c>
      <c r="G181" s="32">
        <v>0</v>
      </c>
      <c r="H181" s="32">
        <v>0</v>
      </c>
      <c r="I181" s="32">
        <v>0</v>
      </c>
      <c r="J181" s="32">
        <v>2277</v>
      </c>
      <c r="K181" s="32">
        <v>0</v>
      </c>
      <c r="L181" s="32">
        <v>0</v>
      </c>
      <c r="M181" s="32">
        <v>0</v>
      </c>
      <c r="N181" s="32">
        <v>2277</v>
      </c>
      <c r="O181" s="40"/>
      <c r="P181" s="23"/>
      <c r="Q181" s="21"/>
    </row>
    <row r="182" spans="1:17" ht="19.5" customHeight="1">
      <c r="A182" s="41"/>
      <c r="B182" s="48" t="s">
        <v>210</v>
      </c>
      <c r="C182" s="26"/>
      <c r="D182" s="32">
        <v>2661</v>
      </c>
      <c r="E182" s="32">
        <v>138</v>
      </c>
      <c r="F182" s="32">
        <v>0</v>
      </c>
      <c r="G182" s="32">
        <v>0</v>
      </c>
      <c r="H182" s="32">
        <v>2</v>
      </c>
      <c r="I182" s="32">
        <v>1</v>
      </c>
      <c r="J182" s="32">
        <v>2802</v>
      </c>
      <c r="K182" s="32">
        <v>-3</v>
      </c>
      <c r="L182" s="32">
        <v>0</v>
      </c>
      <c r="M182" s="32">
        <v>70</v>
      </c>
      <c r="N182" s="32">
        <v>2729</v>
      </c>
      <c r="O182" s="40"/>
      <c r="P182" s="23"/>
      <c r="Q182" s="21"/>
    </row>
    <row r="183" spans="1:17" ht="19.5" customHeight="1">
      <c r="A183" s="41"/>
      <c r="B183" s="47" t="s">
        <v>211</v>
      </c>
      <c r="C183" s="25"/>
      <c r="D183" s="31">
        <f aca="true" t="shared" si="41" ref="D183:N183">D184</f>
        <v>121103</v>
      </c>
      <c r="E183" s="31">
        <f t="shared" si="41"/>
        <v>0</v>
      </c>
      <c r="F183" s="31">
        <f t="shared" si="41"/>
        <v>0</v>
      </c>
      <c r="G183" s="31">
        <f t="shared" si="41"/>
        <v>0</v>
      </c>
      <c r="H183" s="31">
        <f t="shared" si="41"/>
        <v>469</v>
      </c>
      <c r="I183" s="31">
        <f t="shared" si="41"/>
        <v>52</v>
      </c>
      <c r="J183" s="31">
        <f t="shared" si="41"/>
        <v>121624</v>
      </c>
      <c r="K183" s="31">
        <f t="shared" si="41"/>
        <v>0</v>
      </c>
      <c r="L183" s="31">
        <f t="shared" si="41"/>
        <v>201</v>
      </c>
      <c r="M183" s="31">
        <f t="shared" si="41"/>
        <v>0</v>
      </c>
      <c r="N183" s="31">
        <f t="shared" si="41"/>
        <v>121824</v>
      </c>
      <c r="O183" s="40"/>
      <c r="P183" s="20"/>
      <c r="Q183" s="21"/>
    </row>
    <row r="184" spans="1:17" ht="19.5" customHeight="1">
      <c r="A184" s="41"/>
      <c r="B184" s="48" t="s">
        <v>212</v>
      </c>
      <c r="C184" s="26"/>
      <c r="D184" s="32">
        <v>121103</v>
      </c>
      <c r="E184" s="32">
        <v>0</v>
      </c>
      <c r="F184" s="32">
        <v>0</v>
      </c>
      <c r="G184" s="32">
        <v>0</v>
      </c>
      <c r="H184" s="32">
        <v>469</v>
      </c>
      <c r="I184" s="32">
        <v>52</v>
      </c>
      <c r="J184" s="32">
        <v>121624</v>
      </c>
      <c r="K184" s="32">
        <v>0</v>
      </c>
      <c r="L184" s="32">
        <v>201</v>
      </c>
      <c r="M184" s="32">
        <v>0</v>
      </c>
      <c r="N184" s="32">
        <v>121824</v>
      </c>
      <c r="O184" s="40"/>
      <c r="P184" s="23"/>
      <c r="Q184" s="21"/>
    </row>
    <row r="185" spans="1:17" ht="19.5" customHeight="1">
      <c r="A185" s="41"/>
      <c r="B185" s="47" t="s">
        <v>213</v>
      </c>
      <c r="C185" s="25"/>
      <c r="D185" s="31">
        <f aca="true" t="shared" si="42" ref="D185:N185">SUM(D186:D191)</f>
        <v>183210</v>
      </c>
      <c r="E185" s="31">
        <f t="shared" si="42"/>
        <v>2663</v>
      </c>
      <c r="F185" s="31">
        <f t="shared" si="42"/>
        <v>0</v>
      </c>
      <c r="G185" s="31">
        <f t="shared" si="42"/>
        <v>0</v>
      </c>
      <c r="H185" s="31">
        <f t="shared" si="42"/>
        <v>1559</v>
      </c>
      <c r="I185" s="31">
        <f t="shared" si="42"/>
        <v>9862</v>
      </c>
      <c r="J185" s="31">
        <f t="shared" si="42"/>
        <v>197294</v>
      </c>
      <c r="K185" s="31">
        <f t="shared" si="42"/>
        <v>76</v>
      </c>
      <c r="L185" s="31">
        <f t="shared" si="42"/>
        <v>533</v>
      </c>
      <c r="M185" s="31">
        <f t="shared" si="42"/>
        <v>1907</v>
      </c>
      <c r="N185" s="31">
        <f t="shared" si="42"/>
        <v>195996</v>
      </c>
      <c r="O185" s="40"/>
      <c r="P185" s="20"/>
      <c r="Q185" s="21"/>
    </row>
    <row r="186" spans="1:17" ht="19.5" customHeight="1">
      <c r="A186" s="41"/>
      <c r="B186" s="48" t="s">
        <v>214</v>
      </c>
      <c r="C186" s="26"/>
      <c r="D186" s="32">
        <v>9624</v>
      </c>
      <c r="E186" s="32">
        <v>233</v>
      </c>
      <c r="F186" s="32">
        <v>0</v>
      </c>
      <c r="G186" s="32">
        <v>0</v>
      </c>
      <c r="H186" s="32">
        <v>0</v>
      </c>
      <c r="I186" s="32">
        <v>0</v>
      </c>
      <c r="J186" s="32">
        <v>9857</v>
      </c>
      <c r="K186" s="32">
        <v>-5</v>
      </c>
      <c r="L186" s="32">
        <v>17</v>
      </c>
      <c r="M186" s="32">
        <v>160</v>
      </c>
      <c r="N186" s="32">
        <v>9709</v>
      </c>
      <c r="O186" s="40"/>
      <c r="P186" s="23"/>
      <c r="Q186" s="21"/>
    </row>
    <row r="187" spans="1:17" ht="19.5" customHeight="1">
      <c r="A187" s="41"/>
      <c r="B187" s="48" t="s">
        <v>215</v>
      </c>
      <c r="C187" s="26"/>
      <c r="D187" s="32">
        <v>72462</v>
      </c>
      <c r="E187" s="32">
        <v>1107</v>
      </c>
      <c r="F187" s="32">
        <v>0</v>
      </c>
      <c r="G187" s="32">
        <v>0</v>
      </c>
      <c r="H187" s="32">
        <v>346</v>
      </c>
      <c r="I187" s="32">
        <v>0</v>
      </c>
      <c r="J187" s="32">
        <v>73915</v>
      </c>
      <c r="K187" s="32">
        <v>84</v>
      </c>
      <c r="L187" s="32">
        <v>161</v>
      </c>
      <c r="M187" s="32">
        <v>765</v>
      </c>
      <c r="N187" s="32">
        <v>73395</v>
      </c>
      <c r="O187" s="40"/>
      <c r="P187" s="23"/>
      <c r="Q187" s="21"/>
    </row>
    <row r="188" spans="1:17" ht="19.5" customHeight="1">
      <c r="A188" s="41"/>
      <c r="B188" s="48" t="s">
        <v>216</v>
      </c>
      <c r="C188" s="26"/>
      <c r="D188" s="32">
        <v>17780</v>
      </c>
      <c r="E188" s="32">
        <v>587</v>
      </c>
      <c r="F188" s="32">
        <v>0</v>
      </c>
      <c r="G188" s="32">
        <v>0</v>
      </c>
      <c r="H188" s="32">
        <v>116</v>
      </c>
      <c r="I188" s="32">
        <v>1</v>
      </c>
      <c r="J188" s="32">
        <v>18484</v>
      </c>
      <c r="K188" s="32">
        <v>0</v>
      </c>
      <c r="L188" s="32">
        <v>8</v>
      </c>
      <c r="M188" s="32">
        <v>384</v>
      </c>
      <c r="N188" s="32">
        <v>18108</v>
      </c>
      <c r="O188" s="40"/>
      <c r="P188" s="23"/>
      <c r="Q188" s="21"/>
    </row>
    <row r="189" spans="1:17" ht="19.5" customHeight="1">
      <c r="A189" s="41"/>
      <c r="B189" s="48" t="s">
        <v>217</v>
      </c>
      <c r="C189" s="26"/>
      <c r="D189" s="32">
        <v>35384</v>
      </c>
      <c r="E189" s="32">
        <v>79</v>
      </c>
      <c r="F189" s="32">
        <v>0</v>
      </c>
      <c r="G189" s="32">
        <v>0</v>
      </c>
      <c r="H189" s="32">
        <v>269</v>
      </c>
      <c r="I189" s="32">
        <v>9841</v>
      </c>
      <c r="J189" s="32">
        <v>45573</v>
      </c>
      <c r="K189" s="32">
        <v>0</v>
      </c>
      <c r="L189" s="32">
        <v>202</v>
      </c>
      <c r="M189" s="32">
        <v>52</v>
      </c>
      <c r="N189" s="32">
        <v>45723</v>
      </c>
      <c r="O189" s="40"/>
      <c r="P189" s="23"/>
      <c r="Q189" s="21"/>
    </row>
    <row r="190" spans="1:17" ht="19.5" customHeight="1">
      <c r="A190" s="41"/>
      <c r="B190" s="48" t="s">
        <v>218</v>
      </c>
      <c r="C190" s="26"/>
      <c r="D190" s="32">
        <v>36864</v>
      </c>
      <c r="E190" s="32">
        <v>329</v>
      </c>
      <c r="F190" s="32">
        <v>0</v>
      </c>
      <c r="G190" s="32">
        <v>0</v>
      </c>
      <c r="H190" s="32">
        <v>828</v>
      </c>
      <c r="I190" s="32">
        <v>20</v>
      </c>
      <c r="J190" s="32">
        <v>38041</v>
      </c>
      <c r="K190" s="32">
        <v>0</v>
      </c>
      <c r="L190" s="32">
        <v>133</v>
      </c>
      <c r="M190" s="32">
        <v>211</v>
      </c>
      <c r="N190" s="32">
        <v>37963</v>
      </c>
      <c r="O190" s="40"/>
      <c r="P190" s="23"/>
      <c r="Q190" s="21"/>
    </row>
    <row r="191" spans="1:17" ht="19.5" customHeight="1">
      <c r="A191" s="41"/>
      <c r="B191" s="48" t="s">
        <v>219</v>
      </c>
      <c r="C191" s="26"/>
      <c r="D191" s="32">
        <v>11096</v>
      </c>
      <c r="E191" s="32">
        <v>328</v>
      </c>
      <c r="F191" s="32">
        <v>0</v>
      </c>
      <c r="G191" s="32">
        <v>0</v>
      </c>
      <c r="H191" s="32">
        <v>0</v>
      </c>
      <c r="I191" s="32">
        <v>0</v>
      </c>
      <c r="J191" s="32">
        <v>11424</v>
      </c>
      <c r="K191" s="32">
        <v>-3</v>
      </c>
      <c r="L191" s="32">
        <v>12</v>
      </c>
      <c r="M191" s="32">
        <v>335</v>
      </c>
      <c r="N191" s="32">
        <v>11098</v>
      </c>
      <c r="O191" s="40"/>
      <c r="P191" s="23"/>
      <c r="Q191" s="21"/>
    </row>
    <row r="192" spans="1:17" ht="19.5" customHeight="1">
      <c r="A192" s="41"/>
      <c r="B192" s="47" t="s">
        <v>10</v>
      </c>
      <c r="C192" s="25"/>
      <c r="D192" s="31">
        <f aca="true" t="shared" si="43" ref="D192:N192">D193+D200+D209</f>
        <v>301929</v>
      </c>
      <c r="E192" s="31">
        <f>E193+E200+E209</f>
        <v>9679</v>
      </c>
      <c r="F192" s="31">
        <f>F193+F200+F209</f>
        <v>0</v>
      </c>
      <c r="G192" s="31">
        <f t="shared" si="43"/>
        <v>0</v>
      </c>
      <c r="H192" s="31">
        <f t="shared" si="43"/>
        <v>5611</v>
      </c>
      <c r="I192" s="31">
        <f t="shared" si="43"/>
        <v>126</v>
      </c>
      <c r="J192" s="31">
        <f t="shared" si="43"/>
        <v>317345</v>
      </c>
      <c r="K192" s="31">
        <f t="shared" si="43"/>
        <v>51</v>
      </c>
      <c r="L192" s="31">
        <f t="shared" si="43"/>
        <v>568</v>
      </c>
      <c r="M192" s="31">
        <f t="shared" si="43"/>
        <v>6577</v>
      </c>
      <c r="N192" s="31">
        <f t="shared" si="43"/>
        <v>311388</v>
      </c>
      <c r="O192" s="40"/>
      <c r="P192" s="20"/>
      <c r="Q192" s="21"/>
    </row>
    <row r="193" spans="1:17" ht="19.5" customHeight="1">
      <c r="A193" s="41"/>
      <c r="B193" s="47" t="s">
        <v>220</v>
      </c>
      <c r="C193" s="25"/>
      <c r="D193" s="31">
        <f aca="true" t="shared" si="44" ref="D193:N193">SUM(D194:D199)</f>
        <v>124307</v>
      </c>
      <c r="E193" s="31">
        <f>SUM(E194:E199)</f>
        <v>0</v>
      </c>
      <c r="F193" s="31">
        <f>SUM(F194:F199)</f>
        <v>0</v>
      </c>
      <c r="G193" s="31">
        <f t="shared" si="44"/>
        <v>0</v>
      </c>
      <c r="H193" s="31">
        <f t="shared" si="44"/>
        <v>5108</v>
      </c>
      <c r="I193" s="31">
        <f t="shared" si="44"/>
        <v>0</v>
      </c>
      <c r="J193" s="31">
        <f t="shared" si="44"/>
        <v>129415</v>
      </c>
      <c r="K193" s="31">
        <f t="shared" si="44"/>
        <v>0</v>
      </c>
      <c r="L193" s="31">
        <f t="shared" si="44"/>
        <v>185</v>
      </c>
      <c r="M193" s="31">
        <f t="shared" si="44"/>
        <v>0</v>
      </c>
      <c r="N193" s="31">
        <f t="shared" si="44"/>
        <v>129601</v>
      </c>
      <c r="O193" s="40"/>
      <c r="P193" s="20"/>
      <c r="Q193" s="21"/>
    </row>
    <row r="194" spans="1:17" ht="19.5" customHeight="1">
      <c r="A194" s="41"/>
      <c r="B194" s="48" t="s">
        <v>221</v>
      </c>
      <c r="C194" s="26"/>
      <c r="D194" s="32">
        <v>13368</v>
      </c>
      <c r="E194" s="32">
        <v>0</v>
      </c>
      <c r="F194" s="32">
        <v>0</v>
      </c>
      <c r="G194" s="32">
        <v>0</v>
      </c>
      <c r="H194" s="32">
        <v>307</v>
      </c>
      <c r="I194" s="32">
        <v>0</v>
      </c>
      <c r="J194" s="32">
        <v>13675</v>
      </c>
      <c r="K194" s="32">
        <v>0</v>
      </c>
      <c r="L194" s="32">
        <v>182</v>
      </c>
      <c r="M194" s="32">
        <v>0</v>
      </c>
      <c r="N194" s="32">
        <v>13858</v>
      </c>
      <c r="O194" s="40"/>
      <c r="P194" s="23"/>
      <c r="Q194" s="21"/>
    </row>
    <row r="195" spans="1:17" ht="19.5" customHeight="1">
      <c r="A195" s="41"/>
      <c r="B195" s="48" t="s">
        <v>222</v>
      </c>
      <c r="C195" s="26"/>
      <c r="D195" s="32">
        <v>6000</v>
      </c>
      <c r="E195" s="32">
        <v>0</v>
      </c>
      <c r="F195" s="32">
        <v>0</v>
      </c>
      <c r="G195" s="32">
        <v>0</v>
      </c>
      <c r="H195" s="32">
        <v>134</v>
      </c>
      <c r="I195" s="32">
        <v>0</v>
      </c>
      <c r="J195" s="32">
        <v>6134</v>
      </c>
      <c r="K195" s="32">
        <v>0</v>
      </c>
      <c r="L195" s="32">
        <v>0</v>
      </c>
      <c r="M195" s="32">
        <v>0</v>
      </c>
      <c r="N195" s="32">
        <v>6134</v>
      </c>
      <c r="O195" s="40"/>
      <c r="P195" s="23"/>
      <c r="Q195" s="21"/>
    </row>
    <row r="196" spans="1:17" ht="19.5" customHeight="1">
      <c r="A196" s="41"/>
      <c r="B196" s="48" t="s">
        <v>223</v>
      </c>
      <c r="C196" s="26"/>
      <c r="D196" s="32">
        <v>24673</v>
      </c>
      <c r="E196" s="32">
        <v>0</v>
      </c>
      <c r="F196" s="32">
        <v>0</v>
      </c>
      <c r="G196" s="32">
        <v>0</v>
      </c>
      <c r="H196" s="32">
        <v>708</v>
      </c>
      <c r="I196" s="32">
        <v>0</v>
      </c>
      <c r="J196" s="32">
        <v>25381</v>
      </c>
      <c r="K196" s="32">
        <v>0</v>
      </c>
      <c r="L196" s="32">
        <v>0</v>
      </c>
      <c r="M196" s="32">
        <v>0</v>
      </c>
      <c r="N196" s="32">
        <v>25381</v>
      </c>
      <c r="O196" s="40"/>
      <c r="P196" s="23"/>
      <c r="Q196" s="21"/>
    </row>
    <row r="197" spans="1:17" ht="19.5" customHeight="1">
      <c r="A197" s="41"/>
      <c r="B197" s="48" t="s">
        <v>224</v>
      </c>
      <c r="C197" s="26"/>
      <c r="D197" s="32">
        <v>49094</v>
      </c>
      <c r="E197" s="32">
        <v>0</v>
      </c>
      <c r="F197" s="32">
        <v>0</v>
      </c>
      <c r="G197" s="32">
        <v>0</v>
      </c>
      <c r="H197" s="32">
        <v>3929</v>
      </c>
      <c r="I197" s="32">
        <v>0</v>
      </c>
      <c r="J197" s="32">
        <v>53023</v>
      </c>
      <c r="K197" s="32">
        <v>0</v>
      </c>
      <c r="L197" s="32">
        <v>0</v>
      </c>
      <c r="M197" s="32">
        <v>0</v>
      </c>
      <c r="N197" s="32">
        <v>53023</v>
      </c>
      <c r="O197" s="40"/>
      <c r="P197" s="23"/>
      <c r="Q197" s="21"/>
    </row>
    <row r="198" spans="1:17" ht="19.5" customHeight="1">
      <c r="A198" s="41"/>
      <c r="B198" s="48" t="s">
        <v>225</v>
      </c>
      <c r="C198" s="26"/>
      <c r="D198" s="32">
        <v>9892</v>
      </c>
      <c r="E198" s="32">
        <v>0</v>
      </c>
      <c r="F198" s="32">
        <v>0</v>
      </c>
      <c r="G198" s="32">
        <v>0</v>
      </c>
      <c r="H198" s="32">
        <v>24</v>
      </c>
      <c r="I198" s="32">
        <v>0</v>
      </c>
      <c r="J198" s="32">
        <v>9916</v>
      </c>
      <c r="K198" s="32">
        <v>0</v>
      </c>
      <c r="L198" s="32">
        <v>0</v>
      </c>
      <c r="M198" s="32">
        <v>0</v>
      </c>
      <c r="N198" s="32">
        <v>9916</v>
      </c>
      <c r="O198" s="40"/>
      <c r="P198" s="23"/>
      <c r="Q198" s="21"/>
    </row>
    <row r="199" spans="1:17" ht="19.5" customHeight="1">
      <c r="A199" s="41"/>
      <c r="B199" s="48" t="s">
        <v>226</v>
      </c>
      <c r="C199" s="26"/>
      <c r="D199" s="32">
        <v>21280</v>
      </c>
      <c r="E199" s="32">
        <v>0</v>
      </c>
      <c r="F199" s="32">
        <v>0</v>
      </c>
      <c r="G199" s="32">
        <v>0</v>
      </c>
      <c r="H199" s="32">
        <v>6</v>
      </c>
      <c r="I199" s="32">
        <v>0</v>
      </c>
      <c r="J199" s="32">
        <v>21286</v>
      </c>
      <c r="K199" s="32">
        <v>0</v>
      </c>
      <c r="L199" s="32">
        <v>3</v>
      </c>
      <c r="M199" s="32">
        <v>0</v>
      </c>
      <c r="N199" s="32">
        <v>21289</v>
      </c>
      <c r="O199" s="40"/>
      <c r="P199" s="23"/>
      <c r="Q199" s="21"/>
    </row>
    <row r="200" spans="1:17" ht="19.5" customHeight="1">
      <c r="A200" s="41"/>
      <c r="B200" s="47" t="s">
        <v>227</v>
      </c>
      <c r="C200" s="25"/>
      <c r="D200" s="31">
        <f aca="true" t="shared" si="45" ref="D200:N200">SUM(D201:D208)</f>
        <v>16029</v>
      </c>
      <c r="E200" s="31">
        <f t="shared" si="45"/>
        <v>2462</v>
      </c>
      <c r="F200" s="31">
        <f t="shared" si="45"/>
        <v>0</v>
      </c>
      <c r="G200" s="31">
        <f t="shared" si="45"/>
        <v>0</v>
      </c>
      <c r="H200" s="31">
        <f t="shared" si="45"/>
        <v>0</v>
      </c>
      <c r="I200" s="31">
        <f t="shared" si="45"/>
        <v>0</v>
      </c>
      <c r="J200" s="31">
        <f t="shared" si="45"/>
        <v>18491</v>
      </c>
      <c r="K200" s="31">
        <f t="shared" si="45"/>
        <v>14</v>
      </c>
      <c r="L200" s="31">
        <f t="shared" si="45"/>
        <v>0</v>
      </c>
      <c r="M200" s="31">
        <f t="shared" si="45"/>
        <v>1770</v>
      </c>
      <c r="N200" s="31">
        <f t="shared" si="45"/>
        <v>16735</v>
      </c>
      <c r="O200" s="40"/>
      <c r="P200" s="20"/>
      <c r="Q200" s="21"/>
    </row>
    <row r="201" spans="1:17" ht="19.5" customHeight="1">
      <c r="A201" s="41"/>
      <c r="B201" s="48" t="s">
        <v>228</v>
      </c>
      <c r="C201" s="26"/>
      <c r="D201" s="32">
        <v>8186</v>
      </c>
      <c r="E201" s="32">
        <v>1133</v>
      </c>
      <c r="F201" s="32">
        <v>0</v>
      </c>
      <c r="G201" s="32">
        <v>0</v>
      </c>
      <c r="H201" s="32">
        <v>0</v>
      </c>
      <c r="I201" s="32">
        <v>0</v>
      </c>
      <c r="J201" s="32">
        <v>9319</v>
      </c>
      <c r="K201" s="32">
        <v>6</v>
      </c>
      <c r="L201" s="32">
        <v>0</v>
      </c>
      <c r="M201" s="32">
        <v>932</v>
      </c>
      <c r="N201" s="32">
        <v>8393</v>
      </c>
      <c r="O201" s="40"/>
      <c r="P201" s="23"/>
      <c r="Q201" s="21"/>
    </row>
    <row r="202" spans="1:17" ht="19.5" customHeight="1">
      <c r="A202" s="41"/>
      <c r="B202" s="48" t="s">
        <v>229</v>
      </c>
      <c r="C202" s="26"/>
      <c r="D202" s="32">
        <v>729</v>
      </c>
      <c r="E202" s="32">
        <v>196</v>
      </c>
      <c r="F202" s="32">
        <v>0</v>
      </c>
      <c r="G202" s="32">
        <v>0</v>
      </c>
      <c r="H202" s="32">
        <v>0</v>
      </c>
      <c r="I202" s="32">
        <v>0</v>
      </c>
      <c r="J202" s="32">
        <v>925</v>
      </c>
      <c r="K202" s="32">
        <v>4</v>
      </c>
      <c r="L202" s="32">
        <v>0</v>
      </c>
      <c r="M202" s="32">
        <v>136</v>
      </c>
      <c r="N202" s="32">
        <v>793</v>
      </c>
      <c r="O202" s="40"/>
      <c r="P202" s="23"/>
      <c r="Q202" s="21"/>
    </row>
    <row r="203" spans="1:17" ht="19.5" customHeight="1">
      <c r="A203" s="41"/>
      <c r="B203" s="48" t="s">
        <v>231</v>
      </c>
      <c r="C203" s="26"/>
      <c r="D203" s="32">
        <v>1105</v>
      </c>
      <c r="E203" s="32">
        <v>0</v>
      </c>
      <c r="F203" s="32">
        <v>0</v>
      </c>
      <c r="G203" s="32">
        <v>0</v>
      </c>
      <c r="H203" s="32">
        <v>0</v>
      </c>
      <c r="I203" s="32">
        <v>0</v>
      </c>
      <c r="J203" s="32">
        <v>1105</v>
      </c>
      <c r="K203" s="32">
        <v>0</v>
      </c>
      <c r="L203" s="32">
        <v>0</v>
      </c>
      <c r="M203" s="32">
        <v>0</v>
      </c>
      <c r="N203" s="32">
        <v>1105</v>
      </c>
      <c r="O203" s="40"/>
      <c r="P203" s="23"/>
      <c r="Q203" s="21"/>
    </row>
    <row r="204" spans="1:17" ht="19.5" customHeight="1">
      <c r="A204" s="41"/>
      <c r="B204" s="48" t="s">
        <v>232</v>
      </c>
      <c r="C204" s="26"/>
      <c r="D204" s="32">
        <v>3726</v>
      </c>
      <c r="E204" s="32">
        <v>963</v>
      </c>
      <c r="F204" s="32">
        <v>0</v>
      </c>
      <c r="G204" s="32">
        <v>0</v>
      </c>
      <c r="H204" s="32">
        <v>0</v>
      </c>
      <c r="I204" s="32">
        <v>0</v>
      </c>
      <c r="J204" s="32">
        <v>4689</v>
      </c>
      <c r="K204" s="32">
        <v>4</v>
      </c>
      <c r="L204" s="32">
        <v>0</v>
      </c>
      <c r="M204" s="32">
        <v>604</v>
      </c>
      <c r="N204" s="32">
        <v>4089</v>
      </c>
      <c r="O204" s="40"/>
      <c r="P204" s="23"/>
      <c r="Q204" s="21"/>
    </row>
    <row r="205" spans="1:17" ht="19.5" customHeight="1">
      <c r="A205" s="41"/>
      <c r="B205" s="48" t="s">
        <v>233</v>
      </c>
      <c r="C205" s="26"/>
      <c r="D205" s="32">
        <v>661</v>
      </c>
      <c r="E205" s="32">
        <v>11</v>
      </c>
      <c r="F205" s="32">
        <v>0</v>
      </c>
      <c r="G205" s="32">
        <v>0</v>
      </c>
      <c r="H205" s="32">
        <v>0</v>
      </c>
      <c r="I205" s="32">
        <v>0</v>
      </c>
      <c r="J205" s="32">
        <v>672</v>
      </c>
      <c r="K205" s="32">
        <v>0</v>
      </c>
      <c r="L205" s="32">
        <v>0</v>
      </c>
      <c r="M205" s="32">
        <v>6</v>
      </c>
      <c r="N205" s="32">
        <v>666</v>
      </c>
      <c r="O205" s="40"/>
      <c r="P205" s="23"/>
      <c r="Q205" s="21"/>
    </row>
    <row r="206" spans="1:17" ht="19.5" customHeight="1">
      <c r="A206" s="41"/>
      <c r="B206" s="48" t="s">
        <v>234</v>
      </c>
      <c r="C206" s="26"/>
      <c r="D206" s="32">
        <v>39</v>
      </c>
      <c r="E206" s="32">
        <v>0</v>
      </c>
      <c r="F206" s="32">
        <v>0</v>
      </c>
      <c r="G206" s="32">
        <v>0</v>
      </c>
      <c r="H206" s="32">
        <v>0</v>
      </c>
      <c r="I206" s="32">
        <v>0</v>
      </c>
      <c r="J206" s="32">
        <v>39</v>
      </c>
      <c r="K206" s="32">
        <v>0</v>
      </c>
      <c r="L206" s="32">
        <v>0</v>
      </c>
      <c r="M206" s="32">
        <v>0</v>
      </c>
      <c r="N206" s="32">
        <v>39</v>
      </c>
      <c r="O206" s="40"/>
      <c r="P206" s="23"/>
      <c r="Q206" s="21"/>
    </row>
    <row r="207" spans="1:17" ht="19.5" customHeight="1">
      <c r="A207" s="41"/>
      <c r="B207" s="48" t="s">
        <v>235</v>
      </c>
      <c r="C207" s="26"/>
      <c r="D207" s="32">
        <v>345</v>
      </c>
      <c r="E207" s="32">
        <v>159</v>
      </c>
      <c r="F207" s="32">
        <v>0</v>
      </c>
      <c r="G207" s="32">
        <v>0</v>
      </c>
      <c r="H207" s="32">
        <v>0</v>
      </c>
      <c r="I207" s="32">
        <v>0</v>
      </c>
      <c r="J207" s="32">
        <v>504</v>
      </c>
      <c r="K207" s="32">
        <v>0</v>
      </c>
      <c r="L207" s="32">
        <v>0</v>
      </c>
      <c r="M207" s="32">
        <v>92</v>
      </c>
      <c r="N207" s="32">
        <v>412</v>
      </c>
      <c r="O207" s="40"/>
      <c r="P207" s="23"/>
      <c r="Q207" s="21"/>
    </row>
    <row r="208" spans="1:17" ht="19.5" customHeight="1">
      <c r="A208" s="41"/>
      <c r="B208" s="48" t="s">
        <v>236</v>
      </c>
      <c r="C208" s="26"/>
      <c r="D208" s="32">
        <v>1238</v>
      </c>
      <c r="E208" s="32">
        <v>0</v>
      </c>
      <c r="F208" s="32">
        <v>0</v>
      </c>
      <c r="G208" s="32">
        <v>0</v>
      </c>
      <c r="H208" s="32">
        <v>0</v>
      </c>
      <c r="I208" s="32">
        <v>0</v>
      </c>
      <c r="J208" s="32">
        <v>1238</v>
      </c>
      <c r="K208" s="32">
        <v>0</v>
      </c>
      <c r="L208" s="32">
        <v>0</v>
      </c>
      <c r="M208" s="32">
        <v>0</v>
      </c>
      <c r="N208" s="32">
        <v>1238</v>
      </c>
      <c r="O208" s="40"/>
      <c r="P208" s="23"/>
      <c r="Q208" s="21"/>
    </row>
    <row r="209" spans="1:17" ht="19.5" customHeight="1">
      <c r="A209" s="41"/>
      <c r="B209" s="47" t="s">
        <v>237</v>
      </c>
      <c r="C209" s="25"/>
      <c r="D209" s="31">
        <f aca="true" t="shared" si="46" ref="D209:N209">SUM(D210:D214)</f>
        <v>161593</v>
      </c>
      <c r="E209" s="31">
        <f t="shared" si="46"/>
        <v>7217</v>
      </c>
      <c r="F209" s="31">
        <f t="shared" si="46"/>
        <v>0</v>
      </c>
      <c r="G209" s="31">
        <f t="shared" si="46"/>
        <v>0</v>
      </c>
      <c r="H209" s="31">
        <f t="shared" si="46"/>
        <v>503</v>
      </c>
      <c r="I209" s="31">
        <f t="shared" si="46"/>
        <v>126</v>
      </c>
      <c r="J209" s="31">
        <f t="shared" si="46"/>
        <v>169439</v>
      </c>
      <c r="K209" s="31">
        <f t="shared" si="46"/>
        <v>37</v>
      </c>
      <c r="L209" s="31">
        <f t="shared" si="46"/>
        <v>383</v>
      </c>
      <c r="M209" s="31">
        <f t="shared" si="46"/>
        <v>4807</v>
      </c>
      <c r="N209" s="31">
        <f t="shared" si="46"/>
        <v>165052</v>
      </c>
      <c r="O209" s="40"/>
      <c r="P209" s="20"/>
      <c r="Q209" s="21"/>
    </row>
    <row r="210" spans="1:17" ht="19.5" customHeight="1">
      <c r="A210" s="41"/>
      <c r="B210" s="48" t="s">
        <v>238</v>
      </c>
      <c r="C210" s="26"/>
      <c r="D210" s="32">
        <v>25923</v>
      </c>
      <c r="E210" s="32">
        <v>0</v>
      </c>
      <c r="F210" s="32">
        <v>0</v>
      </c>
      <c r="G210" s="32">
        <v>0</v>
      </c>
      <c r="H210" s="32">
        <v>0</v>
      </c>
      <c r="I210" s="32">
        <v>0</v>
      </c>
      <c r="J210" s="32">
        <v>25923</v>
      </c>
      <c r="K210" s="32">
        <v>0</v>
      </c>
      <c r="L210" s="32">
        <v>179</v>
      </c>
      <c r="M210" s="32">
        <v>0</v>
      </c>
      <c r="N210" s="32">
        <v>26102</v>
      </c>
      <c r="O210" s="40"/>
      <c r="P210" s="23"/>
      <c r="Q210" s="21"/>
    </row>
    <row r="211" spans="1:17" ht="19.5" customHeight="1">
      <c r="A211" s="41"/>
      <c r="B211" s="48" t="s">
        <v>239</v>
      </c>
      <c r="C211" s="26"/>
      <c r="D211" s="32">
        <v>119059</v>
      </c>
      <c r="E211" s="32">
        <v>6928</v>
      </c>
      <c r="F211" s="32">
        <v>0</v>
      </c>
      <c r="G211" s="32">
        <v>0</v>
      </c>
      <c r="H211" s="32">
        <v>174</v>
      </c>
      <c r="I211" s="32">
        <v>125</v>
      </c>
      <c r="J211" s="32">
        <v>126286</v>
      </c>
      <c r="K211" s="32">
        <v>39</v>
      </c>
      <c r="L211" s="32">
        <v>176</v>
      </c>
      <c r="M211" s="32">
        <v>4589</v>
      </c>
      <c r="N211" s="32">
        <v>121912</v>
      </c>
      <c r="O211" s="40"/>
      <c r="P211" s="23"/>
      <c r="Q211" s="21"/>
    </row>
    <row r="212" spans="1:17" ht="19.5" customHeight="1">
      <c r="A212" s="41"/>
      <c r="B212" s="48" t="s">
        <v>240</v>
      </c>
      <c r="C212" s="26"/>
      <c r="D212" s="32">
        <v>4449</v>
      </c>
      <c r="E212" s="32">
        <v>0</v>
      </c>
      <c r="F212" s="32">
        <v>0</v>
      </c>
      <c r="G212" s="32">
        <v>0</v>
      </c>
      <c r="H212" s="32">
        <v>0</v>
      </c>
      <c r="I212" s="32">
        <v>0</v>
      </c>
      <c r="J212" s="32">
        <v>4449</v>
      </c>
      <c r="K212" s="32">
        <v>0</v>
      </c>
      <c r="L212" s="32">
        <v>15</v>
      </c>
      <c r="M212" s="32">
        <v>0</v>
      </c>
      <c r="N212" s="32">
        <v>4464</v>
      </c>
      <c r="O212" s="40"/>
      <c r="P212" s="23"/>
      <c r="Q212" s="21"/>
    </row>
    <row r="213" spans="1:17" ht="19.5" customHeight="1">
      <c r="A213" s="41"/>
      <c r="B213" s="48" t="s">
        <v>241</v>
      </c>
      <c r="C213" s="26"/>
      <c r="D213" s="32">
        <v>7037</v>
      </c>
      <c r="E213" s="32">
        <v>254</v>
      </c>
      <c r="F213" s="32">
        <v>0</v>
      </c>
      <c r="G213" s="32">
        <v>0</v>
      </c>
      <c r="H213" s="32">
        <v>329</v>
      </c>
      <c r="I213" s="32">
        <v>1</v>
      </c>
      <c r="J213" s="32">
        <v>7621</v>
      </c>
      <c r="K213" s="32">
        <v>-2</v>
      </c>
      <c r="L213" s="32">
        <v>4</v>
      </c>
      <c r="M213" s="32">
        <v>201</v>
      </c>
      <c r="N213" s="32">
        <v>7422</v>
      </c>
      <c r="O213" s="40"/>
      <c r="P213" s="23"/>
      <c r="Q213" s="21"/>
    </row>
    <row r="214" spans="1:17" ht="19.5" customHeight="1">
      <c r="A214" s="41"/>
      <c r="B214" s="48" t="s">
        <v>242</v>
      </c>
      <c r="C214" s="26"/>
      <c r="D214" s="32">
        <v>5125</v>
      </c>
      <c r="E214" s="32">
        <v>35</v>
      </c>
      <c r="F214" s="32">
        <v>0</v>
      </c>
      <c r="G214" s="32">
        <v>0</v>
      </c>
      <c r="H214" s="32">
        <v>0</v>
      </c>
      <c r="I214" s="32">
        <v>0</v>
      </c>
      <c r="J214" s="32">
        <v>5160</v>
      </c>
      <c r="K214" s="32">
        <v>0</v>
      </c>
      <c r="L214" s="32">
        <v>9</v>
      </c>
      <c r="M214" s="32">
        <v>17</v>
      </c>
      <c r="N214" s="32">
        <v>5152</v>
      </c>
      <c r="O214" s="40"/>
      <c r="P214" s="23"/>
      <c r="Q214" s="21"/>
    </row>
    <row r="215" spans="1:17" ht="19.5" customHeight="1">
      <c r="A215" s="41"/>
      <c r="B215" s="47" t="s">
        <v>11</v>
      </c>
      <c r="C215" s="25"/>
      <c r="D215" s="31">
        <f aca="true" t="shared" si="47" ref="D215:F216">D216</f>
        <v>158534</v>
      </c>
      <c r="E215" s="31">
        <f t="shared" si="47"/>
        <v>0</v>
      </c>
      <c r="F215" s="31">
        <f t="shared" si="47"/>
        <v>0</v>
      </c>
      <c r="G215" s="31">
        <f aca="true" t="shared" si="48" ref="G215:K216">G216</f>
        <v>0</v>
      </c>
      <c r="H215" s="31">
        <f t="shared" si="48"/>
        <v>0</v>
      </c>
      <c r="I215" s="31">
        <f t="shared" si="48"/>
        <v>0</v>
      </c>
      <c r="J215" s="31">
        <f t="shared" si="48"/>
        <v>158534</v>
      </c>
      <c r="K215" s="31">
        <f t="shared" si="48"/>
        <v>0</v>
      </c>
      <c r="L215" s="31">
        <f aca="true" t="shared" si="49" ref="L215:N216">L216</f>
        <v>0</v>
      </c>
      <c r="M215" s="31">
        <f t="shared" si="49"/>
        <v>0</v>
      </c>
      <c r="N215" s="31">
        <f t="shared" si="49"/>
        <v>158534</v>
      </c>
      <c r="O215" s="40"/>
      <c r="P215" s="20"/>
      <c r="Q215" s="21"/>
    </row>
    <row r="216" spans="1:17" ht="19.5" customHeight="1">
      <c r="A216" s="41"/>
      <c r="B216" s="47" t="s">
        <v>243</v>
      </c>
      <c r="C216" s="25"/>
      <c r="D216" s="31">
        <f t="shared" si="47"/>
        <v>158534</v>
      </c>
      <c r="E216" s="31">
        <f t="shared" si="47"/>
        <v>0</v>
      </c>
      <c r="F216" s="31">
        <f t="shared" si="47"/>
        <v>0</v>
      </c>
      <c r="G216" s="31">
        <f t="shared" si="48"/>
        <v>0</v>
      </c>
      <c r="H216" s="31">
        <f t="shared" si="48"/>
        <v>0</v>
      </c>
      <c r="I216" s="31">
        <f t="shared" si="48"/>
        <v>0</v>
      </c>
      <c r="J216" s="31">
        <f t="shared" si="48"/>
        <v>158534</v>
      </c>
      <c r="K216" s="31">
        <f t="shared" si="48"/>
        <v>0</v>
      </c>
      <c r="L216" s="31">
        <f t="shared" si="49"/>
        <v>0</v>
      </c>
      <c r="M216" s="31">
        <f t="shared" si="49"/>
        <v>0</v>
      </c>
      <c r="N216" s="31">
        <f t="shared" si="49"/>
        <v>158534</v>
      </c>
      <c r="O216" s="40"/>
      <c r="P216" s="22"/>
      <c r="Q216" s="21"/>
    </row>
    <row r="217" spans="1:17" ht="19.5" customHeight="1">
      <c r="A217" s="41"/>
      <c r="B217" s="48" t="s">
        <v>244</v>
      </c>
      <c r="C217" s="26"/>
      <c r="D217" s="32">
        <v>158534</v>
      </c>
      <c r="E217" s="32">
        <v>0</v>
      </c>
      <c r="F217" s="32">
        <v>0</v>
      </c>
      <c r="G217" s="32">
        <v>0</v>
      </c>
      <c r="H217" s="32">
        <v>0</v>
      </c>
      <c r="I217" s="32">
        <v>0</v>
      </c>
      <c r="J217" s="32">
        <v>158534</v>
      </c>
      <c r="K217" s="32">
        <v>0</v>
      </c>
      <c r="L217" s="32">
        <v>0</v>
      </c>
      <c r="M217" s="32">
        <v>0</v>
      </c>
      <c r="N217" s="32">
        <v>158534</v>
      </c>
      <c r="O217" s="40"/>
      <c r="P217" s="24"/>
      <c r="Q217" s="21"/>
    </row>
    <row r="218" spans="1:17" ht="4.5" customHeight="1">
      <c r="A218" s="43"/>
      <c r="B218" s="46"/>
      <c r="C218" s="44"/>
      <c r="D218" s="44"/>
      <c r="E218" s="44"/>
      <c r="F218" s="44"/>
      <c r="G218" s="44"/>
      <c r="H218" s="44"/>
      <c r="I218" s="44"/>
      <c r="J218" s="44"/>
      <c r="K218" s="44"/>
      <c r="L218" s="44"/>
      <c r="M218" s="44"/>
      <c r="N218" s="44"/>
      <c r="O218" s="46"/>
      <c r="P218" s="88"/>
      <c r="Q218" s="21"/>
    </row>
    <row r="219" spans="1:15" ht="12.75" customHeight="1" thickBot="1">
      <c r="A219" s="26"/>
      <c r="B219" s="26"/>
      <c r="C219" s="26"/>
      <c r="D219" s="26"/>
      <c r="E219" s="26"/>
      <c r="F219" s="26"/>
      <c r="G219" s="26"/>
      <c r="H219" s="26"/>
      <c r="I219" s="26"/>
      <c r="J219" s="26"/>
      <c r="K219" s="26"/>
      <c r="L219" s="26"/>
      <c r="M219" s="26"/>
      <c r="N219" s="26"/>
      <c r="O219" s="26"/>
    </row>
    <row r="220" spans="1:16" ht="13.5" customHeight="1" thickTop="1">
      <c r="A220" s="52"/>
      <c r="B220" s="53" t="str">
        <f>'Περιεχόμενα-Contents'!B10</f>
        <v>(Τελευταία Ενημέρωση/Last update 29/06/2020)</v>
      </c>
      <c r="C220" s="52"/>
      <c r="D220" s="52"/>
      <c r="E220" s="52"/>
      <c r="F220" s="52"/>
      <c r="G220" s="52"/>
      <c r="H220" s="52"/>
      <c r="I220" s="52"/>
      <c r="J220" s="52"/>
      <c r="K220" s="52"/>
      <c r="L220" s="52"/>
      <c r="M220" s="52"/>
      <c r="N220" s="52"/>
      <c r="O220" s="52"/>
      <c r="P220" s="26"/>
    </row>
    <row r="221" ht="5.25" customHeight="1">
      <c r="B221" s="27"/>
    </row>
    <row r="222" ht="13.5" customHeight="1">
      <c r="B222" s="51" t="str">
        <f>'Περιεχόμενα-Contents'!B12</f>
        <v>COPYRIGHT ©: 2020 ΚΥΠΡΙΑΚΗ ΔΗΜΟΚΡΑΤΙΑ, ΣΤΑΤΙΣΤΙΚΗ ΥΠΗΡΕΣΙΑ/REPUBLIC OF CYPRUS, STATISTICAL SERVICE</v>
      </c>
    </row>
  </sheetData>
  <sheetProtection/>
  <mergeCells count="3">
    <mergeCell ref="A8:B9"/>
    <mergeCell ref="C8:C9"/>
    <mergeCell ref="B1:D1"/>
  </mergeCells>
  <hyperlinks>
    <hyperlink ref="B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fitToHeight="9"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tabColor rgb="FFFFCD2D"/>
  </sheetPr>
  <dimension ref="A1:AI223"/>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B2" sqref="B2"/>
    </sheetView>
  </sheetViews>
  <sheetFormatPr defaultColWidth="9.140625" defaultRowHeight="12.75"/>
  <cols>
    <col min="1" max="1" width="0.5625" style="14" customWidth="1"/>
    <col min="2" max="2" width="8.7109375" style="14" customWidth="1"/>
    <col min="3" max="3" width="0.2890625" style="14" customWidth="1"/>
    <col min="4" max="13" width="15.421875" style="14" customWidth="1"/>
    <col min="14" max="14" width="0.85546875" style="14" customWidth="1"/>
    <col min="15" max="15" width="13.421875" style="14" customWidth="1"/>
    <col min="16" max="16" width="0.71875" style="14" customWidth="1"/>
    <col min="17" max="17" width="12.7109375" style="14" customWidth="1"/>
    <col min="18" max="16384" width="9.140625" style="14" customWidth="1"/>
  </cols>
  <sheetData>
    <row r="1" spans="2:16" s="12" customFormat="1" ht="13.5" customHeight="1">
      <c r="B1" s="69" t="s">
        <v>501</v>
      </c>
      <c r="C1" s="69"/>
      <c r="D1" s="69"/>
      <c r="E1" s="13"/>
      <c r="F1" s="13"/>
      <c r="G1" s="13"/>
      <c r="H1" s="13"/>
      <c r="I1" s="13"/>
      <c r="J1" s="13"/>
      <c r="K1" s="13"/>
      <c r="N1" s="14"/>
      <c r="O1" s="14"/>
      <c r="P1" s="15" t="s">
        <v>783</v>
      </c>
    </row>
    <row r="2" spans="2:16" s="12" customFormat="1" ht="12.75" customHeight="1">
      <c r="B2" s="15"/>
      <c r="C2" s="16"/>
      <c r="D2" s="13"/>
      <c r="E2" s="13"/>
      <c r="F2" s="13"/>
      <c r="G2" s="13"/>
      <c r="H2" s="13"/>
      <c r="I2" s="13"/>
      <c r="J2" s="13"/>
      <c r="K2" s="13"/>
      <c r="M2" s="16"/>
      <c r="N2" s="16"/>
      <c r="O2" s="16"/>
      <c r="P2" s="15" t="s">
        <v>784</v>
      </c>
    </row>
    <row r="3" spans="2:12" s="12" customFormat="1" ht="12.75" customHeight="1">
      <c r="B3" s="15"/>
      <c r="C3" s="16"/>
      <c r="D3" s="13"/>
      <c r="E3" s="13"/>
      <c r="F3" s="13"/>
      <c r="G3" s="13"/>
      <c r="H3" s="13"/>
      <c r="I3" s="13"/>
      <c r="J3" s="13"/>
      <c r="K3" s="13"/>
      <c r="L3" s="14"/>
    </row>
    <row r="4" ht="15" customHeight="1">
      <c r="A4" s="54" t="s">
        <v>769</v>
      </c>
    </row>
    <row r="5" spans="1:16" ht="15" customHeight="1" thickBot="1">
      <c r="A5" s="55" t="s">
        <v>814</v>
      </c>
      <c r="B5" s="56"/>
      <c r="C5" s="56"/>
      <c r="D5" s="56"/>
      <c r="E5" s="56"/>
      <c r="F5" s="56"/>
      <c r="G5" s="56"/>
      <c r="H5" s="56"/>
      <c r="I5" s="56"/>
      <c r="J5" s="56"/>
      <c r="K5" s="56"/>
      <c r="L5" s="56"/>
      <c r="M5" s="56"/>
      <c r="N5" s="56"/>
      <c r="O5" s="56"/>
      <c r="P5" s="56"/>
    </row>
    <row r="6" ht="7.5" customHeight="1" thickTop="1">
      <c r="A6" s="19"/>
    </row>
    <row r="7" ht="13.5" customHeight="1">
      <c r="P7" s="28" t="s">
        <v>0</v>
      </c>
    </row>
    <row r="8" spans="1:16" ht="40.5" customHeight="1">
      <c r="A8" s="70" t="s">
        <v>812</v>
      </c>
      <c r="B8" s="71"/>
      <c r="C8" s="67"/>
      <c r="D8" s="58" t="s">
        <v>815</v>
      </c>
      <c r="E8" s="99" t="s">
        <v>474</v>
      </c>
      <c r="F8" s="99" t="s">
        <v>475</v>
      </c>
      <c r="G8" s="99" t="s">
        <v>476</v>
      </c>
      <c r="H8" s="99" t="s">
        <v>506</v>
      </c>
      <c r="I8" s="58" t="s">
        <v>477</v>
      </c>
      <c r="J8" s="58" t="s">
        <v>478</v>
      </c>
      <c r="K8" s="58" t="s">
        <v>484</v>
      </c>
      <c r="L8" s="58" t="s">
        <v>486</v>
      </c>
      <c r="M8" s="58" t="s">
        <v>793</v>
      </c>
      <c r="N8" s="65"/>
      <c r="O8" s="58" t="s">
        <v>487</v>
      </c>
      <c r="P8" s="39"/>
    </row>
    <row r="9" spans="1:16" ht="27" customHeight="1">
      <c r="A9" s="72"/>
      <c r="B9" s="73"/>
      <c r="C9" s="68"/>
      <c r="D9" s="34" t="s">
        <v>816</v>
      </c>
      <c r="E9" s="97" t="s">
        <v>479</v>
      </c>
      <c r="F9" s="97" t="s">
        <v>480</v>
      </c>
      <c r="G9" s="97" t="s">
        <v>481</v>
      </c>
      <c r="H9" s="97" t="s">
        <v>507</v>
      </c>
      <c r="I9" s="34" t="s">
        <v>482</v>
      </c>
      <c r="J9" s="34" t="s">
        <v>483</v>
      </c>
      <c r="K9" s="34" t="s">
        <v>485</v>
      </c>
      <c r="L9" s="98" t="s">
        <v>488</v>
      </c>
      <c r="M9" s="34" t="s">
        <v>794</v>
      </c>
      <c r="N9" s="103"/>
      <c r="O9" s="34" t="s">
        <v>489</v>
      </c>
      <c r="P9" s="40"/>
    </row>
    <row r="10" spans="1:16" ht="15" customHeight="1">
      <c r="A10" s="74"/>
      <c r="B10" s="75"/>
      <c r="C10" s="100"/>
      <c r="D10" s="101" t="s">
        <v>746</v>
      </c>
      <c r="E10" s="101" t="s">
        <v>745</v>
      </c>
      <c r="F10" s="101" t="s">
        <v>744</v>
      </c>
      <c r="G10" s="101" t="s">
        <v>747</v>
      </c>
      <c r="H10" s="101" t="s">
        <v>748</v>
      </c>
      <c r="I10" s="101" t="s">
        <v>743</v>
      </c>
      <c r="J10" s="101" t="s">
        <v>742</v>
      </c>
      <c r="K10" s="101" t="s">
        <v>749</v>
      </c>
      <c r="L10" s="102" t="s">
        <v>750</v>
      </c>
      <c r="M10" s="101" t="s">
        <v>752</v>
      </c>
      <c r="N10" s="104"/>
      <c r="O10" s="101" t="s">
        <v>751</v>
      </c>
      <c r="P10" s="46"/>
    </row>
    <row r="11" spans="1:18" ht="19.5" customHeight="1">
      <c r="A11" s="89"/>
      <c r="B11" s="96" t="s">
        <v>3</v>
      </c>
      <c r="C11" s="90"/>
      <c r="D11" s="91">
        <f>D12+D18+D21+D23+D30</f>
        <v>2941305</v>
      </c>
      <c r="E11" s="91">
        <f aca="true" t="shared" si="0" ref="E11:O11">E12+E18+E21+E23+E30</f>
        <v>2022371</v>
      </c>
      <c r="F11" s="91">
        <f t="shared" si="0"/>
        <v>97588</v>
      </c>
      <c r="G11" s="91">
        <f t="shared" si="0"/>
        <v>48593</v>
      </c>
      <c r="H11" s="91">
        <f t="shared" si="0"/>
        <v>772753</v>
      </c>
      <c r="I11" s="91">
        <f t="shared" si="0"/>
        <v>5442</v>
      </c>
      <c r="J11" s="91">
        <f t="shared" si="0"/>
        <v>767311</v>
      </c>
      <c r="K11" s="91">
        <f t="shared" si="0"/>
        <v>498939</v>
      </c>
      <c r="L11" s="91">
        <f t="shared" si="0"/>
        <v>92152</v>
      </c>
      <c r="M11" s="91">
        <f t="shared" si="0"/>
        <v>176220</v>
      </c>
      <c r="N11" s="105">
        <f t="shared" si="0"/>
        <v>0</v>
      </c>
      <c r="O11" s="91">
        <f t="shared" si="0"/>
        <v>47874</v>
      </c>
      <c r="P11" s="39"/>
      <c r="Q11" s="20"/>
      <c r="R11" s="21"/>
    </row>
    <row r="12" spans="1:18" ht="19.5" customHeight="1">
      <c r="A12" s="41"/>
      <c r="B12" s="47" t="s">
        <v>46</v>
      </c>
      <c r="C12" s="25"/>
      <c r="D12" s="31">
        <f aca="true" t="shared" si="1" ref="D12:M12">SUM(D13:D17)</f>
        <v>313936</v>
      </c>
      <c r="E12" s="31">
        <f t="shared" si="1"/>
        <v>155768</v>
      </c>
      <c r="F12" s="31">
        <f t="shared" si="1"/>
        <v>13120</v>
      </c>
      <c r="G12" s="31">
        <f t="shared" si="1"/>
        <v>7378</v>
      </c>
      <c r="H12" s="31">
        <f t="shared" si="1"/>
        <v>137670</v>
      </c>
      <c r="I12" s="31">
        <f t="shared" si="1"/>
        <v>2745</v>
      </c>
      <c r="J12" s="31">
        <f t="shared" si="1"/>
        <v>134925</v>
      </c>
      <c r="K12" s="31">
        <f t="shared" si="1"/>
        <v>94817</v>
      </c>
      <c r="L12" s="31">
        <f t="shared" si="1"/>
        <v>15760</v>
      </c>
      <c r="M12" s="31">
        <f t="shared" si="1"/>
        <v>24348</v>
      </c>
      <c r="N12" s="106"/>
      <c r="O12" s="31">
        <f>SUM(O13:O17)</f>
        <v>3958</v>
      </c>
      <c r="P12" s="40"/>
      <c r="Q12" s="20"/>
      <c r="R12" s="21"/>
    </row>
    <row r="13" spans="1:18" ht="19.5" customHeight="1">
      <c r="A13" s="41"/>
      <c r="B13" s="48" t="s">
        <v>47</v>
      </c>
      <c r="C13" s="26"/>
      <c r="D13" s="32">
        <v>70488</v>
      </c>
      <c r="E13" s="32">
        <v>24150</v>
      </c>
      <c r="F13" s="32">
        <v>2907</v>
      </c>
      <c r="G13" s="32">
        <v>4290</v>
      </c>
      <c r="H13" s="32">
        <f>D13-E13-F13-G13</f>
        <v>39141</v>
      </c>
      <c r="I13" s="32">
        <v>290</v>
      </c>
      <c r="J13" s="32">
        <f>H13-I13</f>
        <v>38851</v>
      </c>
      <c r="K13" s="32">
        <v>33433</v>
      </c>
      <c r="L13" s="32">
        <v>5818</v>
      </c>
      <c r="M13" s="32">
        <f>J13-K13-L13</f>
        <v>-400</v>
      </c>
      <c r="N13" s="107"/>
      <c r="O13" s="32">
        <v>1778</v>
      </c>
      <c r="P13" s="40"/>
      <c r="Q13" s="23"/>
      <c r="R13" s="21"/>
    </row>
    <row r="14" spans="1:18" ht="19.5" customHeight="1">
      <c r="A14" s="41"/>
      <c r="B14" s="48" t="s">
        <v>48</v>
      </c>
      <c r="C14" s="26"/>
      <c r="D14" s="32">
        <v>41362</v>
      </c>
      <c r="E14" s="32">
        <v>14540</v>
      </c>
      <c r="F14" s="32">
        <v>2169</v>
      </c>
      <c r="G14" s="32">
        <v>690</v>
      </c>
      <c r="H14" s="32">
        <f>D14-E14-F14-G14</f>
        <v>23963</v>
      </c>
      <c r="I14" s="32">
        <v>421</v>
      </c>
      <c r="J14" s="32">
        <f>H14-I14</f>
        <v>23542</v>
      </c>
      <c r="K14" s="32">
        <v>17555</v>
      </c>
      <c r="L14" s="32">
        <v>1292</v>
      </c>
      <c r="M14" s="32">
        <f>J14-K14-L14</f>
        <v>4695</v>
      </c>
      <c r="N14" s="107"/>
      <c r="O14" s="32">
        <v>351</v>
      </c>
      <c r="P14" s="40"/>
      <c r="Q14" s="23"/>
      <c r="R14" s="21"/>
    </row>
    <row r="15" spans="1:18" ht="19.5" customHeight="1">
      <c r="A15" s="41"/>
      <c r="B15" s="48" t="s">
        <v>49</v>
      </c>
      <c r="C15" s="26"/>
      <c r="D15" s="32">
        <v>38197</v>
      </c>
      <c r="E15" s="32">
        <v>18141</v>
      </c>
      <c r="F15" s="32">
        <v>1696</v>
      </c>
      <c r="G15" s="32">
        <v>222</v>
      </c>
      <c r="H15" s="32">
        <f>D15-E15-F15-G15</f>
        <v>18138</v>
      </c>
      <c r="I15" s="32">
        <v>470</v>
      </c>
      <c r="J15" s="32">
        <f>H15-I15</f>
        <v>17668</v>
      </c>
      <c r="K15" s="32">
        <v>10617</v>
      </c>
      <c r="L15" s="32">
        <v>3134</v>
      </c>
      <c r="M15" s="32">
        <f>J15-K15-L15</f>
        <v>3917</v>
      </c>
      <c r="N15" s="107"/>
      <c r="O15" s="32">
        <v>1158</v>
      </c>
      <c r="P15" s="40"/>
      <c r="Q15" s="23"/>
      <c r="R15" s="21"/>
    </row>
    <row r="16" spans="1:18" ht="19.5" customHeight="1">
      <c r="A16" s="41"/>
      <c r="B16" s="48" t="s">
        <v>50</v>
      </c>
      <c r="C16" s="26"/>
      <c r="D16" s="32">
        <v>159883</v>
      </c>
      <c r="E16" s="32">
        <v>96982</v>
      </c>
      <c r="F16" s="32">
        <v>6130</v>
      </c>
      <c r="G16" s="32">
        <v>2084</v>
      </c>
      <c r="H16" s="32">
        <f>D16-E16-F16-G16</f>
        <v>54687</v>
      </c>
      <c r="I16" s="32">
        <v>1548</v>
      </c>
      <c r="J16" s="32">
        <f>H16-I16</f>
        <v>53139</v>
      </c>
      <c r="K16" s="32">
        <v>32276</v>
      </c>
      <c r="L16" s="32">
        <v>5425</v>
      </c>
      <c r="M16" s="32">
        <f>J16-K16-L16</f>
        <v>15438</v>
      </c>
      <c r="N16" s="107"/>
      <c r="O16" s="32">
        <v>648</v>
      </c>
      <c r="P16" s="40"/>
      <c r="Q16" s="23"/>
      <c r="R16" s="21"/>
    </row>
    <row r="17" spans="1:18" ht="19.5" customHeight="1">
      <c r="A17" s="41"/>
      <c r="B17" s="48" t="s">
        <v>51</v>
      </c>
      <c r="C17" s="26"/>
      <c r="D17" s="32">
        <v>4006</v>
      </c>
      <c r="E17" s="32">
        <v>1955</v>
      </c>
      <c r="F17" s="32">
        <v>218</v>
      </c>
      <c r="G17" s="32">
        <v>92</v>
      </c>
      <c r="H17" s="32">
        <f>D17-E17-F17-G17</f>
        <v>1741</v>
      </c>
      <c r="I17" s="32">
        <v>16</v>
      </c>
      <c r="J17" s="32">
        <f>H17-I17</f>
        <v>1725</v>
      </c>
      <c r="K17" s="32">
        <v>936</v>
      </c>
      <c r="L17" s="32">
        <v>91</v>
      </c>
      <c r="M17" s="32">
        <f>J17-K17-L17</f>
        <v>698</v>
      </c>
      <c r="N17" s="107">
        <v>24</v>
      </c>
      <c r="O17" s="32">
        <v>23</v>
      </c>
      <c r="P17" s="40"/>
      <c r="Q17" s="23"/>
      <c r="R17" s="21"/>
    </row>
    <row r="18" spans="1:18" s="19" customFormat="1" ht="19.5" customHeight="1">
      <c r="A18" s="42"/>
      <c r="B18" s="47" t="s">
        <v>52</v>
      </c>
      <c r="C18" s="25"/>
      <c r="D18" s="31">
        <f>SUM(D19:D20)</f>
        <v>37717</v>
      </c>
      <c r="E18" s="31">
        <f aca="true" t="shared" si="2" ref="E18:O18">SUM(E19:E20)</f>
        <v>20172</v>
      </c>
      <c r="F18" s="31">
        <f t="shared" si="2"/>
        <v>2162</v>
      </c>
      <c r="G18" s="31">
        <f t="shared" si="2"/>
        <v>203</v>
      </c>
      <c r="H18" s="31">
        <f t="shared" si="2"/>
        <v>15180</v>
      </c>
      <c r="I18" s="31">
        <f t="shared" si="2"/>
        <v>553</v>
      </c>
      <c r="J18" s="31">
        <f t="shared" si="2"/>
        <v>14627</v>
      </c>
      <c r="K18" s="31">
        <f t="shared" si="2"/>
        <v>5635</v>
      </c>
      <c r="L18" s="31">
        <f t="shared" si="2"/>
        <v>2615</v>
      </c>
      <c r="M18" s="31">
        <f t="shared" si="2"/>
        <v>6377</v>
      </c>
      <c r="N18" s="106">
        <f t="shared" si="2"/>
        <v>0</v>
      </c>
      <c r="O18" s="31">
        <f t="shared" si="2"/>
        <v>491</v>
      </c>
      <c r="P18" s="92"/>
      <c r="Q18" s="20"/>
      <c r="R18" s="21"/>
    </row>
    <row r="19" spans="1:18" s="19" customFormat="1" ht="19.5" customHeight="1">
      <c r="A19" s="42"/>
      <c r="B19" s="48" t="s">
        <v>53</v>
      </c>
      <c r="C19" s="25"/>
      <c r="D19" s="32">
        <v>15725</v>
      </c>
      <c r="E19" s="32">
        <v>7834</v>
      </c>
      <c r="F19" s="32">
        <v>1069</v>
      </c>
      <c r="G19" s="32">
        <v>203</v>
      </c>
      <c r="H19" s="32">
        <f>D19-E19-F19-G19</f>
        <v>6619</v>
      </c>
      <c r="I19" s="32">
        <v>529</v>
      </c>
      <c r="J19" s="32">
        <f>H19-I19</f>
        <v>6090</v>
      </c>
      <c r="K19" s="32">
        <v>3563</v>
      </c>
      <c r="L19" s="32">
        <v>899</v>
      </c>
      <c r="M19" s="32">
        <f>J19-K19-L19</f>
        <v>1628</v>
      </c>
      <c r="N19" s="107"/>
      <c r="O19" s="32">
        <v>151</v>
      </c>
      <c r="P19" s="92"/>
      <c r="Q19" s="20"/>
      <c r="R19" s="21"/>
    </row>
    <row r="20" spans="1:18" s="19" customFormat="1" ht="19.5" customHeight="1">
      <c r="A20" s="42"/>
      <c r="B20" s="48" t="s">
        <v>54</v>
      </c>
      <c r="C20" s="25"/>
      <c r="D20" s="32">
        <v>21992</v>
      </c>
      <c r="E20" s="32">
        <v>12338</v>
      </c>
      <c r="F20" s="32">
        <v>1093</v>
      </c>
      <c r="G20" s="32">
        <v>0</v>
      </c>
      <c r="H20" s="32">
        <f>D20-E20-F20-G20</f>
        <v>8561</v>
      </c>
      <c r="I20" s="32">
        <v>24</v>
      </c>
      <c r="J20" s="32">
        <f>H20-I20</f>
        <v>8537</v>
      </c>
      <c r="K20" s="32">
        <v>2072</v>
      </c>
      <c r="L20" s="32">
        <v>1716</v>
      </c>
      <c r="M20" s="32">
        <f>J20-K20-L20</f>
        <v>4749</v>
      </c>
      <c r="N20" s="107"/>
      <c r="O20" s="32">
        <v>340</v>
      </c>
      <c r="P20" s="92"/>
      <c r="Q20" s="20"/>
      <c r="R20" s="21"/>
    </row>
    <row r="21" spans="1:18" s="19" customFormat="1" ht="19.5" customHeight="1">
      <c r="A21" s="42"/>
      <c r="B21" s="47" t="s">
        <v>55</v>
      </c>
      <c r="C21" s="25"/>
      <c r="D21" s="31">
        <f>SUM(D22)</f>
        <v>69500</v>
      </c>
      <c r="E21" s="31">
        <f aca="true" t="shared" si="3" ref="E21:O21">SUM(E22)</f>
        <v>77276</v>
      </c>
      <c r="F21" s="31">
        <f t="shared" si="3"/>
        <v>5968</v>
      </c>
      <c r="G21" s="31">
        <f t="shared" si="3"/>
        <v>11612</v>
      </c>
      <c r="H21" s="31">
        <f t="shared" si="3"/>
        <v>-25356</v>
      </c>
      <c r="I21" s="31">
        <f t="shared" si="3"/>
        <v>48</v>
      </c>
      <c r="J21" s="31">
        <f t="shared" si="3"/>
        <v>-25404</v>
      </c>
      <c r="K21" s="31">
        <f t="shared" si="3"/>
        <v>16408</v>
      </c>
      <c r="L21" s="31">
        <f t="shared" si="3"/>
        <v>716</v>
      </c>
      <c r="M21" s="31">
        <f t="shared" si="3"/>
        <v>-42528</v>
      </c>
      <c r="N21" s="106">
        <f t="shared" si="3"/>
        <v>0</v>
      </c>
      <c r="O21" s="31">
        <f t="shared" si="3"/>
        <v>160</v>
      </c>
      <c r="P21" s="92"/>
      <c r="Q21" s="20"/>
      <c r="R21" s="21"/>
    </row>
    <row r="22" spans="1:18" s="19" customFormat="1" ht="19.5" customHeight="1">
      <c r="A22" s="42"/>
      <c r="B22" s="48" t="s">
        <v>56</v>
      </c>
      <c r="C22" s="25"/>
      <c r="D22" s="32">
        <v>69500</v>
      </c>
      <c r="E22" s="32">
        <v>77276</v>
      </c>
      <c r="F22" s="32">
        <v>5968</v>
      </c>
      <c r="G22" s="32">
        <v>11612</v>
      </c>
      <c r="H22" s="32">
        <f>D22-E22-F22-G22</f>
        <v>-25356</v>
      </c>
      <c r="I22" s="32">
        <v>48</v>
      </c>
      <c r="J22" s="32">
        <f>H22-I22</f>
        <v>-25404</v>
      </c>
      <c r="K22" s="32">
        <v>16408</v>
      </c>
      <c r="L22" s="32">
        <v>716</v>
      </c>
      <c r="M22" s="32">
        <f>J22-K22-L22</f>
        <v>-42528</v>
      </c>
      <c r="N22" s="107"/>
      <c r="O22" s="32">
        <v>160</v>
      </c>
      <c r="P22" s="92"/>
      <c r="Q22" s="23"/>
      <c r="R22" s="21"/>
    </row>
    <row r="23" spans="1:18" ht="19.5" customHeight="1">
      <c r="A23" s="41"/>
      <c r="B23" s="47" t="s">
        <v>57</v>
      </c>
      <c r="C23" s="25"/>
      <c r="D23" s="31">
        <f>SUM(D24:D29)</f>
        <v>2449924</v>
      </c>
      <c r="E23" s="31">
        <f aca="true" t="shared" si="4" ref="E23:K23">SUM(E24:E29)</f>
        <v>1746753</v>
      </c>
      <c r="F23" s="31">
        <f t="shared" si="4"/>
        <v>67750</v>
      </c>
      <c r="G23" s="31">
        <f t="shared" si="4"/>
        <v>27584</v>
      </c>
      <c r="H23" s="31">
        <f t="shared" si="4"/>
        <v>607837</v>
      </c>
      <c r="I23" s="31">
        <f t="shared" si="4"/>
        <v>1926</v>
      </c>
      <c r="J23" s="31">
        <f t="shared" si="4"/>
        <v>605911</v>
      </c>
      <c r="K23" s="31">
        <f t="shared" si="4"/>
        <v>350466</v>
      </c>
      <c r="L23" s="31">
        <f>SUM(L24:L29)</f>
        <v>71543</v>
      </c>
      <c r="M23" s="31">
        <f>SUM(M24:M29)</f>
        <v>183902</v>
      </c>
      <c r="N23" s="106"/>
      <c r="O23" s="31">
        <f>SUM(O24:O29)</f>
        <v>42762</v>
      </c>
      <c r="P23" s="40"/>
      <c r="Q23" s="20"/>
      <c r="R23" s="21"/>
    </row>
    <row r="24" spans="1:18" ht="19.5" customHeight="1">
      <c r="A24" s="41"/>
      <c r="B24" s="48" t="s">
        <v>58</v>
      </c>
      <c r="C24" s="26"/>
      <c r="D24" s="32">
        <v>29464</v>
      </c>
      <c r="E24" s="32">
        <v>6665</v>
      </c>
      <c r="F24" s="32">
        <v>1345</v>
      </c>
      <c r="G24" s="32">
        <v>3349</v>
      </c>
      <c r="H24" s="32">
        <f aca="true" t="shared" si="5" ref="H24:H29">D24-E24-F24-G24</f>
        <v>18105</v>
      </c>
      <c r="I24" s="32">
        <v>86</v>
      </c>
      <c r="J24" s="32">
        <f aca="true" t="shared" si="6" ref="J24:J29">H24-I24</f>
        <v>18019</v>
      </c>
      <c r="K24" s="32">
        <v>6854</v>
      </c>
      <c r="L24" s="32">
        <v>11559</v>
      </c>
      <c r="M24" s="32">
        <f aca="true" t="shared" si="7" ref="M24:M29">J24-K24-L24</f>
        <v>-394</v>
      </c>
      <c r="N24" s="107"/>
      <c r="O24" s="32">
        <v>9817</v>
      </c>
      <c r="P24" s="40"/>
      <c r="Q24" s="23"/>
      <c r="R24" s="21"/>
    </row>
    <row r="25" spans="1:18" ht="19.5" customHeight="1">
      <c r="A25" s="41"/>
      <c r="B25" s="48" t="s">
        <v>60</v>
      </c>
      <c r="C25" s="26"/>
      <c r="D25" s="32">
        <v>13679</v>
      </c>
      <c r="E25" s="32">
        <v>3891</v>
      </c>
      <c r="F25" s="32">
        <v>825</v>
      </c>
      <c r="G25" s="32">
        <v>975</v>
      </c>
      <c r="H25" s="32">
        <f t="shared" si="5"/>
        <v>7988</v>
      </c>
      <c r="I25" s="32">
        <v>148</v>
      </c>
      <c r="J25" s="32">
        <f t="shared" si="6"/>
        <v>7840</v>
      </c>
      <c r="K25" s="32">
        <v>4857</v>
      </c>
      <c r="L25" s="32">
        <v>419</v>
      </c>
      <c r="M25" s="32">
        <f t="shared" si="7"/>
        <v>2564</v>
      </c>
      <c r="N25" s="107"/>
      <c r="O25" s="32">
        <v>276</v>
      </c>
      <c r="P25" s="40"/>
      <c r="Q25" s="23"/>
      <c r="R25" s="21"/>
    </row>
    <row r="26" spans="1:18" ht="19.5" customHeight="1">
      <c r="A26" s="41"/>
      <c r="B26" s="48" t="s">
        <v>61</v>
      </c>
      <c r="C26" s="26"/>
      <c r="D26" s="32">
        <v>112564</v>
      </c>
      <c r="E26" s="32">
        <v>67460</v>
      </c>
      <c r="F26" s="32">
        <v>3826</v>
      </c>
      <c r="G26" s="32">
        <v>3168</v>
      </c>
      <c r="H26" s="32">
        <f t="shared" si="5"/>
        <v>38110</v>
      </c>
      <c r="I26" s="32">
        <v>202</v>
      </c>
      <c r="J26" s="32">
        <f t="shared" si="6"/>
        <v>37908</v>
      </c>
      <c r="K26" s="32">
        <v>30293</v>
      </c>
      <c r="L26" s="32">
        <v>8275</v>
      </c>
      <c r="M26" s="32">
        <f t="shared" si="7"/>
        <v>-660</v>
      </c>
      <c r="N26" s="107"/>
      <c r="O26" s="32">
        <v>1176</v>
      </c>
      <c r="P26" s="40"/>
      <c r="Q26" s="23"/>
      <c r="R26" s="21"/>
    </row>
    <row r="27" spans="1:18" ht="19.5" customHeight="1">
      <c r="A27" s="41"/>
      <c r="B27" s="48" t="s">
        <v>62</v>
      </c>
      <c r="C27" s="26"/>
      <c r="D27" s="32">
        <v>339351</v>
      </c>
      <c r="E27" s="32">
        <v>111537</v>
      </c>
      <c r="F27" s="32">
        <v>11124</v>
      </c>
      <c r="G27" s="32">
        <v>4747</v>
      </c>
      <c r="H27" s="32">
        <f t="shared" si="5"/>
        <v>211943</v>
      </c>
      <c r="I27" s="32">
        <v>76</v>
      </c>
      <c r="J27" s="32">
        <f t="shared" si="6"/>
        <v>211867</v>
      </c>
      <c r="K27" s="32">
        <v>57965</v>
      </c>
      <c r="L27" s="32">
        <v>38790</v>
      </c>
      <c r="M27" s="32">
        <f t="shared" si="7"/>
        <v>115112</v>
      </c>
      <c r="N27" s="107"/>
      <c r="O27" s="32">
        <v>23530</v>
      </c>
      <c r="P27" s="40"/>
      <c r="Q27" s="23"/>
      <c r="R27" s="21"/>
    </row>
    <row r="28" spans="1:18" ht="19.5" customHeight="1">
      <c r="A28" s="41"/>
      <c r="B28" s="48" t="s">
        <v>63</v>
      </c>
      <c r="C28" s="26"/>
      <c r="D28" s="32">
        <v>18012</v>
      </c>
      <c r="E28" s="32">
        <v>5922</v>
      </c>
      <c r="F28" s="32">
        <v>646</v>
      </c>
      <c r="G28" s="32">
        <v>84</v>
      </c>
      <c r="H28" s="32">
        <f t="shared" si="5"/>
        <v>11360</v>
      </c>
      <c r="I28" s="32">
        <v>116</v>
      </c>
      <c r="J28" s="32">
        <f t="shared" si="6"/>
        <v>11244</v>
      </c>
      <c r="K28" s="32">
        <v>9000</v>
      </c>
      <c r="L28" s="32">
        <v>494</v>
      </c>
      <c r="M28" s="32">
        <f t="shared" si="7"/>
        <v>1750</v>
      </c>
      <c r="N28" s="107"/>
      <c r="O28" s="32">
        <v>153</v>
      </c>
      <c r="P28" s="40"/>
      <c r="Q28" s="23"/>
      <c r="R28" s="21"/>
    </row>
    <row r="29" spans="1:18" ht="19.5" customHeight="1">
      <c r="A29" s="41"/>
      <c r="B29" s="48" t="s">
        <v>64</v>
      </c>
      <c r="C29" s="26"/>
      <c r="D29" s="32">
        <v>1936854</v>
      </c>
      <c r="E29" s="32">
        <v>1551278</v>
      </c>
      <c r="F29" s="32">
        <v>49984</v>
      </c>
      <c r="G29" s="32">
        <v>15261</v>
      </c>
      <c r="H29" s="32">
        <f t="shared" si="5"/>
        <v>320331</v>
      </c>
      <c r="I29" s="32">
        <v>1298</v>
      </c>
      <c r="J29" s="32">
        <f t="shared" si="6"/>
        <v>319033</v>
      </c>
      <c r="K29" s="32">
        <v>241497</v>
      </c>
      <c r="L29" s="32">
        <v>12006</v>
      </c>
      <c r="M29" s="32">
        <f t="shared" si="7"/>
        <v>65530</v>
      </c>
      <c r="N29" s="107"/>
      <c r="O29" s="32">
        <v>7810</v>
      </c>
      <c r="P29" s="40"/>
      <c r="Q29" s="23"/>
      <c r="R29" s="21"/>
    </row>
    <row r="30" spans="1:18" ht="19.5" customHeight="1">
      <c r="A30" s="41"/>
      <c r="B30" s="47" t="s">
        <v>65</v>
      </c>
      <c r="C30" s="25"/>
      <c r="D30" s="31">
        <f>SUM(D31:D32)</f>
        <v>70228</v>
      </c>
      <c r="E30" s="31">
        <f aca="true" t="shared" si="8" ref="E30:K30">SUM(E31:E32)</f>
        <v>22402</v>
      </c>
      <c r="F30" s="31">
        <f t="shared" si="8"/>
        <v>8588</v>
      </c>
      <c r="G30" s="31">
        <f t="shared" si="8"/>
        <v>1816</v>
      </c>
      <c r="H30" s="31">
        <f t="shared" si="8"/>
        <v>37422</v>
      </c>
      <c r="I30" s="31">
        <f t="shared" si="8"/>
        <v>170</v>
      </c>
      <c r="J30" s="31">
        <f t="shared" si="8"/>
        <v>37252</v>
      </c>
      <c r="K30" s="31">
        <f t="shared" si="8"/>
        <v>31613</v>
      </c>
      <c r="L30" s="31">
        <f>SUM(L31:L32)</f>
        <v>1518</v>
      </c>
      <c r="M30" s="31">
        <f>SUM(M31:M32)</f>
        <v>4121</v>
      </c>
      <c r="N30" s="106"/>
      <c r="O30" s="31">
        <f>SUM(O31:O32)</f>
        <v>503</v>
      </c>
      <c r="P30" s="40"/>
      <c r="Q30" s="20"/>
      <c r="R30" s="21"/>
    </row>
    <row r="31" spans="1:18" ht="19.5" customHeight="1">
      <c r="A31" s="41"/>
      <c r="B31" s="48" t="s">
        <v>66</v>
      </c>
      <c r="C31" s="26"/>
      <c r="D31" s="32">
        <v>26772</v>
      </c>
      <c r="E31" s="32">
        <v>6992</v>
      </c>
      <c r="F31" s="32">
        <v>503</v>
      </c>
      <c r="G31" s="32">
        <v>534</v>
      </c>
      <c r="H31" s="32">
        <f>D31-E31-F31-G31</f>
        <v>18743</v>
      </c>
      <c r="I31" s="32">
        <v>2</v>
      </c>
      <c r="J31" s="32">
        <f>H31-I31</f>
        <v>18741</v>
      </c>
      <c r="K31" s="32">
        <v>15563</v>
      </c>
      <c r="L31" s="32">
        <v>433</v>
      </c>
      <c r="M31" s="32">
        <f>J31-K31-L31</f>
        <v>2745</v>
      </c>
      <c r="N31" s="107"/>
      <c r="O31" s="32">
        <v>0</v>
      </c>
      <c r="P31" s="40"/>
      <c r="Q31" s="23"/>
      <c r="R31" s="21"/>
    </row>
    <row r="32" spans="1:18" ht="19.5" customHeight="1">
      <c r="A32" s="41"/>
      <c r="B32" s="48" t="s">
        <v>67</v>
      </c>
      <c r="C32" s="26"/>
      <c r="D32" s="32">
        <v>43456</v>
      </c>
      <c r="E32" s="32">
        <v>15410</v>
      </c>
      <c r="F32" s="32">
        <v>8085</v>
      </c>
      <c r="G32" s="32">
        <v>1282</v>
      </c>
      <c r="H32" s="32">
        <f>D32-E32-F32-G32</f>
        <v>18679</v>
      </c>
      <c r="I32" s="32">
        <v>168</v>
      </c>
      <c r="J32" s="32">
        <f>H32-I32</f>
        <v>18511</v>
      </c>
      <c r="K32" s="32">
        <v>16050</v>
      </c>
      <c r="L32" s="32">
        <v>1085</v>
      </c>
      <c r="M32" s="32">
        <f>J32-K32-L32</f>
        <v>1376</v>
      </c>
      <c r="N32" s="107"/>
      <c r="O32" s="32">
        <v>503</v>
      </c>
      <c r="P32" s="40"/>
      <c r="Q32" s="23"/>
      <c r="R32" s="21"/>
    </row>
    <row r="33" spans="1:18" ht="19.5" customHeight="1">
      <c r="A33" s="42"/>
      <c r="B33" s="47" t="s">
        <v>245</v>
      </c>
      <c r="C33" s="25"/>
      <c r="D33" s="31">
        <f>D34+D39</f>
        <v>2363897</v>
      </c>
      <c r="E33" s="31">
        <f aca="true" t="shared" si="9" ref="E33:K33">E34+E39</f>
        <v>915585</v>
      </c>
      <c r="F33" s="31">
        <f t="shared" si="9"/>
        <v>113799</v>
      </c>
      <c r="G33" s="31">
        <f t="shared" si="9"/>
        <v>121886</v>
      </c>
      <c r="H33" s="31">
        <f t="shared" si="9"/>
        <v>1212627</v>
      </c>
      <c r="I33" s="31">
        <f t="shared" si="9"/>
        <v>13552</v>
      </c>
      <c r="J33" s="31">
        <f t="shared" si="9"/>
        <v>1199075</v>
      </c>
      <c r="K33" s="31">
        <f t="shared" si="9"/>
        <v>635969</v>
      </c>
      <c r="L33" s="31">
        <f>L34+L39</f>
        <v>155910</v>
      </c>
      <c r="M33" s="31">
        <f>M34+M39</f>
        <v>407196</v>
      </c>
      <c r="N33" s="106"/>
      <c r="O33" s="31">
        <f>O34+O39</f>
        <v>63745</v>
      </c>
      <c r="P33" s="40"/>
      <c r="Q33" s="20"/>
      <c r="R33" s="21"/>
    </row>
    <row r="34" spans="1:18" ht="19.5" customHeight="1">
      <c r="A34" s="41"/>
      <c r="B34" s="47" t="s">
        <v>246</v>
      </c>
      <c r="C34" s="25"/>
      <c r="D34" s="31">
        <f>SUM(D35:D38)</f>
        <v>1185078</v>
      </c>
      <c r="E34" s="31">
        <f aca="true" t="shared" si="10" ref="E34:K34">SUM(E35:E38)</f>
        <v>377639</v>
      </c>
      <c r="F34" s="31">
        <f t="shared" si="10"/>
        <v>55681</v>
      </c>
      <c r="G34" s="31">
        <f t="shared" si="10"/>
        <v>56207</v>
      </c>
      <c r="H34" s="31">
        <f t="shared" si="10"/>
        <v>695551</v>
      </c>
      <c r="I34" s="31">
        <f t="shared" si="10"/>
        <v>8205</v>
      </c>
      <c r="J34" s="31">
        <f t="shared" si="10"/>
        <v>687346</v>
      </c>
      <c r="K34" s="31">
        <f t="shared" si="10"/>
        <v>327414</v>
      </c>
      <c r="L34" s="31">
        <f>SUM(L35:L38)</f>
        <v>106899</v>
      </c>
      <c r="M34" s="31">
        <f>SUM(M35:M38)</f>
        <v>253033</v>
      </c>
      <c r="N34" s="106"/>
      <c r="O34" s="31">
        <f>SUM(O35:O38)</f>
        <v>50399</v>
      </c>
      <c r="P34" s="40"/>
      <c r="Q34" s="20"/>
      <c r="R34" s="21"/>
    </row>
    <row r="35" spans="1:18" ht="19.5" customHeight="1">
      <c r="A35" s="41"/>
      <c r="B35" s="48" t="s">
        <v>248</v>
      </c>
      <c r="C35" s="26"/>
      <c r="D35" s="32">
        <v>1145605</v>
      </c>
      <c r="E35" s="32">
        <v>364906</v>
      </c>
      <c r="F35" s="32">
        <v>53053</v>
      </c>
      <c r="G35" s="32">
        <v>55226</v>
      </c>
      <c r="H35" s="32">
        <f>D35-E35-F35-G35</f>
        <v>672420</v>
      </c>
      <c r="I35" s="32">
        <v>7705</v>
      </c>
      <c r="J35" s="32">
        <f>H35-I35</f>
        <v>664715</v>
      </c>
      <c r="K35" s="32">
        <v>319312</v>
      </c>
      <c r="L35" s="32">
        <v>99817</v>
      </c>
      <c r="M35" s="32">
        <f>J35-K35-L35</f>
        <v>245586</v>
      </c>
      <c r="N35" s="107"/>
      <c r="O35" s="32">
        <v>47477</v>
      </c>
      <c r="P35" s="40"/>
      <c r="Q35" s="23"/>
      <c r="R35" s="21"/>
    </row>
    <row r="36" spans="1:18" ht="19.5" customHeight="1">
      <c r="A36" s="41"/>
      <c r="B36" s="48" t="s">
        <v>249</v>
      </c>
      <c r="C36" s="26"/>
      <c r="D36" s="32">
        <v>35414</v>
      </c>
      <c r="E36" s="32">
        <v>11214</v>
      </c>
      <c r="F36" s="32">
        <v>2482</v>
      </c>
      <c r="G36" s="32">
        <v>889</v>
      </c>
      <c r="H36" s="32">
        <f>D36-E36-F36-G36</f>
        <v>20829</v>
      </c>
      <c r="I36" s="32">
        <v>460</v>
      </c>
      <c r="J36" s="32">
        <f>H36-I36</f>
        <v>20369</v>
      </c>
      <c r="K36" s="32">
        <v>7635</v>
      </c>
      <c r="L36" s="32">
        <v>5978</v>
      </c>
      <c r="M36" s="32">
        <f>J36-K36-L36</f>
        <v>6756</v>
      </c>
      <c r="N36" s="107"/>
      <c r="O36" s="32">
        <v>2894</v>
      </c>
      <c r="P36" s="40"/>
      <c r="Q36" s="23"/>
      <c r="R36" s="21"/>
    </row>
    <row r="37" spans="1:18" ht="19.5" customHeight="1">
      <c r="A37" s="41"/>
      <c r="B37" s="48" t="s">
        <v>250</v>
      </c>
      <c r="C37" s="26"/>
      <c r="D37" s="32">
        <v>2338</v>
      </c>
      <c r="E37" s="32">
        <v>1151</v>
      </c>
      <c r="F37" s="32">
        <v>66</v>
      </c>
      <c r="G37" s="32">
        <v>92</v>
      </c>
      <c r="H37" s="32">
        <f>D37-E37-F37-G37</f>
        <v>1029</v>
      </c>
      <c r="I37" s="32">
        <v>20</v>
      </c>
      <c r="J37" s="32">
        <f>H37-I37</f>
        <v>1009</v>
      </c>
      <c r="K37" s="32">
        <v>362</v>
      </c>
      <c r="L37" s="32">
        <v>647</v>
      </c>
      <c r="M37" s="32">
        <f>J37-K37-L37</f>
        <v>0</v>
      </c>
      <c r="N37" s="107"/>
      <c r="O37" s="32">
        <v>0</v>
      </c>
      <c r="P37" s="40"/>
      <c r="Q37" s="23"/>
      <c r="R37" s="21"/>
    </row>
    <row r="38" spans="1:18" ht="19.5" customHeight="1">
      <c r="A38" s="41"/>
      <c r="B38" s="48" t="s">
        <v>251</v>
      </c>
      <c r="C38" s="26"/>
      <c r="D38" s="32">
        <v>1721</v>
      </c>
      <c r="E38" s="32">
        <v>368</v>
      </c>
      <c r="F38" s="32">
        <v>80</v>
      </c>
      <c r="G38" s="32">
        <v>0</v>
      </c>
      <c r="H38" s="32">
        <f>D38-E38-F38-G38</f>
        <v>1273</v>
      </c>
      <c r="I38" s="32">
        <v>20</v>
      </c>
      <c r="J38" s="32">
        <f>H38-I38</f>
        <v>1253</v>
      </c>
      <c r="K38" s="32">
        <v>105</v>
      </c>
      <c r="L38" s="32">
        <v>457</v>
      </c>
      <c r="M38" s="32">
        <f>J38-K38-L38</f>
        <v>691</v>
      </c>
      <c r="N38" s="107"/>
      <c r="O38" s="32">
        <v>28</v>
      </c>
      <c r="P38" s="40"/>
      <c r="Q38" s="23"/>
      <c r="R38" s="21"/>
    </row>
    <row r="39" spans="1:18" ht="19.5" customHeight="1">
      <c r="A39" s="41"/>
      <c r="B39" s="47" t="s">
        <v>252</v>
      </c>
      <c r="C39" s="25"/>
      <c r="D39" s="31">
        <f>SUM(D40:D43)</f>
        <v>1178819</v>
      </c>
      <c r="E39" s="31">
        <f aca="true" t="shared" si="11" ref="E39:K39">SUM(E40:E43)</f>
        <v>537946</v>
      </c>
      <c r="F39" s="31">
        <f t="shared" si="11"/>
        <v>58118</v>
      </c>
      <c r="G39" s="31">
        <f t="shared" si="11"/>
        <v>65679</v>
      </c>
      <c r="H39" s="31">
        <f t="shared" si="11"/>
        <v>517076</v>
      </c>
      <c r="I39" s="31">
        <f t="shared" si="11"/>
        <v>5347</v>
      </c>
      <c r="J39" s="31">
        <f t="shared" si="11"/>
        <v>511729</v>
      </c>
      <c r="K39" s="31">
        <f t="shared" si="11"/>
        <v>308555</v>
      </c>
      <c r="L39" s="31">
        <f>SUM(L40:L43)</f>
        <v>49011</v>
      </c>
      <c r="M39" s="31">
        <f>SUM(M40:M43)</f>
        <v>154163</v>
      </c>
      <c r="N39" s="106"/>
      <c r="O39" s="31">
        <f>SUM(O40:O43)</f>
        <v>13346</v>
      </c>
      <c r="P39" s="40"/>
      <c r="Q39" s="20"/>
      <c r="R39" s="21"/>
    </row>
    <row r="40" spans="1:18" ht="19.5" customHeight="1">
      <c r="A40" s="41"/>
      <c r="B40" s="48" t="s">
        <v>253</v>
      </c>
      <c r="C40" s="26"/>
      <c r="D40" s="32">
        <v>838418</v>
      </c>
      <c r="E40" s="32">
        <v>394911</v>
      </c>
      <c r="F40" s="32">
        <v>40543</v>
      </c>
      <c r="G40" s="32">
        <v>34769</v>
      </c>
      <c r="H40" s="32">
        <f>D40-E40-F40-G40</f>
        <v>368195</v>
      </c>
      <c r="I40" s="32">
        <v>3431</v>
      </c>
      <c r="J40" s="32">
        <f>H40-I40</f>
        <v>364764</v>
      </c>
      <c r="K40" s="32">
        <v>219522</v>
      </c>
      <c r="L40" s="32">
        <v>31960</v>
      </c>
      <c r="M40" s="32">
        <f>J40-K40-L40</f>
        <v>113282</v>
      </c>
      <c r="N40" s="107"/>
      <c r="O40" s="32">
        <v>9384</v>
      </c>
      <c r="P40" s="40"/>
      <c r="Q40" s="23"/>
      <c r="R40" s="21"/>
    </row>
    <row r="41" spans="1:18" ht="19.5" customHeight="1">
      <c r="A41" s="41"/>
      <c r="B41" s="48" t="s">
        <v>254</v>
      </c>
      <c r="C41" s="26"/>
      <c r="D41" s="32">
        <v>9499</v>
      </c>
      <c r="E41" s="32">
        <v>5511</v>
      </c>
      <c r="F41" s="32">
        <v>274</v>
      </c>
      <c r="G41" s="32">
        <v>436</v>
      </c>
      <c r="H41" s="32">
        <f>D41-E41-F41-G41</f>
        <v>3278</v>
      </c>
      <c r="I41" s="32">
        <v>29</v>
      </c>
      <c r="J41" s="32">
        <f>H41-I41</f>
        <v>3249</v>
      </c>
      <c r="K41" s="32">
        <v>1789</v>
      </c>
      <c r="L41" s="32">
        <v>459</v>
      </c>
      <c r="M41" s="32">
        <f>J41-K41-L41</f>
        <v>1001</v>
      </c>
      <c r="N41" s="107"/>
      <c r="O41" s="32">
        <v>85</v>
      </c>
      <c r="P41" s="40"/>
      <c r="Q41" s="23"/>
      <c r="R41" s="21"/>
    </row>
    <row r="42" spans="1:18" ht="19.5" customHeight="1">
      <c r="A42" s="41"/>
      <c r="B42" s="48" t="s">
        <v>255</v>
      </c>
      <c r="C42" s="26"/>
      <c r="D42" s="32">
        <v>40143</v>
      </c>
      <c r="E42" s="32">
        <v>15624</v>
      </c>
      <c r="F42" s="32">
        <v>1285</v>
      </c>
      <c r="G42" s="32">
        <v>5033</v>
      </c>
      <c r="H42" s="32">
        <f>D42-E42-F42-G42</f>
        <v>18201</v>
      </c>
      <c r="I42" s="32">
        <v>82</v>
      </c>
      <c r="J42" s="32">
        <f>H42-I42</f>
        <v>18119</v>
      </c>
      <c r="K42" s="32">
        <v>11834</v>
      </c>
      <c r="L42" s="32">
        <v>373</v>
      </c>
      <c r="M42" s="32">
        <f>J42-K42-L42</f>
        <v>5912</v>
      </c>
      <c r="N42" s="107"/>
      <c r="O42" s="32">
        <v>48</v>
      </c>
      <c r="P42" s="40"/>
      <c r="Q42" s="23"/>
      <c r="R42" s="21"/>
    </row>
    <row r="43" spans="1:18" ht="19.5" customHeight="1">
      <c r="A43" s="41"/>
      <c r="B43" s="48" t="s">
        <v>256</v>
      </c>
      <c r="C43" s="26"/>
      <c r="D43" s="32">
        <v>290759</v>
      </c>
      <c r="E43" s="32">
        <v>121900</v>
      </c>
      <c r="F43" s="32">
        <v>16016</v>
      </c>
      <c r="G43" s="32">
        <v>25441</v>
      </c>
      <c r="H43" s="32">
        <f>D43-E43-F43-G43</f>
        <v>127402</v>
      </c>
      <c r="I43" s="32">
        <v>1805</v>
      </c>
      <c r="J43" s="32">
        <f>H43-I43</f>
        <v>125597</v>
      </c>
      <c r="K43" s="32">
        <v>75410</v>
      </c>
      <c r="L43" s="32">
        <v>16219</v>
      </c>
      <c r="M43" s="32">
        <f>J43-K43-L43</f>
        <v>33968</v>
      </c>
      <c r="N43" s="107"/>
      <c r="O43" s="32">
        <v>3829</v>
      </c>
      <c r="P43" s="40"/>
      <c r="Q43" s="23"/>
      <c r="R43" s="21"/>
    </row>
    <row r="44" spans="1:18" ht="19.5" customHeight="1">
      <c r="A44" s="41"/>
      <c r="B44" s="47" t="s">
        <v>4</v>
      </c>
      <c r="C44" s="25"/>
      <c r="D44" s="31">
        <f>D45+D53+D59+D62+D67+D72</f>
        <v>3244885</v>
      </c>
      <c r="E44" s="31">
        <f>E45+E53+E59+E62+E67+E72</f>
        <v>1804628</v>
      </c>
      <c r="F44" s="31">
        <f aca="true" t="shared" si="12" ref="F44:O44">F45+F53+F59+F62+F67+F72</f>
        <v>305759</v>
      </c>
      <c r="G44" s="31">
        <f t="shared" si="12"/>
        <v>22546</v>
      </c>
      <c r="H44" s="31">
        <f t="shared" si="12"/>
        <v>1111952</v>
      </c>
      <c r="I44" s="31">
        <f t="shared" si="12"/>
        <v>5261</v>
      </c>
      <c r="J44" s="31">
        <f t="shared" si="12"/>
        <v>1106691</v>
      </c>
      <c r="K44" s="31">
        <f t="shared" si="12"/>
        <v>385521</v>
      </c>
      <c r="L44" s="31">
        <f t="shared" si="12"/>
        <v>340577</v>
      </c>
      <c r="M44" s="31">
        <f t="shared" si="12"/>
        <v>380593</v>
      </c>
      <c r="N44" s="106">
        <f t="shared" si="12"/>
        <v>0</v>
      </c>
      <c r="O44" s="31">
        <f t="shared" si="12"/>
        <v>29011</v>
      </c>
      <c r="P44" s="40"/>
      <c r="Q44" s="20"/>
      <c r="R44" s="21"/>
    </row>
    <row r="45" spans="1:18" ht="19.5" customHeight="1">
      <c r="A45" s="41"/>
      <c r="B45" s="47" t="s">
        <v>68</v>
      </c>
      <c r="C45" s="25"/>
      <c r="D45" s="31">
        <f>SUM(D46:D52)</f>
        <v>842451</v>
      </c>
      <c r="E45" s="31">
        <f aca="true" t="shared" si="13" ref="E45:K45">SUM(E46:E52)</f>
        <v>429958</v>
      </c>
      <c r="F45" s="31">
        <f t="shared" si="13"/>
        <v>158156</v>
      </c>
      <c r="G45" s="31">
        <f t="shared" si="13"/>
        <v>1838</v>
      </c>
      <c r="H45" s="31">
        <f t="shared" si="13"/>
        <v>252499</v>
      </c>
      <c r="I45" s="31">
        <f t="shared" si="13"/>
        <v>382</v>
      </c>
      <c r="J45" s="31">
        <f t="shared" si="13"/>
        <v>252117</v>
      </c>
      <c r="K45" s="31">
        <f t="shared" si="13"/>
        <v>95632</v>
      </c>
      <c r="L45" s="31">
        <f>SUM(L46:L52)</f>
        <v>106286</v>
      </c>
      <c r="M45" s="31">
        <f>SUM(M46:M52)</f>
        <v>50199</v>
      </c>
      <c r="N45" s="106"/>
      <c r="O45" s="31">
        <f>SUM(O46:O52)</f>
        <v>6688</v>
      </c>
      <c r="P45" s="40"/>
      <c r="Q45" s="20"/>
      <c r="R45" s="21"/>
    </row>
    <row r="46" spans="1:18" ht="19.5" customHeight="1">
      <c r="A46" s="41"/>
      <c r="B46" s="48" t="s">
        <v>69</v>
      </c>
      <c r="C46" s="26"/>
      <c r="D46" s="32">
        <v>1988</v>
      </c>
      <c r="E46" s="32">
        <v>788</v>
      </c>
      <c r="F46" s="32">
        <v>520</v>
      </c>
      <c r="G46" s="32">
        <v>42</v>
      </c>
      <c r="H46" s="32">
        <f>D46-E46-F46-G46</f>
        <v>638</v>
      </c>
      <c r="I46" s="32">
        <v>7</v>
      </c>
      <c r="J46" s="32">
        <f>H46-I46</f>
        <v>631</v>
      </c>
      <c r="K46" s="32">
        <v>343</v>
      </c>
      <c r="L46" s="32">
        <v>85</v>
      </c>
      <c r="M46" s="32">
        <f>J46-K46-L46</f>
        <v>203</v>
      </c>
      <c r="N46" s="107"/>
      <c r="O46" s="32">
        <v>7</v>
      </c>
      <c r="P46" s="40"/>
      <c r="Q46" s="23"/>
      <c r="R46" s="21"/>
    </row>
    <row r="47" spans="1:18" ht="19.5" customHeight="1">
      <c r="A47" s="41"/>
      <c r="B47" s="48" t="s">
        <v>70</v>
      </c>
      <c r="C47" s="26"/>
      <c r="D47" s="32">
        <v>510</v>
      </c>
      <c r="E47" s="32">
        <v>134</v>
      </c>
      <c r="F47" s="32">
        <v>88</v>
      </c>
      <c r="G47" s="32">
        <v>17</v>
      </c>
      <c r="H47" s="32">
        <f aca="true" t="shared" si="14" ref="H47:H52">D47-E47-F47-G47</f>
        <v>271</v>
      </c>
      <c r="I47" s="32">
        <v>4</v>
      </c>
      <c r="J47" s="32">
        <f aca="true" t="shared" si="15" ref="J47:J52">H47-I47</f>
        <v>267</v>
      </c>
      <c r="K47" s="32">
        <v>157</v>
      </c>
      <c r="L47" s="32">
        <v>7</v>
      </c>
      <c r="M47" s="32">
        <f aca="true" t="shared" si="16" ref="M47:M52">J47-K47-L47</f>
        <v>103</v>
      </c>
      <c r="N47" s="107"/>
      <c r="O47" s="32">
        <v>0</v>
      </c>
      <c r="P47" s="40"/>
      <c r="Q47" s="23"/>
      <c r="R47" s="21"/>
    </row>
    <row r="48" spans="1:18" ht="19.5" customHeight="1">
      <c r="A48" s="41"/>
      <c r="B48" s="48" t="s">
        <v>71</v>
      </c>
      <c r="C48" s="26"/>
      <c r="D48" s="32">
        <v>22726</v>
      </c>
      <c r="E48" s="32">
        <v>9926</v>
      </c>
      <c r="F48" s="32">
        <v>2544</v>
      </c>
      <c r="G48" s="32">
        <v>431</v>
      </c>
      <c r="H48" s="32">
        <f t="shared" si="14"/>
        <v>9825</v>
      </c>
      <c r="I48" s="32">
        <v>97</v>
      </c>
      <c r="J48" s="32">
        <f t="shared" si="15"/>
        <v>9728</v>
      </c>
      <c r="K48" s="32">
        <v>9979</v>
      </c>
      <c r="L48" s="32">
        <v>598</v>
      </c>
      <c r="M48" s="32">
        <f t="shared" si="16"/>
        <v>-849</v>
      </c>
      <c r="N48" s="107"/>
      <c r="O48" s="32">
        <v>617</v>
      </c>
      <c r="P48" s="40"/>
      <c r="Q48" s="23"/>
      <c r="R48" s="21"/>
    </row>
    <row r="49" spans="1:18" ht="19.5" customHeight="1">
      <c r="A49" s="41"/>
      <c r="B49" s="48" t="s">
        <v>72</v>
      </c>
      <c r="C49" s="26"/>
      <c r="D49" s="32">
        <v>10502</v>
      </c>
      <c r="E49" s="32">
        <v>4990</v>
      </c>
      <c r="F49" s="32">
        <v>972</v>
      </c>
      <c r="G49" s="32">
        <v>182</v>
      </c>
      <c r="H49" s="32">
        <f t="shared" si="14"/>
        <v>4358</v>
      </c>
      <c r="I49" s="32">
        <v>84</v>
      </c>
      <c r="J49" s="32">
        <f t="shared" si="15"/>
        <v>4274</v>
      </c>
      <c r="K49" s="32">
        <v>3629</v>
      </c>
      <c r="L49" s="32">
        <v>249</v>
      </c>
      <c r="M49" s="32">
        <f t="shared" si="16"/>
        <v>396</v>
      </c>
      <c r="N49" s="107">
        <v>272</v>
      </c>
      <c r="O49" s="32">
        <v>272</v>
      </c>
      <c r="P49" s="40"/>
      <c r="Q49" s="23"/>
      <c r="R49" s="21"/>
    </row>
    <row r="50" spans="1:18" ht="19.5" customHeight="1">
      <c r="A50" s="41"/>
      <c r="B50" s="48" t="s">
        <v>73</v>
      </c>
      <c r="C50" s="26"/>
      <c r="D50" s="32">
        <v>487</v>
      </c>
      <c r="E50" s="32">
        <v>201</v>
      </c>
      <c r="F50" s="32">
        <v>59</v>
      </c>
      <c r="G50" s="32">
        <v>21</v>
      </c>
      <c r="H50" s="32">
        <f t="shared" si="14"/>
        <v>206</v>
      </c>
      <c r="I50" s="32">
        <v>6</v>
      </c>
      <c r="J50" s="32">
        <f t="shared" si="15"/>
        <v>200</v>
      </c>
      <c r="K50" s="32">
        <v>164</v>
      </c>
      <c r="L50" s="32">
        <v>30</v>
      </c>
      <c r="M50" s="32">
        <f t="shared" si="16"/>
        <v>6</v>
      </c>
      <c r="N50" s="107">
        <v>10</v>
      </c>
      <c r="O50" s="32">
        <v>10</v>
      </c>
      <c r="P50" s="40"/>
      <c r="Q50" s="23"/>
      <c r="R50" s="21"/>
    </row>
    <row r="51" spans="1:18" ht="19.5" customHeight="1">
      <c r="A51" s="41"/>
      <c r="B51" s="48" t="s">
        <v>74</v>
      </c>
      <c r="C51" s="26"/>
      <c r="D51" s="32">
        <v>760797</v>
      </c>
      <c r="E51" s="32">
        <v>403014</v>
      </c>
      <c r="F51" s="32">
        <v>136773</v>
      </c>
      <c r="G51" s="32">
        <v>739</v>
      </c>
      <c r="H51" s="32">
        <f t="shared" si="14"/>
        <v>220271</v>
      </c>
      <c r="I51" s="32">
        <v>145</v>
      </c>
      <c r="J51" s="32">
        <f t="shared" si="15"/>
        <v>220126</v>
      </c>
      <c r="K51" s="32">
        <v>72862</v>
      </c>
      <c r="L51" s="32">
        <v>104266</v>
      </c>
      <c r="M51" s="32">
        <f t="shared" si="16"/>
        <v>42998</v>
      </c>
      <c r="N51" s="107"/>
      <c r="O51" s="32">
        <v>5771</v>
      </c>
      <c r="P51" s="40"/>
      <c r="Q51" s="23"/>
      <c r="R51" s="21"/>
    </row>
    <row r="52" spans="1:18" ht="19.5" customHeight="1">
      <c r="A52" s="41"/>
      <c r="B52" s="48" t="s">
        <v>75</v>
      </c>
      <c r="C52" s="26"/>
      <c r="D52" s="32">
        <v>45441</v>
      </c>
      <c r="E52" s="32">
        <v>10905</v>
      </c>
      <c r="F52" s="32">
        <v>17200</v>
      </c>
      <c r="G52" s="32">
        <v>406</v>
      </c>
      <c r="H52" s="32">
        <f t="shared" si="14"/>
        <v>16930</v>
      </c>
      <c r="I52" s="32">
        <v>39</v>
      </c>
      <c r="J52" s="32">
        <f t="shared" si="15"/>
        <v>16891</v>
      </c>
      <c r="K52" s="32">
        <v>8498</v>
      </c>
      <c r="L52" s="32">
        <v>1051</v>
      </c>
      <c r="M52" s="32">
        <f t="shared" si="16"/>
        <v>7342</v>
      </c>
      <c r="N52" s="107"/>
      <c r="O52" s="32">
        <v>11</v>
      </c>
      <c r="P52" s="40"/>
      <c r="Q52" s="23"/>
      <c r="R52" s="21"/>
    </row>
    <row r="53" spans="1:18" ht="19.5" customHeight="1">
      <c r="A53" s="41"/>
      <c r="B53" s="47" t="s">
        <v>76</v>
      </c>
      <c r="C53" s="25"/>
      <c r="D53" s="31">
        <f>SUM(D54:D58)</f>
        <v>49934</v>
      </c>
      <c r="E53" s="31">
        <f aca="true" t="shared" si="17" ref="E53:K53">SUM(E54:E58)</f>
        <v>18022</v>
      </c>
      <c r="F53" s="31">
        <f t="shared" si="17"/>
        <v>5053</v>
      </c>
      <c r="G53" s="31">
        <f t="shared" si="17"/>
        <v>1383</v>
      </c>
      <c r="H53" s="31">
        <f>SUM(H54:H58)</f>
        <v>25476</v>
      </c>
      <c r="I53" s="31">
        <f t="shared" si="17"/>
        <v>634</v>
      </c>
      <c r="J53" s="31">
        <f t="shared" si="17"/>
        <v>24842</v>
      </c>
      <c r="K53" s="31">
        <f t="shared" si="17"/>
        <v>8543</v>
      </c>
      <c r="L53" s="31">
        <f>SUM(L54:L58)</f>
        <v>3637</v>
      </c>
      <c r="M53" s="31">
        <f>SUM(M54:M58)</f>
        <v>12662</v>
      </c>
      <c r="N53" s="106"/>
      <c r="O53" s="31">
        <f>SUM(O54:O58)</f>
        <v>839</v>
      </c>
      <c r="P53" s="40"/>
      <c r="Q53" s="20"/>
      <c r="R53" s="21"/>
    </row>
    <row r="54" spans="1:18" ht="19.5" customHeight="1">
      <c r="A54" s="41"/>
      <c r="B54" s="48" t="s">
        <v>77</v>
      </c>
      <c r="C54" s="26"/>
      <c r="D54" s="32">
        <v>25169</v>
      </c>
      <c r="E54" s="32">
        <v>13223</v>
      </c>
      <c r="F54" s="32">
        <v>1303</v>
      </c>
      <c r="G54" s="32">
        <v>634</v>
      </c>
      <c r="H54" s="32">
        <f>D54-E54-F54-G54</f>
        <v>10009</v>
      </c>
      <c r="I54" s="32">
        <v>81</v>
      </c>
      <c r="J54" s="32">
        <f>H54-I54</f>
        <v>9928</v>
      </c>
      <c r="K54" s="32">
        <v>5918</v>
      </c>
      <c r="L54" s="32">
        <v>637</v>
      </c>
      <c r="M54" s="32">
        <f>J54-K54-L54</f>
        <v>3373</v>
      </c>
      <c r="N54" s="107">
        <v>3373</v>
      </c>
      <c r="O54" s="32">
        <v>243</v>
      </c>
      <c r="P54" s="40"/>
      <c r="Q54" s="23"/>
      <c r="R54" s="21"/>
    </row>
    <row r="55" spans="1:18" ht="19.5" customHeight="1">
      <c r="A55" s="41"/>
      <c r="B55" s="48" t="s">
        <v>78</v>
      </c>
      <c r="C55" s="26"/>
      <c r="D55" s="32">
        <v>62</v>
      </c>
      <c r="E55" s="32">
        <v>13</v>
      </c>
      <c r="F55" s="32">
        <v>3</v>
      </c>
      <c r="G55" s="32">
        <v>0</v>
      </c>
      <c r="H55" s="32">
        <f>D55-E55-F55-G55</f>
        <v>46</v>
      </c>
      <c r="I55" s="32">
        <v>0</v>
      </c>
      <c r="J55" s="32">
        <f>H55-I55</f>
        <v>46</v>
      </c>
      <c r="K55" s="32">
        <v>50</v>
      </c>
      <c r="L55" s="32">
        <v>2</v>
      </c>
      <c r="M55" s="32">
        <f>J55-K55-L55</f>
        <v>-6</v>
      </c>
      <c r="N55" s="107"/>
      <c r="O55" s="32">
        <v>0</v>
      </c>
      <c r="P55" s="40"/>
      <c r="Q55" s="23"/>
      <c r="R55" s="21"/>
    </row>
    <row r="56" spans="1:18" ht="19.5" customHeight="1">
      <c r="A56" s="41"/>
      <c r="B56" s="48" t="s">
        <v>785</v>
      </c>
      <c r="C56" s="26"/>
      <c r="D56" s="32"/>
      <c r="E56" s="32"/>
      <c r="F56" s="32"/>
      <c r="G56" s="32"/>
      <c r="H56" s="32"/>
      <c r="I56" s="32"/>
      <c r="J56" s="32"/>
      <c r="K56" s="32"/>
      <c r="L56" s="32"/>
      <c r="M56" s="32"/>
      <c r="N56" s="107"/>
      <c r="O56" s="32"/>
      <c r="P56" s="40"/>
      <c r="Q56" s="23"/>
      <c r="R56" s="21"/>
    </row>
    <row r="57" spans="1:18" ht="14.25" customHeight="1">
      <c r="A57" s="41"/>
      <c r="B57" s="48" t="s">
        <v>80</v>
      </c>
      <c r="C57" s="26"/>
      <c r="D57" s="32">
        <v>24226</v>
      </c>
      <c r="E57" s="32">
        <v>4664</v>
      </c>
      <c r="F57" s="32">
        <v>3719</v>
      </c>
      <c r="G57" s="32">
        <v>743</v>
      </c>
      <c r="H57" s="32">
        <f>D57-E57-F57-G57</f>
        <v>15100</v>
      </c>
      <c r="I57" s="32">
        <v>549</v>
      </c>
      <c r="J57" s="32">
        <f>H57-I57</f>
        <v>14551</v>
      </c>
      <c r="K57" s="32">
        <v>2429</v>
      </c>
      <c r="L57" s="32">
        <v>2854</v>
      </c>
      <c r="M57" s="32">
        <f>J57-K57-L57</f>
        <v>9268</v>
      </c>
      <c r="N57" s="107"/>
      <c r="O57" s="32">
        <v>592</v>
      </c>
      <c r="P57" s="40"/>
      <c r="Q57" s="23"/>
      <c r="R57" s="21"/>
    </row>
    <row r="58" spans="1:18" ht="19.5" customHeight="1">
      <c r="A58" s="41"/>
      <c r="B58" s="48" t="s">
        <v>81</v>
      </c>
      <c r="C58" s="26"/>
      <c r="D58" s="32">
        <v>477</v>
      </c>
      <c r="E58" s="32">
        <v>122</v>
      </c>
      <c r="F58" s="32">
        <v>28</v>
      </c>
      <c r="G58" s="32">
        <v>6</v>
      </c>
      <c r="H58" s="32">
        <f>D58-E58-F58-G58</f>
        <v>321</v>
      </c>
      <c r="I58" s="32">
        <v>4</v>
      </c>
      <c r="J58" s="32">
        <f>H58-I58</f>
        <v>317</v>
      </c>
      <c r="K58" s="32">
        <v>146</v>
      </c>
      <c r="L58" s="32">
        <v>144</v>
      </c>
      <c r="M58" s="32">
        <f>J58-K58-L58</f>
        <v>27</v>
      </c>
      <c r="N58" s="107"/>
      <c r="O58" s="32">
        <v>4</v>
      </c>
      <c r="P58" s="40"/>
      <c r="Q58" s="23"/>
      <c r="R58" s="21"/>
    </row>
    <row r="59" spans="1:18" ht="19.5" customHeight="1">
      <c r="A59" s="41"/>
      <c r="B59" s="47" t="s">
        <v>82</v>
      </c>
      <c r="C59" s="25"/>
      <c r="D59" s="31">
        <f>SUM(D60:D61)</f>
        <v>49756</v>
      </c>
      <c r="E59" s="31">
        <f aca="true" t="shared" si="18" ref="E59:K59">SUM(E60:E61)</f>
        <v>19190</v>
      </c>
      <c r="F59" s="31">
        <f t="shared" si="18"/>
        <v>6742</v>
      </c>
      <c r="G59" s="31">
        <f t="shared" si="18"/>
        <v>1486</v>
      </c>
      <c r="H59" s="31">
        <f t="shared" si="18"/>
        <v>22338</v>
      </c>
      <c r="I59" s="31">
        <f t="shared" si="18"/>
        <v>1307</v>
      </c>
      <c r="J59" s="31">
        <f t="shared" si="18"/>
        <v>21031</v>
      </c>
      <c r="K59" s="31">
        <f t="shared" si="18"/>
        <v>16973</v>
      </c>
      <c r="L59" s="31">
        <f>SUM(L60:L61)</f>
        <v>7217</v>
      </c>
      <c r="M59" s="31">
        <f>SUM(M60:M61)</f>
        <v>-3159</v>
      </c>
      <c r="N59" s="106"/>
      <c r="O59" s="31">
        <f>SUM(O60:O61)</f>
        <v>783</v>
      </c>
      <c r="P59" s="40"/>
      <c r="Q59" s="20"/>
      <c r="R59" s="21"/>
    </row>
    <row r="60" spans="1:18" ht="19.5" customHeight="1">
      <c r="A60" s="41"/>
      <c r="B60" s="48" t="s">
        <v>83</v>
      </c>
      <c r="C60" s="26"/>
      <c r="D60" s="32">
        <v>10453</v>
      </c>
      <c r="E60" s="32">
        <v>3959</v>
      </c>
      <c r="F60" s="32">
        <v>1413</v>
      </c>
      <c r="G60" s="32">
        <v>300</v>
      </c>
      <c r="H60" s="32">
        <f>D60-E60-F60-G60</f>
        <v>4781</v>
      </c>
      <c r="I60" s="32">
        <v>646</v>
      </c>
      <c r="J60" s="32">
        <f>H60-I60</f>
        <v>4135</v>
      </c>
      <c r="K60" s="32">
        <v>3665</v>
      </c>
      <c r="L60" s="32">
        <v>472</v>
      </c>
      <c r="M60" s="32">
        <f>J60-K60-L60</f>
        <v>-2</v>
      </c>
      <c r="N60" s="107"/>
      <c r="O60" s="32">
        <v>136</v>
      </c>
      <c r="P60" s="40"/>
      <c r="Q60" s="23"/>
      <c r="R60" s="21"/>
    </row>
    <row r="61" spans="1:18" ht="19.5" customHeight="1">
      <c r="A61" s="41"/>
      <c r="B61" s="48" t="s">
        <v>84</v>
      </c>
      <c r="C61" s="26"/>
      <c r="D61" s="32">
        <v>39303</v>
      </c>
      <c r="E61" s="32">
        <v>15231</v>
      </c>
      <c r="F61" s="32">
        <v>5329</v>
      </c>
      <c r="G61" s="32">
        <v>1186</v>
      </c>
      <c r="H61" s="32">
        <f>D61-E61-F61-G61</f>
        <v>17557</v>
      </c>
      <c r="I61" s="32">
        <v>661</v>
      </c>
      <c r="J61" s="32">
        <f>H61-I61</f>
        <v>16896</v>
      </c>
      <c r="K61" s="32">
        <v>13308</v>
      </c>
      <c r="L61" s="32">
        <v>6745</v>
      </c>
      <c r="M61" s="32">
        <f>J61-K61-L61</f>
        <v>-3157</v>
      </c>
      <c r="N61" s="107"/>
      <c r="O61" s="32">
        <v>647</v>
      </c>
      <c r="P61" s="40"/>
      <c r="Q61" s="23"/>
      <c r="R61" s="21"/>
    </row>
    <row r="62" spans="1:18" ht="19.5" customHeight="1">
      <c r="A62" s="41"/>
      <c r="B62" s="47" t="s">
        <v>86</v>
      </c>
      <c r="C62" s="25"/>
      <c r="D62" s="31">
        <f>SUM(D63:D66)</f>
        <v>679260</v>
      </c>
      <c r="E62" s="31">
        <f aca="true" t="shared" si="19" ref="E62:K62">SUM(E63:E66)</f>
        <v>269480</v>
      </c>
      <c r="F62" s="31">
        <f t="shared" si="19"/>
        <v>40611</v>
      </c>
      <c r="G62" s="31">
        <f t="shared" si="19"/>
        <v>11042</v>
      </c>
      <c r="H62" s="31">
        <f t="shared" si="19"/>
        <v>358127</v>
      </c>
      <c r="I62" s="31">
        <f t="shared" si="19"/>
        <v>2280</v>
      </c>
      <c r="J62" s="31">
        <f t="shared" si="19"/>
        <v>355847</v>
      </c>
      <c r="K62" s="31">
        <f t="shared" si="19"/>
        <v>132954</v>
      </c>
      <c r="L62" s="31">
        <f>SUM(L63:L66)</f>
        <v>156538</v>
      </c>
      <c r="M62" s="31">
        <f>SUM(M63:M66)</f>
        <v>66355</v>
      </c>
      <c r="N62" s="106"/>
      <c r="O62" s="31">
        <f>SUM(O63:O66)</f>
        <v>18885</v>
      </c>
      <c r="P62" s="40"/>
      <c r="Q62" s="20"/>
      <c r="R62" s="21"/>
    </row>
    <row r="63" spans="1:18" ht="19.5" customHeight="1">
      <c r="A63" s="41"/>
      <c r="B63" s="48" t="s">
        <v>88</v>
      </c>
      <c r="C63" s="26"/>
      <c r="D63" s="32">
        <v>326631</v>
      </c>
      <c r="E63" s="32">
        <v>118067</v>
      </c>
      <c r="F63" s="32">
        <v>14822</v>
      </c>
      <c r="G63" s="32">
        <v>3997</v>
      </c>
      <c r="H63" s="32">
        <f>D63-E63-F63-G63</f>
        <v>189745</v>
      </c>
      <c r="I63" s="32">
        <v>501</v>
      </c>
      <c r="J63" s="32">
        <f>H63-I63</f>
        <v>189244</v>
      </c>
      <c r="K63" s="32">
        <v>98520</v>
      </c>
      <c r="L63" s="32">
        <v>43794</v>
      </c>
      <c r="M63" s="32">
        <f>J63-K63-L63</f>
        <v>46930</v>
      </c>
      <c r="N63" s="107"/>
      <c r="O63" s="32">
        <v>1</v>
      </c>
      <c r="P63" s="40"/>
      <c r="Q63" s="23"/>
      <c r="R63" s="21"/>
    </row>
    <row r="64" spans="1:18" ht="19.5" customHeight="1">
      <c r="A64" s="41"/>
      <c r="B64" s="48" t="s">
        <v>89</v>
      </c>
      <c r="C64" s="26"/>
      <c r="D64" s="32">
        <v>9618</v>
      </c>
      <c r="E64" s="32">
        <v>4441</v>
      </c>
      <c r="F64" s="32">
        <v>607</v>
      </c>
      <c r="G64" s="32">
        <v>292</v>
      </c>
      <c r="H64" s="32">
        <f>D64-E64-F64-G64</f>
        <v>4278</v>
      </c>
      <c r="I64" s="32">
        <v>42</v>
      </c>
      <c r="J64" s="32">
        <f>H64-I64</f>
        <v>4236</v>
      </c>
      <c r="K64" s="32">
        <v>2716</v>
      </c>
      <c r="L64" s="32">
        <v>302</v>
      </c>
      <c r="M64" s="32">
        <f>J64-K64-L64</f>
        <v>1218</v>
      </c>
      <c r="N64" s="107"/>
      <c r="O64" s="32">
        <v>87</v>
      </c>
      <c r="P64" s="40"/>
      <c r="Q64" s="23"/>
      <c r="R64" s="21"/>
    </row>
    <row r="65" spans="1:18" ht="19.5" customHeight="1">
      <c r="A65" s="41"/>
      <c r="B65" s="48" t="s">
        <v>91</v>
      </c>
      <c r="C65" s="26"/>
      <c r="D65" s="32">
        <v>112173</v>
      </c>
      <c r="E65" s="32">
        <v>38440</v>
      </c>
      <c r="F65" s="32">
        <v>8008</v>
      </c>
      <c r="G65" s="32">
        <v>1279</v>
      </c>
      <c r="H65" s="32">
        <f>D65-E65-F65-G65</f>
        <v>64446</v>
      </c>
      <c r="I65" s="32">
        <v>54</v>
      </c>
      <c r="J65" s="32">
        <f>H65-I65</f>
        <v>64392</v>
      </c>
      <c r="K65" s="32">
        <v>4131</v>
      </c>
      <c r="L65" s="32">
        <v>71307</v>
      </c>
      <c r="M65" s="32">
        <f>J65-K65-L65</f>
        <v>-11046</v>
      </c>
      <c r="N65" s="107"/>
      <c r="O65" s="32">
        <v>9849</v>
      </c>
      <c r="P65" s="40"/>
      <c r="Q65" s="23"/>
      <c r="R65" s="21"/>
    </row>
    <row r="66" spans="1:18" ht="19.5" customHeight="1">
      <c r="A66" s="41"/>
      <c r="B66" s="48" t="s">
        <v>93</v>
      </c>
      <c r="C66" s="26"/>
      <c r="D66" s="32">
        <v>230838</v>
      </c>
      <c r="E66" s="32">
        <v>108532</v>
      </c>
      <c r="F66" s="32">
        <v>17174</v>
      </c>
      <c r="G66" s="32">
        <v>5474</v>
      </c>
      <c r="H66" s="32">
        <f>D66-E66-F66-G66</f>
        <v>99658</v>
      </c>
      <c r="I66" s="32">
        <v>1683</v>
      </c>
      <c r="J66" s="32">
        <f>H66-I66</f>
        <v>97975</v>
      </c>
      <c r="K66" s="32">
        <v>27587</v>
      </c>
      <c r="L66" s="32">
        <v>41135</v>
      </c>
      <c r="M66" s="32">
        <f>J66-K66-L66</f>
        <v>29253</v>
      </c>
      <c r="N66" s="107"/>
      <c r="O66" s="32">
        <v>8948</v>
      </c>
      <c r="P66" s="40"/>
      <c r="Q66" s="23"/>
      <c r="R66" s="21"/>
    </row>
    <row r="67" spans="1:18" ht="19.5" customHeight="1">
      <c r="A67" s="41"/>
      <c r="B67" s="47" t="s">
        <v>94</v>
      </c>
      <c r="C67" s="25"/>
      <c r="D67" s="31">
        <f>SUM(D68:D71)</f>
        <v>1581622</v>
      </c>
      <c r="E67" s="31">
        <f aca="true" t="shared" si="20" ref="E67:K67">SUM(E68:E71)</f>
        <v>1053751</v>
      </c>
      <c r="F67" s="31">
        <f t="shared" si="20"/>
        <v>90768</v>
      </c>
      <c r="G67" s="31">
        <f t="shared" si="20"/>
        <v>6182</v>
      </c>
      <c r="H67" s="31">
        <f t="shared" si="20"/>
        <v>430921</v>
      </c>
      <c r="I67" s="31">
        <f t="shared" si="20"/>
        <v>617</v>
      </c>
      <c r="J67" s="31">
        <f t="shared" si="20"/>
        <v>430304</v>
      </c>
      <c r="K67" s="31">
        <f t="shared" si="20"/>
        <v>118939</v>
      </c>
      <c r="L67" s="31">
        <f>SUM(L68:L71)</f>
        <v>63280</v>
      </c>
      <c r="M67" s="31">
        <f>SUM(M68:M71)</f>
        <v>248085</v>
      </c>
      <c r="N67" s="106"/>
      <c r="O67" s="31">
        <f>SUM(O68:O71)</f>
        <v>1582</v>
      </c>
      <c r="P67" s="40"/>
      <c r="Q67" s="20"/>
      <c r="R67" s="21"/>
    </row>
    <row r="68" spans="1:18" ht="19.5" customHeight="1">
      <c r="A68" s="41"/>
      <c r="B68" s="48" t="s">
        <v>95</v>
      </c>
      <c r="C68" s="26"/>
      <c r="D68" s="32">
        <v>1490154</v>
      </c>
      <c r="E68" s="32">
        <v>1022052</v>
      </c>
      <c r="F68" s="32">
        <v>78957</v>
      </c>
      <c r="G68" s="32">
        <v>4889</v>
      </c>
      <c r="H68" s="32">
        <f>D68-E68-F68-G68</f>
        <v>384256</v>
      </c>
      <c r="I68" s="32">
        <v>349</v>
      </c>
      <c r="J68" s="32">
        <f>H68-I68</f>
        <v>383907</v>
      </c>
      <c r="K68" s="32">
        <v>93619</v>
      </c>
      <c r="L68" s="32">
        <v>61393</v>
      </c>
      <c r="M68" s="32">
        <f>J68-K68-L68</f>
        <v>228895</v>
      </c>
      <c r="N68" s="107"/>
      <c r="O68" s="32">
        <v>1318</v>
      </c>
      <c r="P68" s="40"/>
      <c r="Q68" s="23"/>
      <c r="R68" s="21"/>
    </row>
    <row r="69" spans="1:18" ht="19.5" customHeight="1">
      <c r="A69" s="41"/>
      <c r="B69" s="48" t="s">
        <v>96</v>
      </c>
      <c r="C69" s="26"/>
      <c r="D69" s="32">
        <v>59564</v>
      </c>
      <c r="E69" s="32">
        <v>24387</v>
      </c>
      <c r="F69" s="32">
        <v>4342</v>
      </c>
      <c r="G69" s="32">
        <v>1124</v>
      </c>
      <c r="H69" s="32">
        <f>D69-E69-F69-G69</f>
        <v>29711</v>
      </c>
      <c r="I69" s="32">
        <v>110</v>
      </c>
      <c r="J69" s="32">
        <f>H69-I69</f>
        <v>29601</v>
      </c>
      <c r="K69" s="32">
        <v>17581</v>
      </c>
      <c r="L69" s="32">
        <v>1329</v>
      </c>
      <c r="M69" s="32">
        <f>J69-K69-L69</f>
        <v>10691</v>
      </c>
      <c r="N69" s="107"/>
      <c r="O69" s="32">
        <v>133</v>
      </c>
      <c r="P69" s="40"/>
      <c r="Q69" s="23"/>
      <c r="R69" s="21"/>
    </row>
    <row r="70" spans="1:18" ht="19.5" customHeight="1">
      <c r="A70" s="41"/>
      <c r="B70" s="48" t="s">
        <v>97</v>
      </c>
      <c r="C70" s="26"/>
      <c r="D70" s="32">
        <v>2656</v>
      </c>
      <c r="E70" s="32">
        <v>947</v>
      </c>
      <c r="F70" s="32">
        <v>378</v>
      </c>
      <c r="G70" s="32">
        <v>8</v>
      </c>
      <c r="H70" s="32">
        <f>D70-E70-F70-G70</f>
        <v>1323</v>
      </c>
      <c r="I70" s="32">
        <v>18</v>
      </c>
      <c r="J70" s="32">
        <f>H70-I70</f>
        <v>1305</v>
      </c>
      <c r="K70" s="32">
        <v>994</v>
      </c>
      <c r="L70" s="32">
        <v>29</v>
      </c>
      <c r="M70" s="32">
        <f>J70-K70-L70</f>
        <v>282</v>
      </c>
      <c r="N70" s="107"/>
      <c r="O70" s="32">
        <v>0</v>
      </c>
      <c r="P70" s="40"/>
      <c r="Q70" s="23"/>
      <c r="R70" s="21"/>
    </row>
    <row r="71" spans="1:18" ht="19.5" customHeight="1">
      <c r="A71" s="41"/>
      <c r="B71" s="48" t="s">
        <v>98</v>
      </c>
      <c r="C71" s="26"/>
      <c r="D71" s="32">
        <v>29248</v>
      </c>
      <c r="E71" s="32">
        <v>6365</v>
      </c>
      <c r="F71" s="32">
        <v>7091</v>
      </c>
      <c r="G71" s="32">
        <v>161</v>
      </c>
      <c r="H71" s="32">
        <f>D71-E71-F71-G71</f>
        <v>15631</v>
      </c>
      <c r="I71" s="32">
        <v>140</v>
      </c>
      <c r="J71" s="32">
        <f>H71-I71</f>
        <v>15491</v>
      </c>
      <c r="K71" s="32">
        <v>6745</v>
      </c>
      <c r="L71" s="32">
        <v>529</v>
      </c>
      <c r="M71" s="32">
        <f>J71-K71-L71</f>
        <v>8217</v>
      </c>
      <c r="N71" s="107"/>
      <c r="O71" s="32">
        <v>131</v>
      </c>
      <c r="P71" s="40"/>
      <c r="Q71" s="23"/>
      <c r="R71" s="21"/>
    </row>
    <row r="72" spans="1:18" ht="19.5" customHeight="1">
      <c r="A72" s="41"/>
      <c r="B72" s="47" t="s">
        <v>99</v>
      </c>
      <c r="C72" s="25"/>
      <c r="D72" s="31">
        <f>SUM(D73:D76)</f>
        <v>41862</v>
      </c>
      <c r="E72" s="31">
        <f aca="true" t="shared" si="21" ref="E72:K72">SUM(E73:E76)</f>
        <v>14227</v>
      </c>
      <c r="F72" s="31">
        <f t="shared" si="21"/>
        <v>4429</v>
      </c>
      <c r="G72" s="31">
        <f t="shared" si="21"/>
        <v>615</v>
      </c>
      <c r="H72" s="31">
        <f t="shared" si="21"/>
        <v>22591</v>
      </c>
      <c r="I72" s="31">
        <f t="shared" si="21"/>
        <v>41</v>
      </c>
      <c r="J72" s="31">
        <f t="shared" si="21"/>
        <v>22550</v>
      </c>
      <c r="K72" s="31">
        <f t="shared" si="21"/>
        <v>12480</v>
      </c>
      <c r="L72" s="31">
        <f>SUM(L73:L76)</f>
        <v>3619</v>
      </c>
      <c r="M72" s="31">
        <f>SUM(M73:M76)</f>
        <v>6451</v>
      </c>
      <c r="N72" s="106"/>
      <c r="O72" s="31">
        <f>SUM(O73:O76)</f>
        <v>234</v>
      </c>
      <c r="P72" s="40"/>
      <c r="Q72" s="20"/>
      <c r="R72" s="21"/>
    </row>
    <row r="73" spans="1:18" ht="19.5" customHeight="1">
      <c r="A73" s="41"/>
      <c r="B73" s="48" t="s">
        <v>100</v>
      </c>
      <c r="C73" s="26"/>
      <c r="D73" s="32">
        <v>31051</v>
      </c>
      <c r="E73" s="32">
        <v>12328</v>
      </c>
      <c r="F73" s="32">
        <v>3452</v>
      </c>
      <c r="G73" s="32">
        <v>318</v>
      </c>
      <c r="H73" s="32">
        <f>D73-E73-F73-G73</f>
        <v>14953</v>
      </c>
      <c r="I73" s="32">
        <v>31</v>
      </c>
      <c r="J73" s="32">
        <f>H73-I73</f>
        <v>14922</v>
      </c>
      <c r="K73" s="32">
        <v>5495</v>
      </c>
      <c r="L73" s="32">
        <v>3447</v>
      </c>
      <c r="M73" s="32">
        <f>J73-K73-L73</f>
        <v>5980</v>
      </c>
      <c r="N73" s="107"/>
      <c r="O73" s="32">
        <v>183</v>
      </c>
      <c r="P73" s="40"/>
      <c r="Q73" s="23"/>
      <c r="R73" s="21"/>
    </row>
    <row r="74" spans="1:18" ht="19.5" customHeight="1">
      <c r="A74" s="41"/>
      <c r="B74" s="48" t="s">
        <v>101</v>
      </c>
      <c r="C74" s="26"/>
      <c r="D74" s="32">
        <v>4295</v>
      </c>
      <c r="E74" s="32">
        <v>1001</v>
      </c>
      <c r="F74" s="32">
        <v>512</v>
      </c>
      <c r="G74" s="32">
        <v>130</v>
      </c>
      <c r="H74" s="32">
        <f>D74-E74-F74-G74</f>
        <v>2652</v>
      </c>
      <c r="I74" s="32">
        <v>5</v>
      </c>
      <c r="J74" s="32">
        <f>H74-I74</f>
        <v>2647</v>
      </c>
      <c r="K74" s="32">
        <v>2100</v>
      </c>
      <c r="L74" s="32">
        <v>94</v>
      </c>
      <c r="M74" s="32">
        <f>J74-K74-L74</f>
        <v>453</v>
      </c>
      <c r="N74" s="107"/>
      <c r="O74" s="32">
        <v>31</v>
      </c>
      <c r="P74" s="40"/>
      <c r="Q74" s="23"/>
      <c r="R74" s="21"/>
    </row>
    <row r="75" spans="1:18" ht="19.5" customHeight="1">
      <c r="A75" s="41"/>
      <c r="B75" s="48" t="s">
        <v>102</v>
      </c>
      <c r="C75" s="26"/>
      <c r="D75" s="32">
        <v>5590</v>
      </c>
      <c r="E75" s="32">
        <v>558</v>
      </c>
      <c r="F75" s="32">
        <v>257</v>
      </c>
      <c r="G75" s="32">
        <v>167</v>
      </c>
      <c r="H75" s="32">
        <f>D75-E75-F75-G75</f>
        <v>4608</v>
      </c>
      <c r="I75" s="32">
        <v>3</v>
      </c>
      <c r="J75" s="32">
        <f>H75-I75</f>
        <v>4605</v>
      </c>
      <c r="K75" s="32">
        <v>4294</v>
      </c>
      <c r="L75" s="32">
        <v>54</v>
      </c>
      <c r="M75" s="32">
        <f>J75-K75-L75</f>
        <v>257</v>
      </c>
      <c r="N75" s="107"/>
      <c r="O75" s="32">
        <v>0</v>
      </c>
      <c r="P75" s="40"/>
      <c r="Q75" s="23"/>
      <c r="R75" s="21"/>
    </row>
    <row r="76" spans="1:18" ht="19.5" customHeight="1">
      <c r="A76" s="41"/>
      <c r="B76" s="48" t="s">
        <v>103</v>
      </c>
      <c r="C76" s="26"/>
      <c r="D76" s="32">
        <v>926</v>
      </c>
      <c r="E76" s="32">
        <v>340</v>
      </c>
      <c r="F76" s="32">
        <v>208</v>
      </c>
      <c r="G76" s="32">
        <v>0</v>
      </c>
      <c r="H76" s="32">
        <f>D76-E76-F76-G76</f>
        <v>378</v>
      </c>
      <c r="I76" s="32">
        <v>2</v>
      </c>
      <c r="J76" s="32">
        <f>H76-I76</f>
        <v>376</v>
      </c>
      <c r="K76" s="32">
        <v>591</v>
      </c>
      <c r="L76" s="32">
        <v>24</v>
      </c>
      <c r="M76" s="32">
        <f>J76-K76-L76</f>
        <v>-239</v>
      </c>
      <c r="N76" s="107"/>
      <c r="O76" s="32">
        <v>20</v>
      </c>
      <c r="P76" s="40"/>
      <c r="Q76" s="23"/>
      <c r="R76" s="21"/>
    </row>
    <row r="77" spans="1:18" ht="19.5" customHeight="1">
      <c r="A77" s="42"/>
      <c r="B77" s="47" t="s">
        <v>1</v>
      </c>
      <c r="C77" s="25"/>
      <c r="D77" s="31">
        <f>D78</f>
        <v>155969</v>
      </c>
      <c r="E77" s="31">
        <f aca="true" t="shared" si="22" ref="E77:K77">E78</f>
        <v>32015</v>
      </c>
      <c r="F77" s="31">
        <f t="shared" si="22"/>
        <v>19634</v>
      </c>
      <c r="G77" s="31">
        <f t="shared" si="22"/>
        <v>3890</v>
      </c>
      <c r="H77" s="31">
        <f t="shared" si="22"/>
        <v>100430</v>
      </c>
      <c r="I77" s="31">
        <f t="shared" si="22"/>
        <v>1755</v>
      </c>
      <c r="J77" s="31">
        <f t="shared" si="22"/>
        <v>98675</v>
      </c>
      <c r="K77" s="31">
        <f t="shared" si="22"/>
        <v>35680</v>
      </c>
      <c r="L77" s="31">
        <f>L78</f>
        <v>16220</v>
      </c>
      <c r="M77" s="31">
        <f>M78</f>
        <v>46775</v>
      </c>
      <c r="N77" s="106"/>
      <c r="O77" s="31">
        <f>O78</f>
        <v>23612</v>
      </c>
      <c r="P77" s="40"/>
      <c r="Q77" s="20"/>
      <c r="R77" s="21"/>
    </row>
    <row r="78" spans="1:18" ht="19.5" customHeight="1">
      <c r="A78" s="41"/>
      <c r="B78" s="47" t="s">
        <v>104</v>
      </c>
      <c r="C78" s="25"/>
      <c r="D78" s="31">
        <f>SUM(D79:D82)</f>
        <v>155969</v>
      </c>
      <c r="E78" s="31">
        <f aca="true" t="shared" si="23" ref="E78:K78">SUM(E79:E82)</f>
        <v>32015</v>
      </c>
      <c r="F78" s="31">
        <f t="shared" si="23"/>
        <v>19634</v>
      </c>
      <c r="G78" s="31">
        <f t="shared" si="23"/>
        <v>3890</v>
      </c>
      <c r="H78" s="31">
        <f t="shared" si="23"/>
        <v>100430</v>
      </c>
      <c r="I78" s="31">
        <f t="shared" si="23"/>
        <v>1755</v>
      </c>
      <c r="J78" s="31">
        <f t="shared" si="23"/>
        <v>98675</v>
      </c>
      <c r="K78" s="31">
        <f t="shared" si="23"/>
        <v>35680</v>
      </c>
      <c r="L78" s="31">
        <f>SUM(L79:L82)</f>
        <v>16220</v>
      </c>
      <c r="M78" s="31">
        <f>SUM(M79:M82)</f>
        <v>46775</v>
      </c>
      <c r="N78" s="106"/>
      <c r="O78" s="31">
        <f>SUM(O79:O82)</f>
        <v>23612</v>
      </c>
      <c r="P78" s="40"/>
      <c r="Q78" s="20"/>
      <c r="R78" s="21"/>
    </row>
    <row r="79" spans="1:18" ht="19.5" customHeight="1">
      <c r="A79" s="41"/>
      <c r="B79" s="48" t="s">
        <v>106</v>
      </c>
      <c r="C79" s="26"/>
      <c r="D79" s="32">
        <v>8288</v>
      </c>
      <c r="E79" s="32">
        <v>1271</v>
      </c>
      <c r="F79" s="32">
        <v>1291</v>
      </c>
      <c r="G79" s="32">
        <v>231</v>
      </c>
      <c r="H79" s="32">
        <f>D79-E79-F79-G79</f>
        <v>5495</v>
      </c>
      <c r="I79" s="32">
        <v>149</v>
      </c>
      <c r="J79" s="32">
        <f>H79-I79</f>
        <v>5346</v>
      </c>
      <c r="K79" s="32">
        <v>1562</v>
      </c>
      <c r="L79" s="32">
        <v>795</v>
      </c>
      <c r="M79" s="32">
        <f>J79-K79-L79</f>
        <v>2989</v>
      </c>
      <c r="N79" s="107"/>
      <c r="O79" s="32">
        <v>641</v>
      </c>
      <c r="P79" s="40"/>
      <c r="Q79" s="23"/>
      <c r="R79" s="21"/>
    </row>
    <row r="80" spans="1:18" ht="19.5" customHeight="1">
      <c r="A80" s="41"/>
      <c r="B80" s="48" t="s">
        <v>107</v>
      </c>
      <c r="C80" s="26"/>
      <c r="D80" s="32">
        <v>47649</v>
      </c>
      <c r="E80" s="32">
        <v>7377</v>
      </c>
      <c r="F80" s="32">
        <v>4297</v>
      </c>
      <c r="G80" s="32">
        <v>824</v>
      </c>
      <c r="H80" s="32">
        <f>D80-E80-F80-G80</f>
        <v>35151</v>
      </c>
      <c r="I80" s="32">
        <v>590</v>
      </c>
      <c r="J80" s="32">
        <f>H80-I80</f>
        <v>34561</v>
      </c>
      <c r="K80" s="32">
        <v>7885</v>
      </c>
      <c r="L80" s="32">
        <v>9145</v>
      </c>
      <c r="M80" s="32">
        <f>J80-K80-L80</f>
        <v>17531</v>
      </c>
      <c r="N80" s="107"/>
      <c r="O80" s="32">
        <v>13871</v>
      </c>
      <c r="P80" s="40"/>
      <c r="Q80" s="23"/>
      <c r="R80" s="21"/>
    </row>
    <row r="81" spans="1:18" ht="19.5" customHeight="1">
      <c r="A81" s="41"/>
      <c r="B81" s="48" t="s">
        <v>108</v>
      </c>
      <c r="C81" s="26"/>
      <c r="D81" s="32">
        <v>48906</v>
      </c>
      <c r="E81" s="32">
        <v>9591</v>
      </c>
      <c r="F81" s="32">
        <v>8799</v>
      </c>
      <c r="G81" s="32">
        <v>2114</v>
      </c>
      <c r="H81" s="32">
        <f>D81-E81-F81-G81</f>
        <v>28402</v>
      </c>
      <c r="I81" s="32">
        <v>488</v>
      </c>
      <c r="J81" s="32">
        <f>H81-I81</f>
        <v>27914</v>
      </c>
      <c r="K81" s="32">
        <v>16548</v>
      </c>
      <c r="L81" s="32">
        <v>1189</v>
      </c>
      <c r="M81" s="32">
        <f>J81-K81-L81</f>
        <v>10177</v>
      </c>
      <c r="N81" s="107"/>
      <c r="O81" s="32">
        <v>511</v>
      </c>
      <c r="P81" s="40"/>
      <c r="Q81" s="23"/>
      <c r="R81" s="21"/>
    </row>
    <row r="82" spans="1:18" ht="19.5" customHeight="1">
      <c r="A82" s="41"/>
      <c r="B82" s="48" t="s">
        <v>109</v>
      </c>
      <c r="C82" s="26"/>
      <c r="D82" s="32">
        <v>51126</v>
      </c>
      <c r="E82" s="32">
        <v>13776</v>
      </c>
      <c r="F82" s="32">
        <v>5247</v>
      </c>
      <c r="G82" s="32">
        <v>721</v>
      </c>
      <c r="H82" s="32">
        <f>D82-E82-F82-G82</f>
        <v>31382</v>
      </c>
      <c r="I82" s="32">
        <v>528</v>
      </c>
      <c r="J82" s="32">
        <f>H82-I82</f>
        <v>30854</v>
      </c>
      <c r="K82" s="32">
        <v>9685</v>
      </c>
      <c r="L82" s="32">
        <v>5091</v>
      </c>
      <c r="M82" s="32">
        <f>J82-K82-L82</f>
        <v>16078</v>
      </c>
      <c r="N82" s="107"/>
      <c r="O82" s="32">
        <v>8589</v>
      </c>
      <c r="P82" s="40"/>
      <c r="Q82" s="23"/>
      <c r="R82" s="21"/>
    </row>
    <row r="83" spans="1:18" ht="19.5" customHeight="1">
      <c r="A83" s="41"/>
      <c r="B83" s="47" t="s">
        <v>5</v>
      </c>
      <c r="C83" s="25"/>
      <c r="D83" s="31">
        <f>D84+D87+D91+D95+D99+D104</f>
        <v>1990615</v>
      </c>
      <c r="E83" s="31">
        <f aca="true" t="shared" si="24" ref="E83:K83">E84+E87+E91+E95+E99+E104</f>
        <v>516905</v>
      </c>
      <c r="F83" s="31">
        <f t="shared" si="24"/>
        <v>283113</v>
      </c>
      <c r="G83" s="31">
        <f t="shared" si="24"/>
        <v>57569</v>
      </c>
      <c r="H83" s="31">
        <f t="shared" si="24"/>
        <v>1133028</v>
      </c>
      <c r="I83" s="31">
        <f t="shared" si="24"/>
        <v>32475</v>
      </c>
      <c r="J83" s="31">
        <f t="shared" si="24"/>
        <v>1100553</v>
      </c>
      <c r="K83" s="31">
        <f t="shared" si="24"/>
        <v>715037</v>
      </c>
      <c r="L83" s="31">
        <f>L84+L87+L91+L95+L99+L104</f>
        <v>58473</v>
      </c>
      <c r="M83" s="31">
        <f>M84+M87+M91+M95+M99+M104</f>
        <v>327043</v>
      </c>
      <c r="N83" s="106"/>
      <c r="O83" s="31">
        <f>O84+O87+O91+O95+O99+O104</f>
        <v>43675</v>
      </c>
      <c r="P83" s="40"/>
      <c r="Q83" s="20"/>
      <c r="R83" s="21"/>
    </row>
    <row r="84" spans="1:18" ht="19.5" customHeight="1">
      <c r="A84" s="41"/>
      <c r="B84" s="47" t="s">
        <v>110</v>
      </c>
      <c r="C84" s="25"/>
      <c r="D84" s="31">
        <f>SUM(D85:D86)</f>
        <v>835462</v>
      </c>
      <c r="E84" s="31">
        <f aca="true" t="shared" si="25" ref="E84:K84">SUM(E85:E86)</f>
        <v>78363</v>
      </c>
      <c r="F84" s="31">
        <f t="shared" si="25"/>
        <v>89151</v>
      </c>
      <c r="G84" s="31">
        <f t="shared" si="25"/>
        <v>28962</v>
      </c>
      <c r="H84" s="31">
        <f t="shared" si="25"/>
        <v>638986</v>
      </c>
      <c r="I84" s="31">
        <f t="shared" si="25"/>
        <v>25291</v>
      </c>
      <c r="J84" s="31">
        <f t="shared" si="25"/>
        <v>613695</v>
      </c>
      <c r="K84" s="31">
        <f t="shared" si="25"/>
        <v>387182</v>
      </c>
      <c r="L84" s="31">
        <f>SUM(L85:L86)</f>
        <v>20558</v>
      </c>
      <c r="M84" s="31">
        <f>SUM(M85:M86)</f>
        <v>205955</v>
      </c>
      <c r="N84" s="106"/>
      <c r="O84" s="31">
        <f>SUM(O85:O86)</f>
        <v>5957</v>
      </c>
      <c r="P84" s="40"/>
      <c r="Q84" s="20"/>
      <c r="R84" s="21"/>
    </row>
    <row r="85" spans="1:18" ht="19.5" customHeight="1">
      <c r="A85" s="41"/>
      <c r="B85" s="48" t="s">
        <v>111</v>
      </c>
      <c r="C85" s="26"/>
      <c r="D85" s="32">
        <v>328795</v>
      </c>
      <c r="E85" s="32">
        <v>37382</v>
      </c>
      <c r="F85" s="32">
        <v>31637</v>
      </c>
      <c r="G85" s="32">
        <v>10155</v>
      </c>
      <c r="H85" s="32">
        <f>D85-E85-F85-G85</f>
        <v>249621</v>
      </c>
      <c r="I85" s="32">
        <v>22193</v>
      </c>
      <c r="J85" s="32">
        <f>H85-I85</f>
        <v>227428</v>
      </c>
      <c r="K85" s="32">
        <v>123184</v>
      </c>
      <c r="L85" s="32">
        <v>7636</v>
      </c>
      <c r="M85" s="32">
        <f>J85-K85-L85</f>
        <v>96608</v>
      </c>
      <c r="N85" s="107"/>
      <c r="O85" s="32">
        <v>1805</v>
      </c>
      <c r="P85" s="40"/>
      <c r="Q85" s="23"/>
      <c r="R85" s="21"/>
    </row>
    <row r="86" spans="1:18" ht="19.5" customHeight="1">
      <c r="A86" s="41"/>
      <c r="B86" s="48" t="s">
        <v>112</v>
      </c>
      <c r="C86" s="26"/>
      <c r="D86" s="32">
        <v>506667</v>
      </c>
      <c r="E86" s="32">
        <v>40981</v>
      </c>
      <c r="F86" s="32">
        <v>57514</v>
      </c>
      <c r="G86" s="32">
        <v>18807</v>
      </c>
      <c r="H86" s="32">
        <f>D86-E86-F86-G86</f>
        <v>389365</v>
      </c>
      <c r="I86" s="32">
        <v>3098</v>
      </c>
      <c r="J86" s="32">
        <f>H86-I86</f>
        <v>386267</v>
      </c>
      <c r="K86" s="32">
        <v>263998</v>
      </c>
      <c r="L86" s="32">
        <v>12922</v>
      </c>
      <c r="M86" s="32">
        <f>J86-K86-L86</f>
        <v>109347</v>
      </c>
      <c r="N86" s="107"/>
      <c r="O86" s="32">
        <v>4152</v>
      </c>
      <c r="P86" s="40"/>
      <c r="Q86" s="23"/>
      <c r="R86" s="21"/>
    </row>
    <row r="87" spans="1:18" ht="19.5" customHeight="1">
      <c r="A87" s="41"/>
      <c r="B87" s="47" t="s">
        <v>113</v>
      </c>
      <c r="C87" s="25"/>
      <c r="D87" s="31">
        <f>SUM(D88:D90)</f>
        <v>630661</v>
      </c>
      <c r="E87" s="31">
        <f aca="true" t="shared" si="26" ref="E87:K87">SUM(E88:E90)</f>
        <v>225429</v>
      </c>
      <c r="F87" s="31">
        <f t="shared" si="26"/>
        <v>95239</v>
      </c>
      <c r="G87" s="31">
        <f t="shared" si="26"/>
        <v>18517</v>
      </c>
      <c r="H87" s="31">
        <f t="shared" si="26"/>
        <v>291476</v>
      </c>
      <c r="I87" s="31">
        <f t="shared" si="26"/>
        <v>4964</v>
      </c>
      <c r="J87" s="31">
        <f t="shared" si="26"/>
        <v>286512</v>
      </c>
      <c r="K87" s="31">
        <f t="shared" si="26"/>
        <v>182270</v>
      </c>
      <c r="L87" s="31">
        <f>SUM(L88:L90)</f>
        <v>18668</v>
      </c>
      <c r="M87" s="31">
        <f>SUM(M88:M90)</f>
        <v>85574</v>
      </c>
      <c r="N87" s="106"/>
      <c r="O87" s="31">
        <f>SUM(O88:O90)</f>
        <v>32795</v>
      </c>
      <c r="P87" s="40"/>
      <c r="Q87" s="20"/>
      <c r="R87" s="21"/>
    </row>
    <row r="88" spans="1:18" ht="19.5" customHeight="1">
      <c r="A88" s="41"/>
      <c r="B88" s="48" t="s">
        <v>114</v>
      </c>
      <c r="C88" s="26"/>
      <c r="D88" s="32">
        <v>172434</v>
      </c>
      <c r="E88" s="32">
        <v>46931</v>
      </c>
      <c r="F88" s="32">
        <v>37063</v>
      </c>
      <c r="G88" s="32">
        <v>5714</v>
      </c>
      <c r="H88" s="32">
        <f>D88-E88-F88-G88</f>
        <v>82726</v>
      </c>
      <c r="I88" s="32">
        <v>868</v>
      </c>
      <c r="J88" s="32">
        <f>H88-I88</f>
        <v>81858</v>
      </c>
      <c r="K88" s="32">
        <v>64228</v>
      </c>
      <c r="L88" s="32">
        <v>3887</v>
      </c>
      <c r="M88" s="32">
        <f>J88-K88-L88</f>
        <v>13743</v>
      </c>
      <c r="N88" s="107"/>
      <c r="O88" s="32">
        <v>27805</v>
      </c>
      <c r="P88" s="40"/>
      <c r="Q88" s="23"/>
      <c r="R88" s="21"/>
    </row>
    <row r="89" spans="1:18" ht="19.5" customHeight="1">
      <c r="A89" s="41"/>
      <c r="B89" s="48" t="s">
        <v>115</v>
      </c>
      <c r="C89" s="26"/>
      <c r="D89" s="32">
        <v>8242</v>
      </c>
      <c r="E89" s="32">
        <v>3752</v>
      </c>
      <c r="F89" s="32">
        <v>630</v>
      </c>
      <c r="G89" s="32">
        <v>118</v>
      </c>
      <c r="H89" s="32">
        <f>D89-E89-F89-G89</f>
        <v>3742</v>
      </c>
      <c r="I89" s="32">
        <v>28</v>
      </c>
      <c r="J89" s="32">
        <f>H89-I89</f>
        <v>3714</v>
      </c>
      <c r="K89" s="32">
        <v>2284</v>
      </c>
      <c r="L89" s="32">
        <v>76</v>
      </c>
      <c r="M89" s="32">
        <f>J89-K89-L89</f>
        <v>1354</v>
      </c>
      <c r="N89" s="107"/>
      <c r="O89" s="32">
        <v>45</v>
      </c>
      <c r="P89" s="40"/>
      <c r="Q89" s="23"/>
      <c r="R89" s="21"/>
    </row>
    <row r="90" spans="1:18" ht="19.5" customHeight="1">
      <c r="A90" s="41"/>
      <c r="B90" s="48" t="s">
        <v>116</v>
      </c>
      <c r="C90" s="26"/>
      <c r="D90" s="32">
        <v>449985</v>
      </c>
      <c r="E90" s="32">
        <v>174746</v>
      </c>
      <c r="F90" s="32">
        <v>57546</v>
      </c>
      <c r="G90" s="32">
        <v>12685</v>
      </c>
      <c r="H90" s="32">
        <f>D90-E90-F90-G90</f>
        <v>205008</v>
      </c>
      <c r="I90" s="32">
        <v>4068</v>
      </c>
      <c r="J90" s="32">
        <f>H90-I90</f>
        <v>200940</v>
      </c>
      <c r="K90" s="32">
        <v>115758</v>
      </c>
      <c r="L90" s="32">
        <v>14705</v>
      </c>
      <c r="M90" s="32">
        <f>J90-K90-L90</f>
        <v>70477</v>
      </c>
      <c r="N90" s="107"/>
      <c r="O90" s="32">
        <v>4945</v>
      </c>
      <c r="P90" s="40"/>
      <c r="Q90" s="23"/>
      <c r="R90" s="21"/>
    </row>
    <row r="91" spans="1:18" ht="19.5" customHeight="1">
      <c r="A91" s="41"/>
      <c r="B91" s="47" t="s">
        <v>117</v>
      </c>
      <c r="C91" s="25"/>
      <c r="D91" s="31">
        <f>SUM(D92:D94)</f>
        <v>138468</v>
      </c>
      <c r="E91" s="31">
        <f aca="true" t="shared" si="27" ref="E91:K91">SUM(E92:E94)</f>
        <v>32588</v>
      </c>
      <c r="F91" s="31">
        <f t="shared" si="27"/>
        <v>11091</v>
      </c>
      <c r="G91" s="31">
        <f t="shared" si="27"/>
        <v>3776</v>
      </c>
      <c r="H91" s="31">
        <f t="shared" si="27"/>
        <v>91013</v>
      </c>
      <c r="I91" s="31">
        <f t="shared" si="27"/>
        <v>1355</v>
      </c>
      <c r="J91" s="31">
        <f t="shared" si="27"/>
        <v>89658</v>
      </c>
      <c r="K91" s="31">
        <f t="shared" si="27"/>
        <v>65057</v>
      </c>
      <c r="L91" s="31">
        <f>SUM(L92:L94)</f>
        <v>6009</v>
      </c>
      <c r="M91" s="31">
        <f>SUM(M92:M94)</f>
        <v>18592</v>
      </c>
      <c r="N91" s="106"/>
      <c r="O91" s="31">
        <f>SUM(O92:O94)</f>
        <v>2032</v>
      </c>
      <c r="P91" s="40"/>
      <c r="Q91" s="20"/>
      <c r="R91" s="21"/>
    </row>
    <row r="92" spans="1:18" ht="19.5" customHeight="1">
      <c r="A92" s="41"/>
      <c r="B92" s="48" t="s">
        <v>118</v>
      </c>
      <c r="C92" s="26"/>
      <c r="D92" s="32">
        <v>46782</v>
      </c>
      <c r="E92" s="32">
        <v>10512</v>
      </c>
      <c r="F92" s="32">
        <v>3785</v>
      </c>
      <c r="G92" s="32">
        <v>1558</v>
      </c>
      <c r="H92" s="32">
        <f>D92-E92-F92-G92</f>
        <v>30927</v>
      </c>
      <c r="I92" s="32">
        <v>239</v>
      </c>
      <c r="J92" s="32">
        <f>H92-I92</f>
        <v>30688</v>
      </c>
      <c r="K92" s="32">
        <v>21802</v>
      </c>
      <c r="L92" s="32">
        <v>1523</v>
      </c>
      <c r="M92" s="32">
        <f>J92-K92-L92</f>
        <v>7363</v>
      </c>
      <c r="N92" s="107"/>
      <c r="O92" s="32">
        <v>844</v>
      </c>
      <c r="P92" s="40"/>
      <c r="Q92" s="23"/>
      <c r="R92" s="21"/>
    </row>
    <row r="93" spans="1:18" ht="19.5" customHeight="1">
      <c r="A93" s="41"/>
      <c r="B93" s="48" t="s">
        <v>119</v>
      </c>
      <c r="C93" s="26"/>
      <c r="D93" s="32">
        <v>65635</v>
      </c>
      <c r="E93" s="32">
        <v>14436</v>
      </c>
      <c r="F93" s="32">
        <v>4914</v>
      </c>
      <c r="G93" s="32">
        <v>1586</v>
      </c>
      <c r="H93" s="32">
        <f>D93-E93-F93-G93</f>
        <v>44699</v>
      </c>
      <c r="I93" s="32">
        <v>511</v>
      </c>
      <c r="J93" s="32">
        <f>H93-I93</f>
        <v>44188</v>
      </c>
      <c r="K93" s="32">
        <v>33974</v>
      </c>
      <c r="L93" s="32">
        <v>3002</v>
      </c>
      <c r="M93" s="32">
        <f>J93-K93-L93</f>
        <v>7212</v>
      </c>
      <c r="N93" s="107"/>
      <c r="O93" s="32">
        <v>991</v>
      </c>
      <c r="P93" s="40"/>
      <c r="Q93" s="23"/>
      <c r="R93" s="21"/>
    </row>
    <row r="94" spans="1:18" ht="19.5" customHeight="1">
      <c r="A94" s="41"/>
      <c r="B94" s="48" t="s">
        <v>120</v>
      </c>
      <c r="C94" s="26"/>
      <c r="D94" s="32">
        <v>26051</v>
      </c>
      <c r="E94" s="32">
        <v>7640</v>
      </c>
      <c r="F94" s="32">
        <v>2392</v>
      </c>
      <c r="G94" s="32">
        <v>632</v>
      </c>
      <c r="H94" s="32">
        <f>D94-E94-F94-G94</f>
        <v>15387</v>
      </c>
      <c r="I94" s="32">
        <v>605</v>
      </c>
      <c r="J94" s="32">
        <f>H94-I94</f>
        <v>14782</v>
      </c>
      <c r="K94" s="32">
        <v>9281</v>
      </c>
      <c r="L94" s="32">
        <v>1484</v>
      </c>
      <c r="M94" s="32">
        <f>J94-K94-L94</f>
        <v>4017</v>
      </c>
      <c r="N94" s="107"/>
      <c r="O94" s="32">
        <v>197</v>
      </c>
      <c r="P94" s="40"/>
      <c r="Q94" s="23"/>
      <c r="R94" s="21"/>
    </row>
    <row r="95" spans="1:18" ht="19.5" customHeight="1">
      <c r="A95" s="41"/>
      <c r="B95" s="47" t="s">
        <v>121</v>
      </c>
      <c r="C95" s="25"/>
      <c r="D95" s="31">
        <f>SUM(D96:D98)</f>
        <v>231653</v>
      </c>
      <c r="E95" s="31">
        <f aca="true" t="shared" si="28" ref="E95:K95">SUM(E96:E98)</f>
        <v>139210</v>
      </c>
      <c r="F95" s="31">
        <f t="shared" si="28"/>
        <v>27458</v>
      </c>
      <c r="G95" s="31">
        <f t="shared" si="28"/>
        <v>2790</v>
      </c>
      <c r="H95" s="31">
        <f t="shared" si="28"/>
        <v>62195</v>
      </c>
      <c r="I95" s="31">
        <f t="shared" si="28"/>
        <v>318</v>
      </c>
      <c r="J95" s="31">
        <f t="shared" si="28"/>
        <v>61877</v>
      </c>
      <c r="K95" s="31">
        <f t="shared" si="28"/>
        <v>43830</v>
      </c>
      <c r="L95" s="31">
        <f>SUM(L96:L98)</f>
        <v>4184</v>
      </c>
      <c r="M95" s="31">
        <f>SUM(M96:M98)</f>
        <v>13863</v>
      </c>
      <c r="N95" s="106"/>
      <c r="O95" s="31">
        <f>SUM(O96:O98)</f>
        <v>1711</v>
      </c>
      <c r="P95" s="40"/>
      <c r="Q95" s="20"/>
      <c r="R95" s="21"/>
    </row>
    <row r="96" spans="1:18" ht="19.5" customHeight="1">
      <c r="A96" s="41"/>
      <c r="B96" s="48" t="s">
        <v>122</v>
      </c>
      <c r="C96" s="26"/>
      <c r="D96" s="32">
        <v>170741</v>
      </c>
      <c r="E96" s="32">
        <v>112904</v>
      </c>
      <c r="F96" s="32">
        <v>19658</v>
      </c>
      <c r="G96" s="32">
        <v>1328</v>
      </c>
      <c r="H96" s="32">
        <f>D96-E96-F96-G96</f>
        <v>36851</v>
      </c>
      <c r="I96" s="32">
        <v>275</v>
      </c>
      <c r="J96" s="32">
        <f>H96-I96</f>
        <v>36576</v>
      </c>
      <c r="K96" s="32">
        <v>29759</v>
      </c>
      <c r="L96" s="32">
        <v>2132</v>
      </c>
      <c r="M96" s="32">
        <f>J96-K96-L96</f>
        <v>4685</v>
      </c>
      <c r="N96" s="107"/>
      <c r="O96" s="32">
        <v>1267</v>
      </c>
      <c r="P96" s="40"/>
      <c r="Q96" s="23"/>
      <c r="R96" s="21"/>
    </row>
    <row r="97" spans="1:18" ht="19.5" customHeight="1">
      <c r="A97" s="41"/>
      <c r="B97" s="48" t="s">
        <v>123</v>
      </c>
      <c r="C97" s="26"/>
      <c r="D97" s="32">
        <v>2115</v>
      </c>
      <c r="E97" s="32">
        <v>564</v>
      </c>
      <c r="F97" s="32">
        <v>73</v>
      </c>
      <c r="G97" s="32">
        <v>469</v>
      </c>
      <c r="H97" s="32">
        <f>D97-E97-F97-G97</f>
        <v>1009</v>
      </c>
      <c r="I97" s="32">
        <v>3</v>
      </c>
      <c r="J97" s="32">
        <f>H97-I97</f>
        <v>1006</v>
      </c>
      <c r="K97" s="32">
        <v>271</v>
      </c>
      <c r="L97" s="32">
        <v>332</v>
      </c>
      <c r="M97" s="32">
        <f>J97-K97-L97</f>
        <v>403</v>
      </c>
      <c r="N97" s="107"/>
      <c r="O97" s="32">
        <v>84</v>
      </c>
      <c r="P97" s="40"/>
      <c r="Q97" s="23"/>
      <c r="R97" s="21"/>
    </row>
    <row r="98" spans="1:18" ht="19.5" customHeight="1">
      <c r="A98" s="41"/>
      <c r="B98" s="48" t="s">
        <v>124</v>
      </c>
      <c r="C98" s="26"/>
      <c r="D98" s="32">
        <v>58797</v>
      </c>
      <c r="E98" s="32">
        <v>25742</v>
      </c>
      <c r="F98" s="32">
        <v>7727</v>
      </c>
      <c r="G98" s="32">
        <v>993</v>
      </c>
      <c r="H98" s="32">
        <f>D98-E98-F98-G98</f>
        <v>24335</v>
      </c>
      <c r="I98" s="32">
        <v>40</v>
      </c>
      <c r="J98" s="32">
        <f>H98-I98</f>
        <v>24295</v>
      </c>
      <c r="K98" s="32">
        <v>13800</v>
      </c>
      <c r="L98" s="32">
        <v>1720</v>
      </c>
      <c r="M98" s="32">
        <f>J98-K98-L98</f>
        <v>8775</v>
      </c>
      <c r="N98" s="107"/>
      <c r="O98" s="32">
        <v>360</v>
      </c>
      <c r="P98" s="40"/>
      <c r="Q98" s="23"/>
      <c r="R98" s="21"/>
    </row>
    <row r="99" spans="1:18" ht="19.5" customHeight="1">
      <c r="A99" s="41"/>
      <c r="B99" s="47" t="s">
        <v>125</v>
      </c>
      <c r="C99" s="25"/>
      <c r="D99" s="31">
        <f>SUM(C100:D103)</f>
        <v>138826</v>
      </c>
      <c r="E99" s="31">
        <f aca="true" t="shared" si="29" ref="E99:M99">SUM(E100:E103)</f>
        <v>34387</v>
      </c>
      <c r="F99" s="31">
        <f t="shared" si="29"/>
        <v>59470</v>
      </c>
      <c r="G99" s="31">
        <f t="shared" si="29"/>
        <v>3072</v>
      </c>
      <c r="H99" s="31">
        <f t="shared" si="29"/>
        <v>41897</v>
      </c>
      <c r="I99" s="31">
        <f t="shared" si="29"/>
        <v>485</v>
      </c>
      <c r="J99" s="31">
        <f t="shared" si="29"/>
        <v>41412</v>
      </c>
      <c r="K99" s="31">
        <f t="shared" si="29"/>
        <v>32112</v>
      </c>
      <c r="L99" s="31">
        <f t="shared" si="29"/>
        <v>8326</v>
      </c>
      <c r="M99" s="31">
        <f t="shared" si="29"/>
        <v>974</v>
      </c>
      <c r="N99" s="106"/>
      <c r="O99" s="31">
        <f>SUM(O100:O103)</f>
        <v>1123</v>
      </c>
      <c r="P99" s="40"/>
      <c r="Q99" s="20"/>
      <c r="R99" s="21"/>
    </row>
    <row r="100" spans="1:18" ht="19.5" customHeight="1">
      <c r="A100" s="41"/>
      <c r="B100" s="48" t="s">
        <v>126</v>
      </c>
      <c r="C100" s="26"/>
      <c r="D100" s="32">
        <v>15633</v>
      </c>
      <c r="E100" s="32">
        <v>5586</v>
      </c>
      <c r="F100" s="32">
        <v>1441</v>
      </c>
      <c r="G100" s="32">
        <v>883</v>
      </c>
      <c r="H100" s="32">
        <f>D100-E100-F100-G100</f>
        <v>7723</v>
      </c>
      <c r="I100" s="32">
        <v>124</v>
      </c>
      <c r="J100" s="32">
        <f>H100-I100</f>
        <v>7599</v>
      </c>
      <c r="K100" s="32">
        <v>5765</v>
      </c>
      <c r="L100" s="32">
        <v>415</v>
      </c>
      <c r="M100" s="32">
        <f>J100-K100-L100</f>
        <v>1419</v>
      </c>
      <c r="N100" s="107"/>
      <c r="O100" s="32">
        <v>137</v>
      </c>
      <c r="P100" s="40"/>
      <c r="Q100" s="23"/>
      <c r="R100" s="21"/>
    </row>
    <row r="101" spans="1:18" ht="19.5" customHeight="1">
      <c r="A101" s="41"/>
      <c r="B101" s="48" t="s">
        <v>127</v>
      </c>
      <c r="C101" s="26"/>
      <c r="D101" s="32">
        <v>11886</v>
      </c>
      <c r="E101" s="32">
        <v>3123</v>
      </c>
      <c r="F101" s="32">
        <v>1049</v>
      </c>
      <c r="G101" s="32">
        <v>726</v>
      </c>
      <c r="H101" s="32">
        <f>D101-E101-F101-G101</f>
        <v>6988</v>
      </c>
      <c r="I101" s="32">
        <v>101</v>
      </c>
      <c r="J101" s="32">
        <f>H101-I101</f>
        <v>6887</v>
      </c>
      <c r="K101" s="32">
        <v>5545</v>
      </c>
      <c r="L101" s="32">
        <v>727</v>
      </c>
      <c r="M101" s="32">
        <f>J101-K101-L101</f>
        <v>615</v>
      </c>
      <c r="N101" s="107"/>
      <c r="O101" s="32">
        <v>287</v>
      </c>
      <c r="P101" s="40"/>
      <c r="Q101" s="23"/>
      <c r="R101" s="21"/>
    </row>
    <row r="102" spans="1:18" ht="19.5" customHeight="1">
      <c r="A102" s="41"/>
      <c r="B102" s="48" t="s">
        <v>128</v>
      </c>
      <c r="C102" s="26"/>
      <c r="D102" s="32">
        <v>7592</v>
      </c>
      <c r="E102" s="32">
        <v>1774</v>
      </c>
      <c r="F102" s="32">
        <v>463</v>
      </c>
      <c r="G102" s="32">
        <v>180</v>
      </c>
      <c r="H102" s="32">
        <f>D102-E102-F102-G102</f>
        <v>5175</v>
      </c>
      <c r="I102" s="32">
        <v>43</v>
      </c>
      <c r="J102" s="32">
        <f>H102-I102</f>
        <v>5132</v>
      </c>
      <c r="K102" s="32">
        <v>3578</v>
      </c>
      <c r="L102" s="32">
        <v>131</v>
      </c>
      <c r="M102" s="32">
        <f>J102-K102-L102</f>
        <v>1423</v>
      </c>
      <c r="N102" s="107"/>
      <c r="O102" s="32">
        <v>1</v>
      </c>
      <c r="P102" s="40"/>
      <c r="Q102" s="23"/>
      <c r="R102" s="21"/>
    </row>
    <row r="103" spans="1:18" ht="19.5" customHeight="1">
      <c r="A103" s="41"/>
      <c r="B103" s="48" t="s">
        <v>129</v>
      </c>
      <c r="C103" s="26"/>
      <c r="D103" s="32">
        <v>103715</v>
      </c>
      <c r="E103" s="32">
        <v>23904</v>
      </c>
      <c r="F103" s="32">
        <v>56517</v>
      </c>
      <c r="G103" s="32">
        <v>1283</v>
      </c>
      <c r="H103" s="32">
        <f>D103-E103-F103-G103</f>
        <v>22011</v>
      </c>
      <c r="I103" s="32">
        <v>217</v>
      </c>
      <c r="J103" s="32">
        <f>H103-I103</f>
        <v>21794</v>
      </c>
      <c r="K103" s="32">
        <v>17224</v>
      </c>
      <c r="L103" s="32">
        <v>7053</v>
      </c>
      <c r="M103" s="32">
        <f>J103-K103-L103</f>
        <v>-2483</v>
      </c>
      <c r="N103" s="107"/>
      <c r="O103" s="32">
        <v>698</v>
      </c>
      <c r="P103" s="40"/>
      <c r="Q103" s="23"/>
      <c r="R103" s="21"/>
    </row>
    <row r="104" spans="1:18" ht="19.5" customHeight="1">
      <c r="A104" s="41"/>
      <c r="B104" s="47" t="s">
        <v>130</v>
      </c>
      <c r="C104" s="25"/>
      <c r="D104" s="31">
        <f>D105</f>
        <v>15545</v>
      </c>
      <c r="E104" s="31">
        <f aca="true" t="shared" si="30" ref="E104:K104">E105</f>
        <v>6928</v>
      </c>
      <c r="F104" s="31">
        <f t="shared" si="30"/>
        <v>704</v>
      </c>
      <c r="G104" s="31">
        <f t="shared" si="30"/>
        <v>452</v>
      </c>
      <c r="H104" s="31">
        <f t="shared" si="30"/>
        <v>7461</v>
      </c>
      <c r="I104" s="31">
        <f t="shared" si="30"/>
        <v>62</v>
      </c>
      <c r="J104" s="31">
        <f t="shared" si="30"/>
        <v>7399</v>
      </c>
      <c r="K104" s="31">
        <f t="shared" si="30"/>
        <v>4586</v>
      </c>
      <c r="L104" s="31">
        <f>L105</f>
        <v>728</v>
      </c>
      <c r="M104" s="31">
        <f>M105</f>
        <v>2085</v>
      </c>
      <c r="N104" s="106"/>
      <c r="O104" s="31">
        <f>O105</f>
        <v>57</v>
      </c>
      <c r="P104" s="40"/>
      <c r="Q104" s="20"/>
      <c r="R104" s="21"/>
    </row>
    <row r="105" spans="1:18" ht="19.5" customHeight="1">
      <c r="A105" s="41"/>
      <c r="B105" s="48" t="s">
        <v>131</v>
      </c>
      <c r="C105" s="26"/>
      <c r="D105" s="32">
        <v>15545</v>
      </c>
      <c r="E105" s="32">
        <v>6928</v>
      </c>
      <c r="F105" s="32">
        <v>704</v>
      </c>
      <c r="G105" s="32">
        <v>452</v>
      </c>
      <c r="H105" s="32">
        <f>D105-E105-F105-G105</f>
        <v>7461</v>
      </c>
      <c r="I105" s="32">
        <v>62</v>
      </c>
      <c r="J105" s="32">
        <f>H105-I105</f>
        <v>7399</v>
      </c>
      <c r="K105" s="32">
        <v>4586</v>
      </c>
      <c r="L105" s="32">
        <v>728</v>
      </c>
      <c r="M105" s="32">
        <f>J105-K105-L105</f>
        <v>2085</v>
      </c>
      <c r="N105" s="107"/>
      <c r="O105" s="32">
        <v>57</v>
      </c>
      <c r="P105" s="40"/>
      <c r="Q105" s="23"/>
      <c r="R105" s="21"/>
    </row>
    <row r="106" spans="1:18" ht="19.5" customHeight="1">
      <c r="A106" s="41"/>
      <c r="B106" s="47" t="s">
        <v>6</v>
      </c>
      <c r="C106" s="25"/>
      <c r="D106" s="31">
        <f aca="true" t="shared" si="31" ref="D106:M106">D107+D119+D123+D127+D131+D137</f>
        <v>491209</v>
      </c>
      <c r="E106" s="31">
        <f t="shared" si="31"/>
        <v>128606</v>
      </c>
      <c r="F106" s="31">
        <f t="shared" si="31"/>
        <v>48973</v>
      </c>
      <c r="G106" s="31">
        <f t="shared" si="31"/>
        <v>15234</v>
      </c>
      <c r="H106" s="31">
        <f t="shared" si="31"/>
        <v>298396</v>
      </c>
      <c r="I106" s="31">
        <f t="shared" si="31"/>
        <v>4700</v>
      </c>
      <c r="J106" s="31">
        <f t="shared" si="31"/>
        <v>293696</v>
      </c>
      <c r="K106" s="31">
        <f t="shared" si="31"/>
        <v>206154</v>
      </c>
      <c r="L106" s="31">
        <f t="shared" si="31"/>
        <v>29540</v>
      </c>
      <c r="M106" s="31">
        <f t="shared" si="31"/>
        <v>58002</v>
      </c>
      <c r="N106" s="106"/>
      <c r="O106" s="31">
        <f>O107+O119+O123+O127+O131+O137</f>
        <v>6295</v>
      </c>
      <c r="P106" s="40"/>
      <c r="Q106" s="20"/>
      <c r="R106" s="21"/>
    </row>
    <row r="107" spans="1:18" ht="19.5" customHeight="1">
      <c r="A107" s="41"/>
      <c r="B107" s="47" t="s">
        <v>132</v>
      </c>
      <c r="C107" s="25"/>
      <c r="D107" s="31">
        <f>SUM(D108:D118)</f>
        <v>126367</v>
      </c>
      <c r="E107" s="31">
        <f aca="true" t="shared" si="32" ref="E107:K107">SUM(E108:E118)</f>
        <v>32239</v>
      </c>
      <c r="F107" s="31">
        <f t="shared" si="32"/>
        <v>17381</v>
      </c>
      <c r="G107" s="31">
        <f t="shared" si="32"/>
        <v>7120</v>
      </c>
      <c r="H107" s="31">
        <f t="shared" si="32"/>
        <v>69627</v>
      </c>
      <c r="I107" s="31">
        <f t="shared" si="32"/>
        <v>2027</v>
      </c>
      <c r="J107" s="31">
        <f t="shared" si="32"/>
        <v>67600</v>
      </c>
      <c r="K107" s="31">
        <f t="shared" si="32"/>
        <v>23773</v>
      </c>
      <c r="L107" s="31">
        <f>SUM(L108:L118)</f>
        <v>22941</v>
      </c>
      <c r="M107" s="31">
        <f>SUM(M108:M118)</f>
        <v>20886</v>
      </c>
      <c r="N107" s="106"/>
      <c r="O107" s="31">
        <f>SUM(O108:O118)</f>
        <v>3840</v>
      </c>
      <c r="P107" s="40"/>
      <c r="Q107" s="20"/>
      <c r="R107" s="21"/>
    </row>
    <row r="108" spans="1:18" ht="19.5" customHeight="1">
      <c r="A108" s="41"/>
      <c r="B108" s="48" t="s">
        <v>133</v>
      </c>
      <c r="C108" s="26"/>
      <c r="D108" s="32">
        <v>72102</v>
      </c>
      <c r="E108" s="32">
        <v>18608</v>
      </c>
      <c r="F108" s="32">
        <v>9413</v>
      </c>
      <c r="G108" s="32">
        <v>4239</v>
      </c>
      <c r="H108" s="32">
        <f>D108-E108-F108-G108</f>
        <v>39842</v>
      </c>
      <c r="I108" s="32">
        <v>1626</v>
      </c>
      <c r="J108" s="32">
        <f>H108-I108</f>
        <v>38216</v>
      </c>
      <c r="K108" s="32">
        <v>13868</v>
      </c>
      <c r="L108" s="32">
        <v>16077</v>
      </c>
      <c r="M108" s="32">
        <f>J108-K108-L108</f>
        <v>8271</v>
      </c>
      <c r="N108" s="107"/>
      <c r="O108" s="32">
        <v>3310</v>
      </c>
      <c r="P108" s="40"/>
      <c r="Q108" s="23"/>
      <c r="R108" s="21"/>
    </row>
    <row r="109" spans="1:18" ht="19.5" customHeight="1">
      <c r="A109" s="41"/>
      <c r="B109" s="48" t="s">
        <v>134</v>
      </c>
      <c r="C109" s="26"/>
      <c r="D109" s="32">
        <v>1760</v>
      </c>
      <c r="E109" s="32">
        <v>409</v>
      </c>
      <c r="F109" s="32">
        <v>64</v>
      </c>
      <c r="G109" s="32">
        <v>9</v>
      </c>
      <c r="H109" s="32">
        <f aca="true" t="shared" si="33" ref="H109:H118">D109-E109-F109-G109</f>
        <v>1278</v>
      </c>
      <c r="I109" s="32">
        <v>31</v>
      </c>
      <c r="J109" s="32">
        <f aca="true" t="shared" si="34" ref="J109:J118">H109-I109</f>
        <v>1247</v>
      </c>
      <c r="K109" s="32">
        <v>189</v>
      </c>
      <c r="L109" s="32">
        <v>182</v>
      </c>
      <c r="M109" s="32">
        <f aca="true" t="shared" si="35" ref="M109:M118">J109-K109-L109</f>
        <v>876</v>
      </c>
      <c r="N109" s="107"/>
      <c r="O109" s="32">
        <v>44</v>
      </c>
      <c r="P109" s="40"/>
      <c r="Q109" s="23"/>
      <c r="R109" s="21"/>
    </row>
    <row r="110" spans="1:18" ht="19.5" customHeight="1">
      <c r="A110" s="41"/>
      <c r="B110" s="48" t="s">
        <v>135</v>
      </c>
      <c r="C110" s="26"/>
      <c r="D110" s="32">
        <v>1425</v>
      </c>
      <c r="E110" s="32">
        <v>246</v>
      </c>
      <c r="F110" s="32">
        <v>131</v>
      </c>
      <c r="G110" s="32">
        <v>362</v>
      </c>
      <c r="H110" s="32">
        <f t="shared" si="33"/>
        <v>686</v>
      </c>
      <c r="I110" s="32">
        <v>27</v>
      </c>
      <c r="J110" s="32">
        <f t="shared" si="34"/>
        <v>659</v>
      </c>
      <c r="K110" s="32">
        <v>475</v>
      </c>
      <c r="L110" s="32">
        <v>180</v>
      </c>
      <c r="M110" s="32">
        <f t="shared" si="35"/>
        <v>4</v>
      </c>
      <c r="N110" s="107"/>
      <c r="O110" s="32">
        <v>15</v>
      </c>
      <c r="P110" s="40"/>
      <c r="Q110" s="23"/>
      <c r="R110" s="21"/>
    </row>
    <row r="111" spans="1:18" ht="19.5" customHeight="1">
      <c r="A111" s="41"/>
      <c r="B111" s="48" t="s">
        <v>136</v>
      </c>
      <c r="C111" s="26"/>
      <c r="D111" s="32">
        <v>221</v>
      </c>
      <c r="E111" s="32">
        <v>46</v>
      </c>
      <c r="F111" s="32">
        <v>10</v>
      </c>
      <c r="G111" s="32">
        <v>42</v>
      </c>
      <c r="H111" s="32">
        <f t="shared" si="33"/>
        <v>123</v>
      </c>
      <c r="I111" s="32">
        <v>2</v>
      </c>
      <c r="J111" s="32">
        <f t="shared" si="34"/>
        <v>121</v>
      </c>
      <c r="K111" s="32">
        <v>103</v>
      </c>
      <c r="L111" s="32">
        <v>7</v>
      </c>
      <c r="M111" s="32">
        <f t="shared" si="35"/>
        <v>11</v>
      </c>
      <c r="N111" s="107"/>
      <c r="O111" s="32">
        <v>0</v>
      </c>
      <c r="P111" s="40"/>
      <c r="Q111" s="23"/>
      <c r="R111" s="21"/>
    </row>
    <row r="112" spans="1:18" ht="19.5" customHeight="1">
      <c r="A112" s="41"/>
      <c r="B112" s="48" t="s">
        <v>137</v>
      </c>
      <c r="C112" s="26"/>
      <c r="D112" s="32">
        <v>2373</v>
      </c>
      <c r="E112" s="32">
        <v>814</v>
      </c>
      <c r="F112" s="32">
        <v>168</v>
      </c>
      <c r="G112" s="32">
        <v>177</v>
      </c>
      <c r="H112" s="32">
        <f t="shared" si="33"/>
        <v>1214</v>
      </c>
      <c r="I112" s="32">
        <v>32</v>
      </c>
      <c r="J112" s="32">
        <f t="shared" si="34"/>
        <v>1182</v>
      </c>
      <c r="K112" s="32">
        <v>860</v>
      </c>
      <c r="L112" s="32">
        <v>165</v>
      </c>
      <c r="M112" s="32">
        <f t="shared" si="35"/>
        <v>157</v>
      </c>
      <c r="N112" s="107"/>
      <c r="O112" s="32">
        <v>7</v>
      </c>
      <c r="P112" s="40"/>
      <c r="Q112" s="23"/>
      <c r="R112" s="21"/>
    </row>
    <row r="113" spans="1:18" ht="19.5" customHeight="1">
      <c r="A113" s="41"/>
      <c r="B113" s="48" t="s">
        <v>473</v>
      </c>
      <c r="C113" s="26"/>
      <c r="D113" s="32"/>
      <c r="E113" s="32"/>
      <c r="F113" s="32"/>
      <c r="G113" s="32"/>
      <c r="H113" s="32"/>
      <c r="I113" s="32"/>
      <c r="J113" s="32"/>
      <c r="K113" s="32"/>
      <c r="L113" s="32"/>
      <c r="M113" s="32"/>
      <c r="N113" s="107"/>
      <c r="O113" s="32"/>
      <c r="P113" s="40"/>
      <c r="Q113" s="23"/>
      <c r="R113" s="21"/>
    </row>
    <row r="114" spans="1:18" ht="14.25" customHeight="1">
      <c r="A114" s="41"/>
      <c r="B114" s="48" t="s">
        <v>786</v>
      </c>
      <c r="C114" s="26"/>
      <c r="D114" s="32"/>
      <c r="E114" s="32"/>
      <c r="F114" s="32"/>
      <c r="G114" s="32"/>
      <c r="H114" s="32"/>
      <c r="I114" s="32"/>
      <c r="J114" s="32"/>
      <c r="K114" s="32"/>
      <c r="L114" s="32"/>
      <c r="M114" s="32"/>
      <c r="N114" s="107"/>
      <c r="O114" s="32"/>
      <c r="P114" s="40"/>
      <c r="Q114" s="23"/>
      <c r="R114" s="21"/>
    </row>
    <row r="115" spans="1:18" ht="14.25" customHeight="1">
      <c r="A115" s="41"/>
      <c r="B115" s="48" t="s">
        <v>140</v>
      </c>
      <c r="C115" s="26"/>
      <c r="D115" s="32">
        <v>9512</v>
      </c>
      <c r="E115" s="32">
        <v>2596</v>
      </c>
      <c r="F115" s="32">
        <v>1010</v>
      </c>
      <c r="G115" s="32">
        <v>143</v>
      </c>
      <c r="H115" s="32">
        <f t="shared" si="33"/>
        <v>5763</v>
      </c>
      <c r="I115" s="32">
        <v>98</v>
      </c>
      <c r="J115" s="32">
        <f t="shared" si="34"/>
        <v>5665</v>
      </c>
      <c r="K115" s="32">
        <v>2738</v>
      </c>
      <c r="L115" s="32">
        <v>1788</v>
      </c>
      <c r="M115" s="32">
        <f t="shared" si="35"/>
        <v>1139</v>
      </c>
      <c r="N115" s="107"/>
      <c r="O115" s="32">
        <v>241</v>
      </c>
      <c r="P115" s="40"/>
      <c r="Q115" s="23"/>
      <c r="R115" s="21"/>
    </row>
    <row r="116" spans="1:35" ht="19.5" customHeight="1">
      <c r="A116" s="41"/>
      <c r="B116" s="48" t="s">
        <v>142</v>
      </c>
      <c r="C116" s="26"/>
      <c r="D116" s="32">
        <v>3452</v>
      </c>
      <c r="E116" s="32">
        <v>879</v>
      </c>
      <c r="F116" s="32">
        <v>119</v>
      </c>
      <c r="G116" s="32">
        <v>916</v>
      </c>
      <c r="H116" s="32">
        <f t="shared" si="33"/>
        <v>1538</v>
      </c>
      <c r="I116" s="32">
        <v>12</v>
      </c>
      <c r="J116" s="32">
        <f t="shared" si="34"/>
        <v>1526</v>
      </c>
      <c r="K116" s="32">
        <v>128</v>
      </c>
      <c r="L116" s="32">
        <v>661</v>
      </c>
      <c r="M116" s="32">
        <f t="shared" si="35"/>
        <v>737</v>
      </c>
      <c r="N116" s="107"/>
      <c r="O116" s="32">
        <v>2</v>
      </c>
      <c r="P116" s="40"/>
      <c r="Q116" s="23"/>
      <c r="R116" s="21"/>
      <c r="S116" s="21"/>
      <c r="T116" s="21"/>
      <c r="U116" s="21"/>
      <c r="V116" s="21"/>
      <c r="W116" s="21"/>
      <c r="X116" s="21"/>
      <c r="Y116" s="21"/>
      <c r="Z116" s="21"/>
      <c r="AA116" s="21"/>
      <c r="AB116" s="21"/>
      <c r="AC116" s="21"/>
      <c r="AD116" s="21"/>
      <c r="AE116" s="21"/>
      <c r="AF116" s="21"/>
      <c r="AG116" s="21"/>
      <c r="AH116" s="21"/>
      <c r="AI116" s="21"/>
    </row>
    <row r="117" spans="1:18" ht="19.5" customHeight="1">
      <c r="A117" s="41"/>
      <c r="B117" s="48" t="s">
        <v>143</v>
      </c>
      <c r="C117" s="26"/>
      <c r="D117" s="32">
        <v>11917</v>
      </c>
      <c r="E117" s="32">
        <v>3721</v>
      </c>
      <c r="F117" s="32">
        <v>1017</v>
      </c>
      <c r="G117" s="32">
        <v>697</v>
      </c>
      <c r="H117" s="32">
        <f t="shared" si="33"/>
        <v>6482</v>
      </c>
      <c r="I117" s="32">
        <v>169</v>
      </c>
      <c r="J117" s="32">
        <f t="shared" si="34"/>
        <v>6313</v>
      </c>
      <c r="K117" s="32">
        <v>2879</v>
      </c>
      <c r="L117" s="32">
        <v>1938</v>
      </c>
      <c r="M117" s="32">
        <f t="shared" si="35"/>
        <v>1496</v>
      </c>
      <c r="N117" s="107"/>
      <c r="O117" s="32">
        <v>117</v>
      </c>
      <c r="P117" s="40"/>
      <c r="Q117" s="23"/>
      <c r="R117" s="21"/>
    </row>
    <row r="118" spans="1:18" ht="19.5" customHeight="1">
      <c r="A118" s="41"/>
      <c r="B118" s="48" t="s">
        <v>144</v>
      </c>
      <c r="C118" s="26"/>
      <c r="D118" s="32">
        <v>23605</v>
      </c>
      <c r="E118" s="32">
        <v>4920</v>
      </c>
      <c r="F118" s="32">
        <v>5449</v>
      </c>
      <c r="G118" s="32">
        <v>535</v>
      </c>
      <c r="H118" s="32">
        <f t="shared" si="33"/>
        <v>12701</v>
      </c>
      <c r="I118" s="32">
        <v>30</v>
      </c>
      <c r="J118" s="32">
        <f t="shared" si="34"/>
        <v>12671</v>
      </c>
      <c r="K118" s="32">
        <v>2533</v>
      </c>
      <c r="L118" s="32">
        <v>1943</v>
      </c>
      <c r="M118" s="32">
        <f t="shared" si="35"/>
        <v>8195</v>
      </c>
      <c r="N118" s="107"/>
      <c r="O118" s="32">
        <v>104</v>
      </c>
      <c r="P118" s="40"/>
      <c r="Q118" s="23"/>
      <c r="R118" s="21"/>
    </row>
    <row r="119" spans="1:18" ht="19.5" customHeight="1">
      <c r="A119" s="41"/>
      <c r="B119" s="47" t="s">
        <v>145</v>
      </c>
      <c r="C119" s="25"/>
      <c r="D119" s="31">
        <f>SUM(D120:D122)</f>
        <v>87829</v>
      </c>
      <c r="E119" s="31">
        <f aca="true" t="shared" si="36" ref="E119:K119">SUM(E120:E122)</f>
        <v>29039</v>
      </c>
      <c r="F119" s="31">
        <f t="shared" si="36"/>
        <v>4700</v>
      </c>
      <c r="G119" s="31">
        <f t="shared" si="36"/>
        <v>860</v>
      </c>
      <c r="H119" s="31">
        <f t="shared" si="36"/>
        <v>53230</v>
      </c>
      <c r="I119" s="31">
        <f t="shared" si="36"/>
        <v>218</v>
      </c>
      <c r="J119" s="31">
        <f t="shared" si="36"/>
        <v>53012</v>
      </c>
      <c r="K119" s="31">
        <f t="shared" si="36"/>
        <v>45879</v>
      </c>
      <c r="L119" s="31">
        <f>SUM(L120:L122)</f>
        <v>761</v>
      </c>
      <c r="M119" s="31">
        <f>SUM(M120:M122)</f>
        <v>6372</v>
      </c>
      <c r="N119" s="106"/>
      <c r="O119" s="31">
        <f>SUM(O120:O122)</f>
        <v>218</v>
      </c>
      <c r="P119" s="40"/>
      <c r="Q119" s="20"/>
      <c r="R119" s="21"/>
    </row>
    <row r="120" spans="1:18" ht="19.5" customHeight="1">
      <c r="A120" s="41"/>
      <c r="B120" s="48" t="s">
        <v>146</v>
      </c>
      <c r="C120" s="26"/>
      <c r="D120" s="32">
        <v>11225</v>
      </c>
      <c r="E120" s="32">
        <v>1990</v>
      </c>
      <c r="F120" s="32">
        <v>1502</v>
      </c>
      <c r="G120" s="32">
        <v>498</v>
      </c>
      <c r="H120" s="32">
        <f>D120-E120-F120-G120</f>
        <v>7235</v>
      </c>
      <c r="I120" s="32">
        <v>101</v>
      </c>
      <c r="J120" s="32">
        <f>H120-I120</f>
        <v>7134</v>
      </c>
      <c r="K120" s="32">
        <v>6236</v>
      </c>
      <c r="L120" s="32">
        <v>104</v>
      </c>
      <c r="M120" s="32">
        <f>J120-K120-L120</f>
        <v>794</v>
      </c>
      <c r="N120" s="107"/>
      <c r="O120" s="32">
        <v>26</v>
      </c>
      <c r="P120" s="40"/>
      <c r="Q120" s="23"/>
      <c r="R120" s="21"/>
    </row>
    <row r="121" spans="1:18" ht="19.5" customHeight="1">
      <c r="A121" s="41"/>
      <c r="B121" s="48" t="s">
        <v>147</v>
      </c>
      <c r="C121" s="26"/>
      <c r="D121" s="32">
        <v>20926</v>
      </c>
      <c r="E121" s="32">
        <v>10148</v>
      </c>
      <c r="F121" s="32">
        <v>1360</v>
      </c>
      <c r="G121" s="32">
        <v>126</v>
      </c>
      <c r="H121" s="32">
        <f>D121-E121-F121-G121</f>
        <v>9292</v>
      </c>
      <c r="I121" s="32">
        <v>59</v>
      </c>
      <c r="J121" s="32">
        <f>H121-I121</f>
        <v>9233</v>
      </c>
      <c r="K121" s="32">
        <v>7714</v>
      </c>
      <c r="L121" s="32">
        <v>23</v>
      </c>
      <c r="M121" s="32">
        <f>J121-K121-L121</f>
        <v>1496</v>
      </c>
      <c r="N121" s="107"/>
      <c r="O121" s="32">
        <v>14</v>
      </c>
      <c r="P121" s="40"/>
      <c r="Q121" s="23"/>
      <c r="R121" s="21"/>
    </row>
    <row r="122" spans="1:18" ht="19.5" customHeight="1">
      <c r="A122" s="41"/>
      <c r="B122" s="48" t="s">
        <v>148</v>
      </c>
      <c r="C122" s="26"/>
      <c r="D122" s="32">
        <v>55678</v>
      </c>
      <c r="E122" s="32">
        <v>16901</v>
      </c>
      <c r="F122" s="32">
        <v>1838</v>
      </c>
      <c r="G122" s="32">
        <v>236</v>
      </c>
      <c r="H122" s="32">
        <f>D122-E122-F122-G122</f>
        <v>36703</v>
      </c>
      <c r="I122" s="32">
        <v>58</v>
      </c>
      <c r="J122" s="32">
        <f>H122-I122</f>
        <v>36645</v>
      </c>
      <c r="K122" s="32">
        <v>31929</v>
      </c>
      <c r="L122" s="32">
        <v>634</v>
      </c>
      <c r="M122" s="32">
        <f>J122-K122-L122</f>
        <v>4082</v>
      </c>
      <c r="N122" s="107"/>
      <c r="O122" s="32">
        <v>178</v>
      </c>
      <c r="P122" s="40"/>
      <c r="Q122" s="23"/>
      <c r="R122" s="21"/>
    </row>
    <row r="123" spans="1:18" ht="19.5" customHeight="1">
      <c r="A123" s="41"/>
      <c r="B123" s="47" t="s">
        <v>149</v>
      </c>
      <c r="C123" s="25"/>
      <c r="D123" s="31">
        <f>SUM(D124:D126)</f>
        <v>94194</v>
      </c>
      <c r="E123" s="31">
        <f aca="true" t="shared" si="37" ref="E123:K123">SUM(E124:E126)</f>
        <v>15184</v>
      </c>
      <c r="F123" s="31">
        <f t="shared" si="37"/>
        <v>12706</v>
      </c>
      <c r="G123" s="31">
        <f t="shared" si="37"/>
        <v>2821</v>
      </c>
      <c r="H123" s="31">
        <f t="shared" si="37"/>
        <v>63483</v>
      </c>
      <c r="I123" s="31">
        <f t="shared" si="37"/>
        <v>424</v>
      </c>
      <c r="J123" s="31">
        <f t="shared" si="37"/>
        <v>63059</v>
      </c>
      <c r="K123" s="31">
        <f t="shared" si="37"/>
        <v>40194</v>
      </c>
      <c r="L123" s="31">
        <f>SUM(L124:L126)</f>
        <v>1955</v>
      </c>
      <c r="M123" s="31">
        <f>SUM(M124:M126)</f>
        <v>20910</v>
      </c>
      <c r="N123" s="106"/>
      <c r="O123" s="31">
        <f>SUM(O124:O126)</f>
        <v>1405</v>
      </c>
      <c r="P123" s="40"/>
      <c r="Q123" s="20"/>
      <c r="R123" s="21"/>
    </row>
    <row r="124" spans="1:18" ht="19.5" customHeight="1">
      <c r="A124" s="41"/>
      <c r="B124" s="48" t="s">
        <v>150</v>
      </c>
      <c r="C124" s="26"/>
      <c r="D124" s="32">
        <v>83517</v>
      </c>
      <c r="E124" s="32">
        <v>11915</v>
      </c>
      <c r="F124" s="32">
        <v>10270</v>
      </c>
      <c r="G124" s="32">
        <v>2626</v>
      </c>
      <c r="H124" s="32">
        <f>D124-E124-F124-G124</f>
        <v>58706</v>
      </c>
      <c r="I124" s="32">
        <v>361</v>
      </c>
      <c r="J124" s="32">
        <f>H124-I124</f>
        <v>58345</v>
      </c>
      <c r="K124" s="32">
        <v>36640</v>
      </c>
      <c r="L124" s="32">
        <v>1754</v>
      </c>
      <c r="M124" s="32">
        <f>J124-K124-L124</f>
        <v>19951</v>
      </c>
      <c r="N124" s="107"/>
      <c r="O124" s="32">
        <v>1381</v>
      </c>
      <c r="P124" s="40"/>
      <c r="Q124" s="23"/>
      <c r="R124" s="21"/>
    </row>
    <row r="125" spans="1:18" ht="19.5" customHeight="1">
      <c r="A125" s="41"/>
      <c r="B125" s="48" t="s">
        <v>151</v>
      </c>
      <c r="C125" s="26"/>
      <c r="D125" s="32">
        <v>3733</v>
      </c>
      <c r="E125" s="32">
        <v>1996</v>
      </c>
      <c r="F125" s="32">
        <v>203</v>
      </c>
      <c r="G125" s="32">
        <v>38</v>
      </c>
      <c r="H125" s="32">
        <f>D125-E125-F125-G125</f>
        <v>1496</v>
      </c>
      <c r="I125" s="32">
        <v>21</v>
      </c>
      <c r="J125" s="32">
        <f>H125-I125</f>
        <v>1475</v>
      </c>
      <c r="K125" s="32">
        <v>931</v>
      </c>
      <c r="L125" s="32">
        <v>81</v>
      </c>
      <c r="M125" s="32">
        <f>J125-K125-L125</f>
        <v>463</v>
      </c>
      <c r="N125" s="107"/>
      <c r="O125" s="32">
        <v>24</v>
      </c>
      <c r="P125" s="40"/>
      <c r="Q125" s="23"/>
      <c r="R125" s="21"/>
    </row>
    <row r="126" spans="1:18" ht="19.5" customHeight="1">
      <c r="A126" s="41"/>
      <c r="B126" s="48" t="s">
        <v>152</v>
      </c>
      <c r="C126" s="26"/>
      <c r="D126" s="32">
        <v>6944</v>
      </c>
      <c r="E126" s="32">
        <v>1273</v>
      </c>
      <c r="F126" s="32">
        <v>2233</v>
      </c>
      <c r="G126" s="32">
        <v>157</v>
      </c>
      <c r="H126" s="32">
        <f>D126-E126-F126-G126</f>
        <v>3281</v>
      </c>
      <c r="I126" s="32">
        <v>42</v>
      </c>
      <c r="J126" s="32">
        <f>H126-I126</f>
        <v>3239</v>
      </c>
      <c r="K126" s="32">
        <v>2623</v>
      </c>
      <c r="L126" s="32">
        <v>120</v>
      </c>
      <c r="M126" s="32">
        <f>J126-K126-L126</f>
        <v>496</v>
      </c>
      <c r="N126" s="107"/>
      <c r="O126" s="32">
        <v>0</v>
      </c>
      <c r="P126" s="40"/>
      <c r="Q126" s="23"/>
      <c r="R126" s="21"/>
    </row>
    <row r="127" spans="1:18" ht="19.5" customHeight="1">
      <c r="A127" s="41"/>
      <c r="B127" s="47" t="s">
        <v>153</v>
      </c>
      <c r="C127" s="25"/>
      <c r="D127" s="31">
        <f>SUM(D128:D130)</f>
        <v>38914</v>
      </c>
      <c r="E127" s="31">
        <f aca="true" t="shared" si="38" ref="E127:K127">SUM(E128:E130)</f>
        <v>6233</v>
      </c>
      <c r="F127" s="31">
        <f t="shared" si="38"/>
        <v>2473</v>
      </c>
      <c r="G127" s="31">
        <f t="shared" si="38"/>
        <v>460</v>
      </c>
      <c r="H127" s="31">
        <f t="shared" si="38"/>
        <v>29748</v>
      </c>
      <c r="I127" s="31">
        <f t="shared" si="38"/>
        <v>100</v>
      </c>
      <c r="J127" s="31">
        <f t="shared" si="38"/>
        <v>29648</v>
      </c>
      <c r="K127" s="31">
        <f t="shared" si="38"/>
        <v>26247</v>
      </c>
      <c r="L127" s="31">
        <f>SUM(L128:L130)</f>
        <v>586</v>
      </c>
      <c r="M127" s="31">
        <f>SUM(M128:M130)</f>
        <v>2815</v>
      </c>
      <c r="N127" s="106"/>
      <c r="O127" s="31">
        <f>SUM(O128:O130)</f>
        <v>50</v>
      </c>
      <c r="P127" s="40"/>
      <c r="Q127" s="20"/>
      <c r="R127" s="21"/>
    </row>
    <row r="128" spans="1:18" ht="19.5" customHeight="1">
      <c r="A128" s="41"/>
      <c r="B128" s="48" t="s">
        <v>154</v>
      </c>
      <c r="C128" s="26"/>
      <c r="D128" s="32">
        <v>36978</v>
      </c>
      <c r="E128" s="32">
        <v>5288</v>
      </c>
      <c r="F128" s="32">
        <v>2354</v>
      </c>
      <c r="G128" s="32">
        <v>426</v>
      </c>
      <c r="H128" s="32">
        <f>D128-E128-F128-G128</f>
        <v>28910</v>
      </c>
      <c r="I128" s="32">
        <v>85</v>
      </c>
      <c r="J128" s="32">
        <f>H128-I128</f>
        <v>28825</v>
      </c>
      <c r="K128" s="32">
        <v>25627</v>
      </c>
      <c r="L128" s="32">
        <v>533</v>
      </c>
      <c r="M128" s="32">
        <f>J128-K128-L128</f>
        <v>2665</v>
      </c>
      <c r="N128" s="107"/>
      <c r="O128" s="32">
        <v>43</v>
      </c>
      <c r="P128" s="40"/>
      <c r="Q128" s="23"/>
      <c r="R128" s="21"/>
    </row>
    <row r="129" spans="1:18" ht="20.25" customHeight="1">
      <c r="A129" s="41"/>
      <c r="B129" s="48" t="s">
        <v>155</v>
      </c>
      <c r="C129" s="26"/>
      <c r="D129" s="32">
        <v>1339</v>
      </c>
      <c r="E129" s="32">
        <v>751</v>
      </c>
      <c r="F129" s="32">
        <v>70</v>
      </c>
      <c r="G129" s="32">
        <v>9</v>
      </c>
      <c r="H129" s="32">
        <f>D129-E129-F129-G129</f>
        <v>509</v>
      </c>
      <c r="I129" s="32">
        <v>9</v>
      </c>
      <c r="J129" s="32">
        <f>H129-I129</f>
        <v>500</v>
      </c>
      <c r="K129" s="32">
        <v>427</v>
      </c>
      <c r="L129" s="32">
        <v>29</v>
      </c>
      <c r="M129" s="32">
        <f>J129-K129-L129</f>
        <v>44</v>
      </c>
      <c r="N129" s="107"/>
      <c r="O129" s="32">
        <v>4</v>
      </c>
      <c r="P129" s="40"/>
      <c r="Q129" s="23"/>
      <c r="R129" s="21"/>
    </row>
    <row r="130" spans="1:18" ht="19.5" customHeight="1">
      <c r="A130" s="41"/>
      <c r="B130" s="48" t="s">
        <v>156</v>
      </c>
      <c r="C130" s="26"/>
      <c r="D130" s="32">
        <v>597</v>
      </c>
      <c r="E130" s="32">
        <v>194</v>
      </c>
      <c r="F130" s="32">
        <v>49</v>
      </c>
      <c r="G130" s="32">
        <v>25</v>
      </c>
      <c r="H130" s="32">
        <f>D130-E130-F130-G130</f>
        <v>329</v>
      </c>
      <c r="I130" s="32">
        <v>6</v>
      </c>
      <c r="J130" s="32">
        <f>H130-I130</f>
        <v>323</v>
      </c>
      <c r="K130" s="32">
        <v>193</v>
      </c>
      <c r="L130" s="32">
        <v>24</v>
      </c>
      <c r="M130" s="32">
        <f>J130-K130-L130</f>
        <v>106</v>
      </c>
      <c r="N130" s="107"/>
      <c r="O130" s="32">
        <v>3</v>
      </c>
      <c r="P130" s="40"/>
      <c r="Q130" s="23"/>
      <c r="R130" s="21"/>
    </row>
    <row r="131" spans="1:18" ht="19.5" customHeight="1">
      <c r="A131" s="41"/>
      <c r="B131" s="47" t="s">
        <v>157</v>
      </c>
      <c r="C131" s="25"/>
      <c r="D131" s="31">
        <f>SUM(D132:D136)</f>
        <v>60860</v>
      </c>
      <c r="E131" s="31">
        <f aca="true" t="shared" si="39" ref="E131:K131">SUM(E132:E136)</f>
        <v>15479</v>
      </c>
      <c r="F131" s="31">
        <f t="shared" si="39"/>
        <v>2667</v>
      </c>
      <c r="G131" s="31">
        <f t="shared" si="39"/>
        <v>566</v>
      </c>
      <c r="H131" s="31">
        <f t="shared" si="39"/>
        <v>42148</v>
      </c>
      <c r="I131" s="31">
        <f t="shared" si="39"/>
        <v>388</v>
      </c>
      <c r="J131" s="31">
        <f t="shared" si="39"/>
        <v>41760</v>
      </c>
      <c r="K131" s="31">
        <f t="shared" si="39"/>
        <v>35311</v>
      </c>
      <c r="L131" s="31">
        <f>SUM(L132:L136)</f>
        <v>1338</v>
      </c>
      <c r="M131" s="31">
        <f>SUM(M132:M136)</f>
        <v>5111</v>
      </c>
      <c r="N131" s="106"/>
      <c r="O131" s="31">
        <f>SUM(O132:O136)</f>
        <v>321</v>
      </c>
      <c r="P131" s="40"/>
      <c r="Q131" s="20"/>
      <c r="R131" s="21"/>
    </row>
    <row r="132" spans="1:18" ht="19.5" customHeight="1">
      <c r="A132" s="41"/>
      <c r="B132" s="48" t="s">
        <v>158</v>
      </c>
      <c r="C132" s="26"/>
      <c r="D132" s="32">
        <v>3046</v>
      </c>
      <c r="E132" s="32">
        <v>1049</v>
      </c>
      <c r="F132" s="32">
        <v>183</v>
      </c>
      <c r="G132" s="32">
        <v>60</v>
      </c>
      <c r="H132" s="32">
        <f>D132-E132-F132-G132</f>
        <v>1754</v>
      </c>
      <c r="I132" s="32">
        <v>28</v>
      </c>
      <c r="J132" s="32">
        <f>H132-I132</f>
        <v>1726</v>
      </c>
      <c r="K132" s="32">
        <v>1621</v>
      </c>
      <c r="L132" s="32">
        <v>65</v>
      </c>
      <c r="M132" s="32">
        <f>J132-K132-L132</f>
        <v>40</v>
      </c>
      <c r="N132" s="107"/>
      <c r="O132" s="32">
        <v>9</v>
      </c>
      <c r="P132" s="40"/>
      <c r="Q132" s="23"/>
      <c r="R132" s="21"/>
    </row>
    <row r="133" spans="1:18" ht="19.5" customHeight="1">
      <c r="A133" s="41"/>
      <c r="B133" s="48" t="s">
        <v>159</v>
      </c>
      <c r="C133" s="26"/>
      <c r="D133" s="32">
        <v>32616</v>
      </c>
      <c r="E133" s="32">
        <v>6264</v>
      </c>
      <c r="F133" s="32">
        <v>1171</v>
      </c>
      <c r="G133" s="32">
        <v>356</v>
      </c>
      <c r="H133" s="32">
        <f>D133-E133-F133-G133</f>
        <v>24825</v>
      </c>
      <c r="I133" s="32">
        <v>135</v>
      </c>
      <c r="J133" s="32">
        <f>H133-I133</f>
        <v>24690</v>
      </c>
      <c r="K133" s="32">
        <v>21938</v>
      </c>
      <c r="L133" s="32">
        <v>481</v>
      </c>
      <c r="M133" s="32">
        <f>J133-K133-L133</f>
        <v>2271</v>
      </c>
      <c r="N133" s="107"/>
      <c r="O133" s="32">
        <v>145</v>
      </c>
      <c r="P133" s="40"/>
      <c r="Q133" s="23"/>
      <c r="R133" s="21"/>
    </row>
    <row r="134" spans="1:18" ht="19.5" customHeight="1">
      <c r="A134" s="41"/>
      <c r="B134" s="48" t="s">
        <v>160</v>
      </c>
      <c r="C134" s="26"/>
      <c r="D134" s="32">
        <v>4143</v>
      </c>
      <c r="E134" s="32">
        <v>822</v>
      </c>
      <c r="F134" s="32">
        <v>211</v>
      </c>
      <c r="G134" s="32">
        <v>21</v>
      </c>
      <c r="H134" s="32">
        <f>D134-E134-F134-G134</f>
        <v>3089</v>
      </c>
      <c r="I134" s="32">
        <v>38</v>
      </c>
      <c r="J134" s="32">
        <f>H134-I134</f>
        <v>3051</v>
      </c>
      <c r="K134" s="32">
        <v>2456</v>
      </c>
      <c r="L134" s="32">
        <v>31</v>
      </c>
      <c r="M134" s="32">
        <f>J134-K134-L134</f>
        <v>564</v>
      </c>
      <c r="N134" s="107"/>
      <c r="O134" s="32">
        <v>58</v>
      </c>
      <c r="P134" s="40"/>
      <c r="Q134" s="23"/>
      <c r="R134" s="21"/>
    </row>
    <row r="135" spans="1:18" ht="19.5" customHeight="1">
      <c r="A135" s="41"/>
      <c r="B135" s="48" t="s">
        <v>161</v>
      </c>
      <c r="C135" s="26"/>
      <c r="D135" s="32">
        <v>7899</v>
      </c>
      <c r="E135" s="32">
        <v>2460</v>
      </c>
      <c r="F135" s="32">
        <v>430</v>
      </c>
      <c r="G135" s="32">
        <v>50</v>
      </c>
      <c r="H135" s="32">
        <f>D135-E135-F135-G135</f>
        <v>4959</v>
      </c>
      <c r="I135" s="32">
        <v>57</v>
      </c>
      <c r="J135" s="32">
        <f>H135-I135</f>
        <v>4902</v>
      </c>
      <c r="K135" s="32">
        <v>3335</v>
      </c>
      <c r="L135" s="32">
        <v>484</v>
      </c>
      <c r="M135" s="32">
        <f>J135-K135-L135</f>
        <v>1083</v>
      </c>
      <c r="N135" s="107"/>
      <c r="O135" s="32">
        <v>84</v>
      </c>
      <c r="P135" s="40"/>
      <c r="Q135" s="23"/>
      <c r="R135" s="21"/>
    </row>
    <row r="136" spans="1:18" ht="19.5" customHeight="1">
      <c r="A136" s="41"/>
      <c r="B136" s="48" t="s">
        <v>162</v>
      </c>
      <c r="C136" s="26"/>
      <c r="D136" s="32">
        <v>13156</v>
      </c>
      <c r="E136" s="32">
        <v>4884</v>
      </c>
      <c r="F136" s="32">
        <v>672</v>
      </c>
      <c r="G136" s="32">
        <v>79</v>
      </c>
      <c r="H136" s="32">
        <f>D136-E136-F136-G136</f>
        <v>7521</v>
      </c>
      <c r="I136" s="32">
        <v>130</v>
      </c>
      <c r="J136" s="32">
        <f>H136-I136</f>
        <v>7391</v>
      </c>
      <c r="K136" s="32">
        <v>5961</v>
      </c>
      <c r="L136" s="32">
        <v>277</v>
      </c>
      <c r="M136" s="32">
        <f>J136-K136-L136</f>
        <v>1153</v>
      </c>
      <c r="N136" s="107"/>
      <c r="O136" s="32">
        <v>25</v>
      </c>
      <c r="P136" s="40"/>
      <c r="Q136" s="23"/>
      <c r="R136" s="21"/>
    </row>
    <row r="137" spans="1:18" ht="19.5" customHeight="1">
      <c r="A137" s="41"/>
      <c r="B137" s="47" t="s">
        <v>163</v>
      </c>
      <c r="C137" s="25"/>
      <c r="D137" s="31">
        <f>SUM(D138:D144)</f>
        <v>83045</v>
      </c>
      <c r="E137" s="31">
        <f aca="true" t="shared" si="40" ref="E137:K137">SUM(E138:E144)</f>
        <v>30432</v>
      </c>
      <c r="F137" s="31">
        <f t="shared" si="40"/>
        <v>9046</v>
      </c>
      <c r="G137" s="31">
        <f t="shared" si="40"/>
        <v>3407</v>
      </c>
      <c r="H137" s="31">
        <f t="shared" si="40"/>
        <v>40160</v>
      </c>
      <c r="I137" s="31">
        <f t="shared" si="40"/>
        <v>1543</v>
      </c>
      <c r="J137" s="31">
        <f t="shared" si="40"/>
        <v>38617</v>
      </c>
      <c r="K137" s="31">
        <f t="shared" si="40"/>
        <v>34750</v>
      </c>
      <c r="L137" s="31">
        <f>SUM(L138:L144)</f>
        <v>1959</v>
      </c>
      <c r="M137" s="31">
        <f>SUM(M138:M144)</f>
        <v>1908</v>
      </c>
      <c r="N137" s="106"/>
      <c r="O137" s="31">
        <f>SUM(O138:O144)</f>
        <v>461</v>
      </c>
      <c r="P137" s="40"/>
      <c r="Q137" s="20"/>
      <c r="R137" s="21"/>
    </row>
    <row r="138" spans="1:18" ht="19.5" customHeight="1">
      <c r="A138" s="41"/>
      <c r="B138" s="48" t="s">
        <v>164</v>
      </c>
      <c r="C138" s="26"/>
      <c r="D138" s="32">
        <v>32760</v>
      </c>
      <c r="E138" s="32">
        <v>13376</v>
      </c>
      <c r="F138" s="32">
        <v>2348</v>
      </c>
      <c r="G138" s="32">
        <v>1173</v>
      </c>
      <c r="H138" s="32">
        <f>D138-E138-F138-G138</f>
        <v>15863</v>
      </c>
      <c r="I138" s="32">
        <v>103</v>
      </c>
      <c r="J138" s="32">
        <f>H138-I138</f>
        <v>15760</v>
      </c>
      <c r="K138" s="32">
        <v>10997</v>
      </c>
      <c r="L138" s="32">
        <v>333</v>
      </c>
      <c r="M138" s="32">
        <f>J138-K138-L138</f>
        <v>4430</v>
      </c>
      <c r="N138" s="107"/>
      <c r="O138" s="32">
        <v>51</v>
      </c>
      <c r="P138" s="40"/>
      <c r="Q138" s="23"/>
      <c r="R138" s="21"/>
    </row>
    <row r="139" spans="1:18" ht="19.5" customHeight="1">
      <c r="A139" s="41"/>
      <c r="B139" s="48" t="s">
        <v>165</v>
      </c>
      <c r="C139" s="26"/>
      <c r="D139" s="32">
        <v>5866</v>
      </c>
      <c r="E139" s="32">
        <v>2473</v>
      </c>
      <c r="F139" s="32">
        <v>439</v>
      </c>
      <c r="G139" s="32">
        <v>560</v>
      </c>
      <c r="H139" s="32">
        <f aca="true" t="shared" si="41" ref="H139:H144">D139-E139-F139-G139</f>
        <v>2394</v>
      </c>
      <c r="I139" s="32">
        <v>58</v>
      </c>
      <c r="J139" s="32">
        <f aca="true" t="shared" si="42" ref="J139:J144">H139-I139</f>
        <v>2336</v>
      </c>
      <c r="K139" s="32">
        <v>2187</v>
      </c>
      <c r="L139" s="32">
        <v>462</v>
      </c>
      <c r="M139" s="32">
        <f aca="true" t="shared" si="43" ref="M139:M144">J139-K139-L139</f>
        <v>-313</v>
      </c>
      <c r="N139" s="107"/>
      <c r="O139" s="32">
        <v>146</v>
      </c>
      <c r="P139" s="40"/>
      <c r="Q139" s="23"/>
      <c r="R139" s="21"/>
    </row>
    <row r="140" spans="1:18" ht="19.5" customHeight="1">
      <c r="A140" s="41"/>
      <c r="B140" s="48" t="s">
        <v>166</v>
      </c>
      <c r="C140" s="26"/>
      <c r="D140" s="32">
        <v>6902</v>
      </c>
      <c r="E140" s="32">
        <v>2058</v>
      </c>
      <c r="F140" s="32">
        <v>1082</v>
      </c>
      <c r="G140" s="32">
        <v>289</v>
      </c>
      <c r="H140" s="32">
        <f t="shared" si="41"/>
        <v>3473</v>
      </c>
      <c r="I140" s="32">
        <v>14</v>
      </c>
      <c r="J140" s="32">
        <f t="shared" si="42"/>
        <v>3459</v>
      </c>
      <c r="K140" s="32">
        <v>4214</v>
      </c>
      <c r="L140" s="32">
        <v>282</v>
      </c>
      <c r="M140" s="32">
        <f t="shared" si="43"/>
        <v>-1037</v>
      </c>
      <c r="N140" s="107"/>
      <c r="O140" s="32">
        <v>62</v>
      </c>
      <c r="P140" s="40"/>
      <c r="Q140" s="23"/>
      <c r="R140" s="21"/>
    </row>
    <row r="141" spans="1:18" ht="19.5" customHeight="1">
      <c r="A141" s="41"/>
      <c r="B141" s="48" t="s">
        <v>167</v>
      </c>
      <c r="C141" s="26"/>
      <c r="D141" s="32">
        <v>12096</v>
      </c>
      <c r="E141" s="32">
        <v>7096</v>
      </c>
      <c r="F141" s="32">
        <v>1143</v>
      </c>
      <c r="G141" s="32">
        <v>312</v>
      </c>
      <c r="H141" s="32">
        <f t="shared" si="41"/>
        <v>3545</v>
      </c>
      <c r="I141" s="32">
        <v>43</v>
      </c>
      <c r="J141" s="32">
        <f t="shared" si="42"/>
        <v>3502</v>
      </c>
      <c r="K141" s="32">
        <v>4793</v>
      </c>
      <c r="L141" s="32">
        <v>380</v>
      </c>
      <c r="M141" s="32">
        <f t="shared" si="43"/>
        <v>-1671</v>
      </c>
      <c r="N141" s="107"/>
      <c r="O141" s="32">
        <v>149</v>
      </c>
      <c r="P141" s="40"/>
      <c r="Q141" s="23"/>
      <c r="R141" s="21"/>
    </row>
    <row r="142" spans="1:18" ht="19.5" customHeight="1">
      <c r="A142" s="41"/>
      <c r="B142" s="48" t="s">
        <v>168</v>
      </c>
      <c r="C142" s="26"/>
      <c r="D142" s="32">
        <v>2475</v>
      </c>
      <c r="E142" s="32">
        <v>633</v>
      </c>
      <c r="F142" s="32">
        <v>421</v>
      </c>
      <c r="G142" s="32">
        <v>93</v>
      </c>
      <c r="H142" s="32">
        <f t="shared" si="41"/>
        <v>1328</v>
      </c>
      <c r="I142" s="32">
        <v>32</v>
      </c>
      <c r="J142" s="32">
        <f t="shared" si="42"/>
        <v>1296</v>
      </c>
      <c r="K142" s="32">
        <v>1926</v>
      </c>
      <c r="L142" s="32">
        <v>11</v>
      </c>
      <c r="M142" s="32">
        <f t="shared" si="43"/>
        <v>-641</v>
      </c>
      <c r="N142" s="107"/>
      <c r="O142" s="32">
        <v>12</v>
      </c>
      <c r="P142" s="40"/>
      <c r="Q142" s="23"/>
      <c r="R142" s="21"/>
    </row>
    <row r="143" spans="1:18" ht="19.5" customHeight="1">
      <c r="A143" s="41"/>
      <c r="B143" s="48" t="s">
        <v>169</v>
      </c>
      <c r="C143" s="26"/>
      <c r="D143" s="32">
        <v>3360</v>
      </c>
      <c r="E143" s="32">
        <v>1190</v>
      </c>
      <c r="F143" s="32">
        <v>72</v>
      </c>
      <c r="G143" s="32">
        <v>60</v>
      </c>
      <c r="H143" s="32">
        <f t="shared" si="41"/>
        <v>2038</v>
      </c>
      <c r="I143" s="32">
        <v>14</v>
      </c>
      <c r="J143" s="32">
        <f t="shared" si="42"/>
        <v>2024</v>
      </c>
      <c r="K143" s="32">
        <v>1698</v>
      </c>
      <c r="L143" s="32">
        <v>22</v>
      </c>
      <c r="M143" s="32">
        <f t="shared" si="43"/>
        <v>304</v>
      </c>
      <c r="N143" s="107"/>
      <c r="O143" s="32">
        <v>4</v>
      </c>
      <c r="P143" s="40"/>
      <c r="Q143" s="23"/>
      <c r="R143" s="21"/>
    </row>
    <row r="144" spans="1:18" ht="19.5" customHeight="1">
      <c r="A144" s="41"/>
      <c r="B144" s="48" t="s">
        <v>170</v>
      </c>
      <c r="C144" s="26"/>
      <c r="D144" s="32">
        <v>19586</v>
      </c>
      <c r="E144" s="32">
        <v>3606</v>
      </c>
      <c r="F144" s="32">
        <v>3541</v>
      </c>
      <c r="G144" s="32">
        <v>920</v>
      </c>
      <c r="H144" s="32">
        <f t="shared" si="41"/>
        <v>11519</v>
      </c>
      <c r="I144" s="32">
        <v>1279</v>
      </c>
      <c r="J144" s="32">
        <f t="shared" si="42"/>
        <v>10240</v>
      </c>
      <c r="K144" s="32">
        <v>8935</v>
      </c>
      <c r="L144" s="32">
        <v>469</v>
      </c>
      <c r="M144" s="32">
        <f t="shared" si="43"/>
        <v>836</v>
      </c>
      <c r="N144" s="107"/>
      <c r="O144" s="32">
        <v>37</v>
      </c>
      <c r="P144" s="40"/>
      <c r="Q144" s="23"/>
      <c r="R144" s="21"/>
    </row>
    <row r="145" spans="1:18" ht="19.5" customHeight="1">
      <c r="A145" s="41"/>
      <c r="B145" s="47" t="s">
        <v>7</v>
      </c>
      <c r="C145" s="25"/>
      <c r="D145" s="31">
        <f>D146</f>
        <v>399914</v>
      </c>
      <c r="E145" s="31">
        <f aca="true" t="shared" si="44" ref="E145:K145">E146</f>
        <v>60818</v>
      </c>
      <c r="F145" s="31">
        <f t="shared" si="44"/>
        <v>59353</v>
      </c>
      <c r="G145" s="31">
        <f t="shared" si="44"/>
        <v>26177</v>
      </c>
      <c r="H145" s="31">
        <f t="shared" si="44"/>
        <v>253566</v>
      </c>
      <c r="I145" s="31">
        <f t="shared" si="44"/>
        <v>1390</v>
      </c>
      <c r="J145" s="31">
        <f t="shared" si="44"/>
        <v>252176</v>
      </c>
      <c r="K145" s="31">
        <f t="shared" si="44"/>
        <v>205038</v>
      </c>
      <c r="L145" s="31">
        <f>L146</f>
        <v>17794</v>
      </c>
      <c r="M145" s="31">
        <f>M146</f>
        <v>29344</v>
      </c>
      <c r="N145" s="106"/>
      <c r="O145" s="31">
        <f>O146</f>
        <v>4847</v>
      </c>
      <c r="P145" s="40"/>
      <c r="Q145" s="20"/>
      <c r="R145" s="21"/>
    </row>
    <row r="146" spans="1:18" ht="19.5" customHeight="1">
      <c r="A146" s="41"/>
      <c r="B146" s="47" t="s">
        <v>172</v>
      </c>
      <c r="C146" s="25"/>
      <c r="D146" s="31">
        <f aca="true" t="shared" si="45" ref="D146:M146">SUM(D147:D157)</f>
        <v>399914</v>
      </c>
      <c r="E146" s="31">
        <f t="shared" si="45"/>
        <v>60818</v>
      </c>
      <c r="F146" s="31">
        <f t="shared" si="45"/>
        <v>59353</v>
      </c>
      <c r="G146" s="31">
        <f t="shared" si="45"/>
        <v>26177</v>
      </c>
      <c r="H146" s="31">
        <f t="shared" si="45"/>
        <v>253566</v>
      </c>
      <c r="I146" s="31">
        <f t="shared" si="45"/>
        <v>1390</v>
      </c>
      <c r="J146" s="31">
        <f t="shared" si="45"/>
        <v>252176</v>
      </c>
      <c r="K146" s="31">
        <f t="shared" si="45"/>
        <v>205038</v>
      </c>
      <c r="L146" s="31">
        <f t="shared" si="45"/>
        <v>17794</v>
      </c>
      <c r="M146" s="31">
        <f t="shared" si="45"/>
        <v>29344</v>
      </c>
      <c r="N146" s="106"/>
      <c r="O146" s="31">
        <f>SUM(O147:O157)</f>
        <v>4847</v>
      </c>
      <c r="P146" s="40"/>
      <c r="Q146" s="20"/>
      <c r="R146" s="21"/>
    </row>
    <row r="147" spans="1:18" ht="19.5" customHeight="1">
      <c r="A147" s="41"/>
      <c r="B147" s="48" t="s">
        <v>174</v>
      </c>
      <c r="C147" s="26"/>
      <c r="D147" s="32">
        <v>30871</v>
      </c>
      <c r="E147" s="32">
        <v>4938</v>
      </c>
      <c r="F147" s="32">
        <v>1359</v>
      </c>
      <c r="G147" s="32">
        <v>1834</v>
      </c>
      <c r="H147" s="32">
        <f>D147-E147-F147-G147</f>
        <v>22740</v>
      </c>
      <c r="I147" s="32">
        <v>138</v>
      </c>
      <c r="J147" s="32">
        <f>H147-I147</f>
        <v>22602</v>
      </c>
      <c r="K147" s="32">
        <v>18974</v>
      </c>
      <c r="L147" s="32">
        <v>1253</v>
      </c>
      <c r="M147" s="32">
        <f>J147-K147-L147</f>
        <v>2375</v>
      </c>
      <c r="N147" s="107"/>
      <c r="O147" s="32">
        <v>535</v>
      </c>
      <c r="P147" s="40"/>
      <c r="Q147" s="23"/>
      <c r="R147" s="21"/>
    </row>
    <row r="148" spans="1:18" ht="19.5" customHeight="1">
      <c r="A148" s="41"/>
      <c r="B148" s="48" t="s">
        <v>175</v>
      </c>
      <c r="C148" s="26"/>
      <c r="D148" s="32">
        <v>20943</v>
      </c>
      <c r="E148" s="32">
        <v>2260</v>
      </c>
      <c r="F148" s="32">
        <v>714</v>
      </c>
      <c r="G148" s="32">
        <v>1018</v>
      </c>
      <c r="H148" s="32">
        <f aca="true" t="shared" si="46" ref="H148:H157">D148-E148-F148-G148</f>
        <v>16951</v>
      </c>
      <c r="I148" s="32">
        <v>28</v>
      </c>
      <c r="J148" s="32">
        <f aca="true" t="shared" si="47" ref="J148:J157">H148-I148</f>
        <v>16923</v>
      </c>
      <c r="K148" s="32">
        <v>12940</v>
      </c>
      <c r="L148" s="32">
        <v>1277</v>
      </c>
      <c r="M148" s="32">
        <f aca="true" t="shared" si="48" ref="M148:M157">J148-K148-L148</f>
        <v>2706</v>
      </c>
      <c r="N148" s="107"/>
      <c r="O148" s="32">
        <v>380</v>
      </c>
      <c r="P148" s="40"/>
      <c r="Q148" s="23"/>
      <c r="R148" s="21"/>
    </row>
    <row r="149" spans="1:18" ht="19.5" customHeight="1">
      <c r="A149" s="41"/>
      <c r="B149" s="48" t="s">
        <v>176</v>
      </c>
      <c r="C149" s="26"/>
      <c r="D149" s="32">
        <v>74677</v>
      </c>
      <c r="E149" s="32">
        <v>9495</v>
      </c>
      <c r="F149" s="32">
        <v>3713</v>
      </c>
      <c r="G149" s="32">
        <v>4505</v>
      </c>
      <c r="H149" s="32">
        <f t="shared" si="46"/>
        <v>56964</v>
      </c>
      <c r="I149" s="32">
        <v>207</v>
      </c>
      <c r="J149" s="32">
        <f t="shared" si="47"/>
        <v>56757</v>
      </c>
      <c r="K149" s="32">
        <v>48715</v>
      </c>
      <c r="L149" s="32">
        <v>3552</v>
      </c>
      <c r="M149" s="32">
        <f t="shared" si="48"/>
        <v>4490</v>
      </c>
      <c r="N149" s="107"/>
      <c r="O149" s="32">
        <v>1044</v>
      </c>
      <c r="P149" s="40"/>
      <c r="Q149" s="23"/>
      <c r="R149" s="21"/>
    </row>
    <row r="150" spans="1:18" ht="19.5" customHeight="1">
      <c r="A150" s="41"/>
      <c r="B150" s="48" t="s">
        <v>177</v>
      </c>
      <c r="C150" s="26"/>
      <c r="D150" s="32">
        <v>480</v>
      </c>
      <c r="E150" s="32">
        <v>153</v>
      </c>
      <c r="F150" s="32">
        <v>41</v>
      </c>
      <c r="G150" s="32">
        <v>49</v>
      </c>
      <c r="H150" s="32">
        <f t="shared" si="46"/>
        <v>237</v>
      </c>
      <c r="I150" s="32">
        <v>2</v>
      </c>
      <c r="J150" s="32">
        <f t="shared" si="47"/>
        <v>235</v>
      </c>
      <c r="K150" s="32">
        <v>217</v>
      </c>
      <c r="L150" s="32">
        <v>23</v>
      </c>
      <c r="M150" s="32">
        <f t="shared" si="48"/>
        <v>-5</v>
      </c>
      <c r="N150" s="107"/>
      <c r="O150" s="32">
        <v>5</v>
      </c>
      <c r="P150" s="40"/>
      <c r="Q150" s="23"/>
      <c r="R150" s="21"/>
    </row>
    <row r="151" spans="1:18" ht="19.5" customHeight="1">
      <c r="A151" s="41"/>
      <c r="B151" s="48" t="s">
        <v>178</v>
      </c>
      <c r="C151" s="26"/>
      <c r="D151" s="32">
        <v>18659</v>
      </c>
      <c r="E151" s="32">
        <v>2810</v>
      </c>
      <c r="F151" s="32">
        <v>2357</v>
      </c>
      <c r="G151" s="32">
        <v>1399</v>
      </c>
      <c r="H151" s="32">
        <f t="shared" si="46"/>
        <v>12093</v>
      </c>
      <c r="I151" s="32">
        <v>159</v>
      </c>
      <c r="J151" s="32">
        <f t="shared" si="47"/>
        <v>11934</v>
      </c>
      <c r="K151" s="32">
        <v>7701</v>
      </c>
      <c r="L151" s="32">
        <v>1335</v>
      </c>
      <c r="M151" s="32">
        <f t="shared" si="48"/>
        <v>2898</v>
      </c>
      <c r="N151" s="107"/>
      <c r="O151" s="32">
        <v>1140</v>
      </c>
      <c r="P151" s="40"/>
      <c r="Q151" s="23"/>
      <c r="R151" s="21"/>
    </row>
    <row r="152" spans="1:18" ht="19.5" customHeight="1">
      <c r="A152" s="41"/>
      <c r="B152" s="48" t="s">
        <v>180</v>
      </c>
      <c r="C152" s="26"/>
      <c r="D152" s="32">
        <v>136000</v>
      </c>
      <c r="E152" s="32">
        <v>16022</v>
      </c>
      <c r="F152" s="32">
        <v>24938</v>
      </c>
      <c r="G152" s="32">
        <v>9645</v>
      </c>
      <c r="H152" s="32">
        <f t="shared" si="46"/>
        <v>85395</v>
      </c>
      <c r="I152" s="32">
        <v>131</v>
      </c>
      <c r="J152" s="32">
        <f t="shared" si="47"/>
        <v>85264</v>
      </c>
      <c r="K152" s="32">
        <v>71961</v>
      </c>
      <c r="L152" s="32">
        <v>6774</v>
      </c>
      <c r="M152" s="32">
        <f t="shared" si="48"/>
        <v>6529</v>
      </c>
      <c r="N152" s="107"/>
      <c r="O152" s="32">
        <v>598</v>
      </c>
      <c r="P152" s="40"/>
      <c r="Q152" s="23"/>
      <c r="R152" s="21"/>
    </row>
    <row r="153" spans="1:18" ht="19.5" customHeight="1">
      <c r="A153" s="41"/>
      <c r="B153" s="48" t="s">
        <v>181</v>
      </c>
      <c r="C153" s="26"/>
      <c r="D153" s="32">
        <v>6127</v>
      </c>
      <c r="E153" s="32">
        <v>1451</v>
      </c>
      <c r="F153" s="32">
        <v>559</v>
      </c>
      <c r="G153" s="32">
        <v>538</v>
      </c>
      <c r="H153" s="32">
        <f t="shared" si="46"/>
        <v>3579</v>
      </c>
      <c r="I153" s="32">
        <v>45</v>
      </c>
      <c r="J153" s="32">
        <f t="shared" si="47"/>
        <v>3534</v>
      </c>
      <c r="K153" s="32">
        <v>3953</v>
      </c>
      <c r="L153" s="32">
        <v>507</v>
      </c>
      <c r="M153" s="32">
        <f t="shared" si="48"/>
        <v>-926</v>
      </c>
      <c r="N153" s="107"/>
      <c r="O153" s="32">
        <v>3</v>
      </c>
      <c r="P153" s="40"/>
      <c r="Q153" s="23"/>
      <c r="R153" s="21"/>
    </row>
    <row r="154" spans="1:18" ht="19.5" customHeight="1">
      <c r="A154" s="41"/>
      <c r="B154" s="48" t="s">
        <v>182</v>
      </c>
      <c r="C154" s="26"/>
      <c r="D154" s="32">
        <v>16605</v>
      </c>
      <c r="E154" s="32">
        <v>3788</v>
      </c>
      <c r="F154" s="32">
        <v>1203</v>
      </c>
      <c r="G154" s="32">
        <v>1767</v>
      </c>
      <c r="H154" s="32">
        <f t="shared" si="46"/>
        <v>9847</v>
      </c>
      <c r="I154" s="32">
        <v>132</v>
      </c>
      <c r="J154" s="32">
        <f t="shared" si="47"/>
        <v>9715</v>
      </c>
      <c r="K154" s="32">
        <v>8041</v>
      </c>
      <c r="L154" s="32">
        <v>401</v>
      </c>
      <c r="M154" s="32">
        <f t="shared" si="48"/>
        <v>1273</v>
      </c>
      <c r="N154" s="107"/>
      <c r="O154" s="32">
        <v>201</v>
      </c>
      <c r="P154" s="40"/>
      <c r="Q154" s="23"/>
      <c r="R154" s="21"/>
    </row>
    <row r="155" spans="1:18" ht="19.5" customHeight="1">
      <c r="A155" s="41"/>
      <c r="B155" s="48" t="s">
        <v>787</v>
      </c>
      <c r="C155" s="26"/>
      <c r="D155" s="32"/>
      <c r="E155" s="32"/>
      <c r="F155" s="32"/>
      <c r="G155" s="32"/>
      <c r="H155" s="32"/>
      <c r="I155" s="32"/>
      <c r="J155" s="32"/>
      <c r="K155" s="32"/>
      <c r="L155" s="32"/>
      <c r="M155" s="32"/>
      <c r="N155" s="107"/>
      <c r="O155" s="32"/>
      <c r="P155" s="40"/>
      <c r="Q155" s="23"/>
      <c r="R155" s="21"/>
    </row>
    <row r="156" spans="1:18" ht="14.25" customHeight="1">
      <c r="A156" s="41"/>
      <c r="B156" s="48" t="s">
        <v>185</v>
      </c>
      <c r="C156" s="26"/>
      <c r="D156" s="32">
        <v>39945</v>
      </c>
      <c r="E156" s="32">
        <v>9574</v>
      </c>
      <c r="F156" s="32">
        <v>19037</v>
      </c>
      <c r="G156" s="32">
        <v>417</v>
      </c>
      <c r="H156" s="32">
        <f t="shared" si="46"/>
        <v>10917</v>
      </c>
      <c r="I156" s="32">
        <v>147</v>
      </c>
      <c r="J156" s="32">
        <f t="shared" si="47"/>
        <v>10770</v>
      </c>
      <c r="K156" s="32">
        <v>5145</v>
      </c>
      <c r="L156" s="32">
        <v>929</v>
      </c>
      <c r="M156" s="32">
        <f t="shared" si="48"/>
        <v>4696</v>
      </c>
      <c r="N156" s="107"/>
      <c r="O156" s="32">
        <v>57</v>
      </c>
      <c r="P156" s="40"/>
      <c r="Q156" s="23"/>
      <c r="R156" s="21"/>
    </row>
    <row r="157" spans="1:18" ht="19.5" customHeight="1">
      <c r="A157" s="41"/>
      <c r="B157" s="48" t="s">
        <v>184</v>
      </c>
      <c r="C157" s="26"/>
      <c r="D157" s="32">
        <v>55607</v>
      </c>
      <c r="E157" s="32">
        <v>10327</v>
      </c>
      <c r="F157" s="32">
        <v>5432</v>
      </c>
      <c r="G157" s="32">
        <v>5005</v>
      </c>
      <c r="H157" s="32">
        <f t="shared" si="46"/>
        <v>34843</v>
      </c>
      <c r="I157" s="32">
        <v>401</v>
      </c>
      <c r="J157" s="32">
        <f t="shared" si="47"/>
        <v>34442</v>
      </c>
      <c r="K157" s="32">
        <v>27391</v>
      </c>
      <c r="L157" s="32">
        <v>1743</v>
      </c>
      <c r="M157" s="32">
        <f t="shared" si="48"/>
        <v>5308</v>
      </c>
      <c r="N157" s="107"/>
      <c r="O157" s="32">
        <v>884</v>
      </c>
      <c r="P157" s="40"/>
      <c r="Q157" s="23"/>
      <c r="R157" s="21"/>
    </row>
    <row r="158" spans="1:18" ht="19.5" customHeight="1">
      <c r="A158" s="41"/>
      <c r="B158" s="47" t="s">
        <v>8</v>
      </c>
      <c r="C158" s="25"/>
      <c r="D158" s="31">
        <f aca="true" t="shared" si="49" ref="D158:M158">D159+D165+D169</f>
        <v>538499</v>
      </c>
      <c r="E158" s="31">
        <f t="shared" si="49"/>
        <v>168390</v>
      </c>
      <c r="F158" s="31">
        <f t="shared" si="49"/>
        <v>23904</v>
      </c>
      <c r="G158" s="31">
        <f t="shared" si="49"/>
        <v>24277</v>
      </c>
      <c r="H158" s="31">
        <f t="shared" si="49"/>
        <v>321928</v>
      </c>
      <c r="I158" s="31">
        <f t="shared" si="49"/>
        <v>1065</v>
      </c>
      <c r="J158" s="31">
        <f t="shared" si="49"/>
        <v>320863</v>
      </c>
      <c r="K158" s="31">
        <f t="shared" si="49"/>
        <v>230513</v>
      </c>
      <c r="L158" s="31">
        <f t="shared" si="49"/>
        <v>22553</v>
      </c>
      <c r="M158" s="31">
        <f t="shared" si="49"/>
        <v>67797</v>
      </c>
      <c r="N158" s="106"/>
      <c r="O158" s="31">
        <f>O159+O165+O169</f>
        <v>5667</v>
      </c>
      <c r="P158" s="40"/>
      <c r="Q158" s="20"/>
      <c r="R158" s="21"/>
    </row>
    <row r="159" spans="1:18" ht="19.5" customHeight="1">
      <c r="A159" s="41"/>
      <c r="B159" s="47" t="s">
        <v>186</v>
      </c>
      <c r="C159" s="25"/>
      <c r="D159" s="31">
        <f>SUM(D160:D164)</f>
        <v>448030</v>
      </c>
      <c r="E159" s="31">
        <f aca="true" t="shared" si="50" ref="E159:K159">SUM(E160:E164)</f>
        <v>133458</v>
      </c>
      <c r="F159" s="31">
        <f t="shared" si="50"/>
        <v>20550</v>
      </c>
      <c r="G159" s="31">
        <f t="shared" si="50"/>
        <v>22169</v>
      </c>
      <c r="H159" s="31">
        <f t="shared" si="50"/>
        <v>271853</v>
      </c>
      <c r="I159" s="31">
        <f t="shared" si="50"/>
        <v>851</v>
      </c>
      <c r="J159" s="31">
        <f t="shared" si="50"/>
        <v>271002</v>
      </c>
      <c r="K159" s="31">
        <f t="shared" si="50"/>
        <v>184894</v>
      </c>
      <c r="L159" s="31">
        <f>SUM(L160:L164)</f>
        <v>19654</v>
      </c>
      <c r="M159" s="31">
        <f>SUM(M160:M164)</f>
        <v>66454</v>
      </c>
      <c r="N159" s="106"/>
      <c r="O159" s="31">
        <f>SUM(O160:O164)</f>
        <v>4620</v>
      </c>
      <c r="P159" s="40"/>
      <c r="Q159" s="20"/>
      <c r="R159" s="21"/>
    </row>
    <row r="160" spans="1:18" ht="19.5" customHeight="1">
      <c r="A160" s="41"/>
      <c r="B160" s="48" t="s">
        <v>187</v>
      </c>
      <c r="C160" s="26"/>
      <c r="D160" s="32">
        <v>190680</v>
      </c>
      <c r="E160" s="32">
        <v>72398</v>
      </c>
      <c r="F160" s="32">
        <v>6475</v>
      </c>
      <c r="G160" s="32">
        <v>11180</v>
      </c>
      <c r="H160" s="32">
        <f>D160-E160-F160-G160</f>
        <v>100627</v>
      </c>
      <c r="I160" s="32">
        <v>184</v>
      </c>
      <c r="J160" s="32">
        <f>H160-I160</f>
        <v>100443</v>
      </c>
      <c r="K160" s="32">
        <v>68380</v>
      </c>
      <c r="L160" s="32">
        <v>8733</v>
      </c>
      <c r="M160" s="32">
        <f>J160-K160-L160</f>
        <v>23330</v>
      </c>
      <c r="N160" s="107"/>
      <c r="O160" s="32">
        <v>2142</v>
      </c>
      <c r="P160" s="40"/>
      <c r="Q160" s="23"/>
      <c r="R160" s="21"/>
    </row>
    <row r="161" spans="1:18" ht="19.5" customHeight="1">
      <c r="A161" s="41"/>
      <c r="B161" s="48" t="s">
        <v>188</v>
      </c>
      <c r="C161" s="26"/>
      <c r="D161" s="32">
        <v>23206</v>
      </c>
      <c r="E161" s="32">
        <v>3400</v>
      </c>
      <c r="F161" s="32">
        <v>1211</v>
      </c>
      <c r="G161" s="32">
        <v>1404</v>
      </c>
      <c r="H161" s="32">
        <f>D161-E161-F161-G161</f>
        <v>17191</v>
      </c>
      <c r="I161" s="32">
        <v>49</v>
      </c>
      <c r="J161" s="32">
        <f>H161-I161</f>
        <v>17142</v>
      </c>
      <c r="K161" s="32">
        <v>11021</v>
      </c>
      <c r="L161" s="32">
        <v>391</v>
      </c>
      <c r="M161" s="32">
        <f>J161-K161-L161</f>
        <v>5730</v>
      </c>
      <c r="N161" s="107"/>
      <c r="O161" s="32">
        <v>58</v>
      </c>
      <c r="P161" s="40"/>
      <c r="Q161" s="23"/>
      <c r="R161" s="21"/>
    </row>
    <row r="162" spans="1:18" ht="19.5" customHeight="1">
      <c r="A162" s="41"/>
      <c r="B162" s="48" t="s">
        <v>189</v>
      </c>
      <c r="C162" s="26"/>
      <c r="D162" s="32">
        <v>95885</v>
      </c>
      <c r="E162" s="32">
        <v>23960</v>
      </c>
      <c r="F162" s="32">
        <v>5430</v>
      </c>
      <c r="G162" s="32">
        <v>6188</v>
      </c>
      <c r="H162" s="32">
        <f>D162-E162-F162-G162</f>
        <v>60307</v>
      </c>
      <c r="I162" s="32">
        <v>182</v>
      </c>
      <c r="J162" s="32">
        <f>H162-I162</f>
        <v>60125</v>
      </c>
      <c r="K162" s="32">
        <v>39201</v>
      </c>
      <c r="L162" s="32">
        <v>2860</v>
      </c>
      <c r="M162" s="32">
        <f>J162-K162-L162</f>
        <v>18064</v>
      </c>
      <c r="N162" s="107"/>
      <c r="O162" s="32">
        <v>921</v>
      </c>
      <c r="P162" s="40"/>
      <c r="Q162" s="23"/>
      <c r="R162" s="21"/>
    </row>
    <row r="163" spans="1:18" ht="19.5" customHeight="1">
      <c r="A163" s="41"/>
      <c r="B163" s="48" t="s">
        <v>190</v>
      </c>
      <c r="C163" s="26"/>
      <c r="D163" s="32">
        <v>57153</v>
      </c>
      <c r="E163" s="32">
        <v>15774</v>
      </c>
      <c r="F163" s="32">
        <v>2943</v>
      </c>
      <c r="G163" s="32">
        <v>827</v>
      </c>
      <c r="H163" s="32">
        <f>D163-E163-F163-G163</f>
        <v>37609</v>
      </c>
      <c r="I163" s="32">
        <v>161</v>
      </c>
      <c r="J163" s="32">
        <f>H163-I163</f>
        <v>37448</v>
      </c>
      <c r="K163" s="32">
        <v>27610</v>
      </c>
      <c r="L163" s="32">
        <v>2230</v>
      </c>
      <c r="M163" s="32">
        <f>J163-K163-L163</f>
        <v>7608</v>
      </c>
      <c r="N163" s="107"/>
      <c r="O163" s="32">
        <v>211</v>
      </c>
      <c r="P163" s="40"/>
      <c r="Q163" s="23"/>
      <c r="R163" s="21"/>
    </row>
    <row r="164" spans="1:18" ht="19.5" customHeight="1">
      <c r="A164" s="41"/>
      <c r="B164" s="48" t="s">
        <v>191</v>
      </c>
      <c r="C164" s="26"/>
      <c r="D164" s="32">
        <v>81106</v>
      </c>
      <c r="E164" s="32">
        <v>17926</v>
      </c>
      <c r="F164" s="32">
        <v>4491</v>
      </c>
      <c r="G164" s="32">
        <v>2570</v>
      </c>
      <c r="H164" s="32">
        <f>D164-E164-F164-G164</f>
        <v>56119</v>
      </c>
      <c r="I164" s="32">
        <v>275</v>
      </c>
      <c r="J164" s="32">
        <f>H164-I164</f>
        <v>55844</v>
      </c>
      <c r="K164" s="32">
        <v>38682</v>
      </c>
      <c r="L164" s="32">
        <v>5440</v>
      </c>
      <c r="M164" s="32">
        <f>J164-K164-L164</f>
        <v>11722</v>
      </c>
      <c r="N164" s="107"/>
      <c r="O164" s="32">
        <v>1288</v>
      </c>
      <c r="P164" s="40"/>
      <c r="Q164" s="23"/>
      <c r="R164" s="21"/>
    </row>
    <row r="165" spans="1:18" ht="19.5" customHeight="1">
      <c r="A165" s="41"/>
      <c r="B165" s="47" t="s">
        <v>192</v>
      </c>
      <c r="C165" s="25"/>
      <c r="D165" s="31">
        <f aca="true" t="shared" si="51" ref="D165:M165">SUM(D166:D168)</f>
        <v>43148</v>
      </c>
      <c r="E165" s="31">
        <f t="shared" si="51"/>
        <v>12023</v>
      </c>
      <c r="F165" s="31">
        <f t="shared" si="51"/>
        <v>1297</v>
      </c>
      <c r="G165" s="31">
        <f t="shared" si="51"/>
        <v>1098</v>
      </c>
      <c r="H165" s="31">
        <f t="shared" si="51"/>
        <v>28730</v>
      </c>
      <c r="I165" s="31">
        <f t="shared" si="51"/>
        <v>100</v>
      </c>
      <c r="J165" s="31">
        <f t="shared" si="51"/>
        <v>28630</v>
      </c>
      <c r="K165" s="31">
        <f t="shared" si="51"/>
        <v>25618</v>
      </c>
      <c r="L165" s="31">
        <f t="shared" si="51"/>
        <v>2285</v>
      </c>
      <c r="M165" s="31">
        <f t="shared" si="51"/>
        <v>727</v>
      </c>
      <c r="N165" s="106"/>
      <c r="O165" s="31">
        <f>SUM(O166:O168)</f>
        <v>847</v>
      </c>
      <c r="P165" s="40"/>
      <c r="Q165" s="20"/>
      <c r="R165" s="21"/>
    </row>
    <row r="166" spans="1:18" ht="14.25" customHeight="1">
      <c r="A166" s="41"/>
      <c r="B166" s="48" t="s">
        <v>193</v>
      </c>
      <c r="C166" s="26"/>
      <c r="D166" s="32">
        <v>1851</v>
      </c>
      <c r="E166" s="32">
        <v>678</v>
      </c>
      <c r="F166" s="32">
        <v>133</v>
      </c>
      <c r="G166" s="32">
        <v>81</v>
      </c>
      <c r="H166" s="32">
        <f>D166-E166-F166-G166</f>
        <v>959</v>
      </c>
      <c r="I166" s="32">
        <v>5</v>
      </c>
      <c r="J166" s="32">
        <f>H166-I166</f>
        <v>954</v>
      </c>
      <c r="K166" s="32">
        <v>663</v>
      </c>
      <c r="L166" s="32">
        <v>16</v>
      </c>
      <c r="M166" s="32">
        <f>J166-K166-L166</f>
        <v>275</v>
      </c>
      <c r="N166" s="107"/>
      <c r="O166" s="32">
        <v>1</v>
      </c>
      <c r="P166" s="40"/>
      <c r="Q166" s="23"/>
      <c r="R166" s="21"/>
    </row>
    <row r="167" spans="1:18" ht="19.5" customHeight="1">
      <c r="A167" s="41"/>
      <c r="B167" s="48" t="s">
        <v>195</v>
      </c>
      <c r="C167" s="26"/>
      <c r="D167" s="32">
        <v>27383</v>
      </c>
      <c r="E167" s="32">
        <v>8003</v>
      </c>
      <c r="F167" s="32">
        <v>826</v>
      </c>
      <c r="G167" s="32">
        <v>857</v>
      </c>
      <c r="H167" s="32">
        <f>D167-E167-F167-G167</f>
        <v>17697</v>
      </c>
      <c r="I167" s="32">
        <v>69</v>
      </c>
      <c r="J167" s="32">
        <f>H167-I167</f>
        <v>17628</v>
      </c>
      <c r="K167" s="32">
        <v>15539</v>
      </c>
      <c r="L167" s="32">
        <v>1655</v>
      </c>
      <c r="M167" s="32">
        <f>J167-K167-L167</f>
        <v>434</v>
      </c>
      <c r="N167" s="107"/>
      <c r="O167" s="32">
        <v>766</v>
      </c>
      <c r="P167" s="40"/>
      <c r="Q167" s="23"/>
      <c r="R167" s="21"/>
    </row>
    <row r="168" spans="1:18" ht="19.5" customHeight="1">
      <c r="A168" s="41"/>
      <c r="B168" s="48" t="s">
        <v>196</v>
      </c>
      <c r="C168" s="26"/>
      <c r="D168" s="32">
        <v>13914</v>
      </c>
      <c r="E168" s="32">
        <v>3342</v>
      </c>
      <c r="F168" s="32">
        <v>338</v>
      </c>
      <c r="G168" s="32">
        <v>160</v>
      </c>
      <c r="H168" s="32">
        <f>D168-E168-F168-G168</f>
        <v>10074</v>
      </c>
      <c r="I168" s="32">
        <v>26</v>
      </c>
      <c r="J168" s="32">
        <f>H168-I168</f>
        <v>10048</v>
      </c>
      <c r="K168" s="32">
        <v>9416</v>
      </c>
      <c r="L168" s="32">
        <v>614</v>
      </c>
      <c r="M168" s="32">
        <f>J168-K168-L168</f>
        <v>18</v>
      </c>
      <c r="N168" s="107"/>
      <c r="O168" s="32">
        <v>80</v>
      </c>
      <c r="P168" s="40"/>
      <c r="Q168" s="23"/>
      <c r="R168" s="21"/>
    </row>
    <row r="169" spans="1:18" ht="19.5" customHeight="1">
      <c r="A169" s="41"/>
      <c r="B169" s="47" t="s">
        <v>197</v>
      </c>
      <c r="C169" s="25"/>
      <c r="D169" s="31">
        <f>SUM(D170:D172)</f>
        <v>47321</v>
      </c>
      <c r="E169" s="31">
        <f aca="true" t="shared" si="52" ref="E169:K169">SUM(E170:E172)</f>
        <v>22909</v>
      </c>
      <c r="F169" s="31">
        <f t="shared" si="52"/>
        <v>2057</v>
      </c>
      <c r="G169" s="31">
        <f t="shared" si="52"/>
        <v>1010</v>
      </c>
      <c r="H169" s="31">
        <f t="shared" si="52"/>
        <v>21345</v>
      </c>
      <c r="I169" s="31">
        <f t="shared" si="52"/>
        <v>114</v>
      </c>
      <c r="J169" s="31">
        <f t="shared" si="52"/>
        <v>21231</v>
      </c>
      <c r="K169" s="31">
        <f t="shared" si="52"/>
        <v>20001</v>
      </c>
      <c r="L169" s="31">
        <f>SUM(L170:L172)</f>
        <v>614</v>
      </c>
      <c r="M169" s="31">
        <f>SUM(M170:M172)</f>
        <v>616</v>
      </c>
      <c r="N169" s="106"/>
      <c r="O169" s="31">
        <f>SUM(O170:O172)</f>
        <v>200</v>
      </c>
      <c r="P169" s="40"/>
      <c r="Q169" s="20"/>
      <c r="R169" s="21"/>
    </row>
    <row r="170" spans="1:18" ht="19.5" customHeight="1">
      <c r="A170" s="41"/>
      <c r="B170" s="48" t="s">
        <v>198</v>
      </c>
      <c r="C170" s="26"/>
      <c r="D170" s="32">
        <v>5372</v>
      </c>
      <c r="E170" s="32">
        <v>1429</v>
      </c>
      <c r="F170" s="32">
        <v>251</v>
      </c>
      <c r="G170" s="32">
        <v>110</v>
      </c>
      <c r="H170" s="32">
        <f>D170-E170-F170-G170</f>
        <v>3582</v>
      </c>
      <c r="I170" s="32">
        <v>11</v>
      </c>
      <c r="J170" s="32">
        <f>H170-I170</f>
        <v>3571</v>
      </c>
      <c r="K170" s="32">
        <v>3483</v>
      </c>
      <c r="L170" s="32">
        <v>85</v>
      </c>
      <c r="M170" s="32">
        <f>J170-K170-L170</f>
        <v>3</v>
      </c>
      <c r="N170" s="107"/>
      <c r="O170" s="32">
        <v>3</v>
      </c>
      <c r="P170" s="40"/>
      <c r="Q170" s="23"/>
      <c r="R170" s="21"/>
    </row>
    <row r="171" spans="1:18" ht="19.5" customHeight="1">
      <c r="A171" s="41"/>
      <c r="B171" s="48" t="s">
        <v>199</v>
      </c>
      <c r="C171" s="26"/>
      <c r="D171" s="32">
        <v>10752</v>
      </c>
      <c r="E171" s="32">
        <v>2584</v>
      </c>
      <c r="F171" s="32">
        <v>402</v>
      </c>
      <c r="G171" s="32">
        <v>582</v>
      </c>
      <c r="H171" s="32">
        <f>D171-E171-F171-G171</f>
        <v>7184</v>
      </c>
      <c r="I171" s="32">
        <v>63</v>
      </c>
      <c r="J171" s="32">
        <f>H171-I171</f>
        <v>7121</v>
      </c>
      <c r="K171" s="32">
        <v>6365</v>
      </c>
      <c r="L171" s="32">
        <v>155</v>
      </c>
      <c r="M171" s="32">
        <f>J171-K171-L171</f>
        <v>601</v>
      </c>
      <c r="N171" s="107"/>
      <c r="O171" s="32">
        <v>12</v>
      </c>
      <c r="P171" s="40"/>
      <c r="Q171" s="23"/>
      <c r="R171" s="21"/>
    </row>
    <row r="172" spans="1:18" ht="19.5" customHeight="1">
      <c r="A172" s="41"/>
      <c r="B172" s="48" t="s">
        <v>200</v>
      </c>
      <c r="C172" s="26"/>
      <c r="D172" s="32">
        <v>31197</v>
      </c>
      <c r="E172" s="32">
        <v>18896</v>
      </c>
      <c r="F172" s="32">
        <v>1404</v>
      </c>
      <c r="G172" s="32">
        <v>318</v>
      </c>
      <c r="H172" s="32">
        <f>D172-E172-F172-G172</f>
        <v>10579</v>
      </c>
      <c r="I172" s="32">
        <v>40</v>
      </c>
      <c r="J172" s="32">
        <f>H172-I172</f>
        <v>10539</v>
      </c>
      <c r="K172" s="32">
        <v>10153</v>
      </c>
      <c r="L172" s="32">
        <v>374</v>
      </c>
      <c r="M172" s="32">
        <f>J172-K172-L172</f>
        <v>12</v>
      </c>
      <c r="N172" s="107"/>
      <c r="O172" s="32">
        <v>185</v>
      </c>
      <c r="P172" s="40"/>
      <c r="Q172" s="23"/>
      <c r="R172" s="21"/>
    </row>
    <row r="173" spans="1:18" ht="19.5" customHeight="1">
      <c r="A173" s="41"/>
      <c r="B173" s="47" t="s">
        <v>9</v>
      </c>
      <c r="C173" s="25"/>
      <c r="D173" s="31">
        <f>D174+D179+D184+D186</f>
        <v>347245</v>
      </c>
      <c r="E173" s="31">
        <f aca="true" t="shared" si="53" ref="E173:K173">E174+E179+E184+E186</f>
        <v>128849</v>
      </c>
      <c r="F173" s="31">
        <f t="shared" si="53"/>
        <v>36118</v>
      </c>
      <c r="G173" s="31">
        <f t="shared" si="53"/>
        <v>13585</v>
      </c>
      <c r="H173" s="31">
        <f t="shared" si="53"/>
        <v>168693</v>
      </c>
      <c r="I173" s="31">
        <f t="shared" si="53"/>
        <v>11831</v>
      </c>
      <c r="J173" s="31">
        <f t="shared" si="53"/>
        <v>156862</v>
      </c>
      <c r="K173" s="31">
        <f t="shared" si="53"/>
        <v>102322</v>
      </c>
      <c r="L173" s="31">
        <f>L174+L179+L184+L186</f>
        <v>18371</v>
      </c>
      <c r="M173" s="31">
        <f>M174+M179+M184+M186</f>
        <v>36169</v>
      </c>
      <c r="N173" s="106"/>
      <c r="O173" s="31">
        <f>O174+O179+O184+O186</f>
        <v>4112</v>
      </c>
      <c r="P173" s="40"/>
      <c r="Q173" s="20"/>
      <c r="R173" s="21"/>
    </row>
    <row r="174" spans="1:18" ht="19.5" customHeight="1">
      <c r="A174" s="41"/>
      <c r="B174" s="47" t="s">
        <v>201</v>
      </c>
      <c r="C174" s="25"/>
      <c r="D174" s="31">
        <f>SUM(D175:D178)</f>
        <v>18430</v>
      </c>
      <c r="E174" s="31">
        <f aca="true" t="shared" si="54" ref="E174:K174">SUM(E175:E178)</f>
        <v>6296</v>
      </c>
      <c r="F174" s="31">
        <f t="shared" si="54"/>
        <v>1552</v>
      </c>
      <c r="G174" s="31">
        <f t="shared" si="54"/>
        <v>999</v>
      </c>
      <c r="H174" s="31">
        <f t="shared" si="54"/>
        <v>9583</v>
      </c>
      <c r="I174" s="31">
        <f t="shared" si="54"/>
        <v>109</v>
      </c>
      <c r="J174" s="31">
        <f t="shared" si="54"/>
        <v>9474</v>
      </c>
      <c r="K174" s="31">
        <f t="shared" si="54"/>
        <v>7595</v>
      </c>
      <c r="L174" s="31">
        <f>SUM(L175:L178)</f>
        <v>721</v>
      </c>
      <c r="M174" s="31">
        <f>SUM(M175:M178)</f>
        <v>1158</v>
      </c>
      <c r="N174" s="106"/>
      <c r="O174" s="31">
        <f>SUM(O175:O178)</f>
        <v>97</v>
      </c>
      <c r="P174" s="40"/>
      <c r="Q174" s="20"/>
      <c r="R174" s="21"/>
    </row>
    <row r="175" spans="1:18" ht="19.5" customHeight="1">
      <c r="A175" s="41"/>
      <c r="B175" s="48" t="s">
        <v>202</v>
      </c>
      <c r="C175" s="26"/>
      <c r="D175" s="32">
        <v>9989</v>
      </c>
      <c r="E175" s="32">
        <v>3356</v>
      </c>
      <c r="F175" s="32">
        <v>1119</v>
      </c>
      <c r="G175" s="32">
        <v>546</v>
      </c>
      <c r="H175" s="32">
        <f>D175-E175-F175-G175</f>
        <v>4968</v>
      </c>
      <c r="I175" s="32">
        <v>70</v>
      </c>
      <c r="J175" s="32">
        <f>H175-I175</f>
        <v>4898</v>
      </c>
      <c r="K175" s="32">
        <v>3760</v>
      </c>
      <c r="L175" s="32">
        <v>374</v>
      </c>
      <c r="M175" s="32">
        <f>J175-K175-L175</f>
        <v>764</v>
      </c>
      <c r="N175" s="107"/>
      <c r="O175" s="32">
        <v>29</v>
      </c>
      <c r="P175" s="40"/>
      <c r="Q175" s="23"/>
      <c r="R175" s="21"/>
    </row>
    <row r="176" spans="1:18" ht="19.5" customHeight="1">
      <c r="A176" s="41"/>
      <c r="B176" s="48" t="s">
        <v>203</v>
      </c>
      <c r="C176" s="26"/>
      <c r="D176" s="32">
        <v>3596</v>
      </c>
      <c r="E176" s="32">
        <v>1659</v>
      </c>
      <c r="F176" s="32">
        <v>148</v>
      </c>
      <c r="G176" s="32">
        <v>139</v>
      </c>
      <c r="H176" s="32">
        <f>D176-E176-F176-G176</f>
        <v>1650</v>
      </c>
      <c r="I176" s="32">
        <v>7</v>
      </c>
      <c r="J176" s="32">
        <f>H176-I176</f>
        <v>1643</v>
      </c>
      <c r="K176" s="32">
        <v>1154</v>
      </c>
      <c r="L176" s="32">
        <v>204</v>
      </c>
      <c r="M176" s="32">
        <f>J176-K176-L176</f>
        <v>285</v>
      </c>
      <c r="N176" s="107"/>
      <c r="O176" s="32">
        <v>3</v>
      </c>
      <c r="P176" s="40"/>
      <c r="Q176" s="23"/>
      <c r="R176" s="21"/>
    </row>
    <row r="177" spans="1:18" ht="19.5" customHeight="1">
      <c r="A177" s="41"/>
      <c r="B177" s="48" t="s">
        <v>204</v>
      </c>
      <c r="C177" s="26"/>
      <c r="D177" s="32">
        <v>4345</v>
      </c>
      <c r="E177" s="32">
        <v>1194</v>
      </c>
      <c r="F177" s="32">
        <v>261</v>
      </c>
      <c r="G177" s="32">
        <v>143</v>
      </c>
      <c r="H177" s="32">
        <f>D177-E177-F177-G177</f>
        <v>2747</v>
      </c>
      <c r="I177" s="32">
        <v>23</v>
      </c>
      <c r="J177" s="32">
        <f>H177-I177</f>
        <v>2724</v>
      </c>
      <c r="K177" s="32">
        <v>2531</v>
      </c>
      <c r="L177" s="32">
        <v>119</v>
      </c>
      <c r="M177" s="32">
        <f>J177-K177-L177</f>
        <v>74</v>
      </c>
      <c r="N177" s="107"/>
      <c r="O177" s="32">
        <v>65</v>
      </c>
      <c r="P177" s="40"/>
      <c r="Q177" s="23"/>
      <c r="R177" s="21"/>
    </row>
    <row r="178" spans="1:18" ht="19.5" customHeight="1">
      <c r="A178" s="41"/>
      <c r="B178" s="48" t="s">
        <v>205</v>
      </c>
      <c r="C178" s="26"/>
      <c r="D178" s="32">
        <v>500</v>
      </c>
      <c r="E178" s="32">
        <v>87</v>
      </c>
      <c r="F178" s="32">
        <v>24</v>
      </c>
      <c r="G178" s="32">
        <v>171</v>
      </c>
      <c r="H178" s="32">
        <f>D178-E178-F178-G178</f>
        <v>218</v>
      </c>
      <c r="I178" s="32">
        <v>9</v>
      </c>
      <c r="J178" s="32">
        <f>H178-I178</f>
        <v>209</v>
      </c>
      <c r="K178" s="32">
        <v>150</v>
      </c>
      <c r="L178" s="32">
        <v>24</v>
      </c>
      <c r="M178" s="32">
        <f>J178-K178-L178</f>
        <v>35</v>
      </c>
      <c r="N178" s="107"/>
      <c r="O178" s="32">
        <v>0</v>
      </c>
      <c r="P178" s="40"/>
      <c r="Q178" s="23"/>
      <c r="R178" s="21"/>
    </row>
    <row r="179" spans="1:18" ht="19.5" customHeight="1">
      <c r="A179" s="41"/>
      <c r="B179" s="47" t="s">
        <v>206</v>
      </c>
      <c r="C179" s="25"/>
      <c r="D179" s="31">
        <f>SUM(D180:D183)</f>
        <v>10995</v>
      </c>
      <c r="E179" s="31">
        <f aca="true" t="shared" si="55" ref="E179:K179">SUM(E180:E183)</f>
        <v>2656</v>
      </c>
      <c r="F179" s="31">
        <f t="shared" si="55"/>
        <v>1248</v>
      </c>
      <c r="G179" s="31">
        <f t="shared" si="55"/>
        <v>652</v>
      </c>
      <c r="H179" s="31">
        <f t="shared" si="55"/>
        <v>6439</v>
      </c>
      <c r="I179" s="31">
        <f t="shared" si="55"/>
        <v>67</v>
      </c>
      <c r="J179" s="31">
        <f t="shared" si="55"/>
        <v>6372</v>
      </c>
      <c r="K179" s="31">
        <f t="shared" si="55"/>
        <v>4188</v>
      </c>
      <c r="L179" s="31">
        <f>SUM(L180:L183)</f>
        <v>1326</v>
      </c>
      <c r="M179" s="31">
        <f>SUM(M180:M183)</f>
        <v>858</v>
      </c>
      <c r="N179" s="106"/>
      <c r="O179" s="31">
        <f>SUM(O180:O183)</f>
        <v>210</v>
      </c>
      <c r="P179" s="40"/>
      <c r="Q179" s="20"/>
      <c r="R179" s="21"/>
    </row>
    <row r="180" spans="1:18" ht="19.5" customHeight="1">
      <c r="A180" s="41"/>
      <c r="B180" s="48" t="s">
        <v>207</v>
      </c>
      <c r="C180" s="26"/>
      <c r="D180" s="32">
        <v>5989</v>
      </c>
      <c r="E180" s="32">
        <v>1553</v>
      </c>
      <c r="F180" s="32">
        <v>838</v>
      </c>
      <c r="G180" s="32">
        <v>600</v>
      </c>
      <c r="H180" s="32">
        <f>D180-E180-F180-G180</f>
        <v>2998</v>
      </c>
      <c r="I180" s="32">
        <v>50</v>
      </c>
      <c r="J180" s="32">
        <f>H180-I180</f>
        <v>2948</v>
      </c>
      <c r="K180" s="32">
        <v>1923</v>
      </c>
      <c r="L180" s="32">
        <v>1025</v>
      </c>
      <c r="M180" s="32">
        <f>J180-K180-L180</f>
        <v>0</v>
      </c>
      <c r="N180" s="107"/>
      <c r="O180" s="32">
        <v>0</v>
      </c>
      <c r="P180" s="40"/>
      <c r="Q180" s="23"/>
      <c r="R180" s="21"/>
    </row>
    <row r="181" spans="1:18" ht="19.5" customHeight="1">
      <c r="A181" s="41"/>
      <c r="B181" s="48" t="s">
        <v>527</v>
      </c>
      <c r="C181" s="26"/>
      <c r="D181" s="32"/>
      <c r="E181" s="32"/>
      <c r="F181" s="32"/>
      <c r="G181" s="32"/>
      <c r="H181" s="32"/>
      <c r="I181" s="32"/>
      <c r="J181" s="32"/>
      <c r="K181" s="32"/>
      <c r="L181" s="32"/>
      <c r="M181" s="32"/>
      <c r="N181" s="107"/>
      <c r="O181" s="32"/>
      <c r="P181" s="40"/>
      <c r="R181" s="21"/>
    </row>
    <row r="182" spans="1:18" ht="14.25" customHeight="1">
      <c r="A182" s="41"/>
      <c r="B182" s="48" t="s">
        <v>209</v>
      </c>
      <c r="C182" s="26"/>
      <c r="D182" s="32">
        <v>2277</v>
      </c>
      <c r="E182" s="32">
        <v>308</v>
      </c>
      <c r="F182" s="32">
        <v>261</v>
      </c>
      <c r="G182" s="32">
        <v>36</v>
      </c>
      <c r="H182" s="32">
        <f>D182-E182-F182-G182</f>
        <v>1672</v>
      </c>
      <c r="I182" s="32">
        <v>3</v>
      </c>
      <c r="J182" s="32">
        <f>H182-I182</f>
        <v>1669</v>
      </c>
      <c r="K182" s="32">
        <v>1616</v>
      </c>
      <c r="L182" s="32">
        <v>50</v>
      </c>
      <c r="M182" s="32">
        <f>J182-K182-L182</f>
        <v>3</v>
      </c>
      <c r="N182" s="107"/>
      <c r="O182" s="32">
        <v>17</v>
      </c>
      <c r="P182" s="40"/>
      <c r="Q182" s="23"/>
      <c r="R182" s="21"/>
    </row>
    <row r="183" spans="1:18" ht="19.5" customHeight="1">
      <c r="A183" s="41"/>
      <c r="B183" s="48" t="s">
        <v>210</v>
      </c>
      <c r="C183" s="26"/>
      <c r="D183" s="32">
        <v>2729</v>
      </c>
      <c r="E183" s="32">
        <v>795</v>
      </c>
      <c r="F183" s="32">
        <v>149</v>
      </c>
      <c r="G183" s="32">
        <v>16</v>
      </c>
      <c r="H183" s="32">
        <f>D183-E183-F183-G183</f>
        <v>1769</v>
      </c>
      <c r="I183" s="32">
        <v>14</v>
      </c>
      <c r="J183" s="32">
        <f>H183-I183</f>
        <v>1755</v>
      </c>
      <c r="K183" s="32">
        <v>649</v>
      </c>
      <c r="L183" s="32">
        <v>251</v>
      </c>
      <c r="M183" s="32">
        <f>J183-K183-L183</f>
        <v>855</v>
      </c>
      <c r="N183" s="107"/>
      <c r="O183" s="32">
        <v>193</v>
      </c>
      <c r="P183" s="40"/>
      <c r="Q183" s="23"/>
      <c r="R183" s="21"/>
    </row>
    <row r="184" spans="1:18" ht="19.5" customHeight="1">
      <c r="A184" s="41"/>
      <c r="B184" s="47" t="s">
        <v>211</v>
      </c>
      <c r="C184" s="25"/>
      <c r="D184" s="31">
        <f>D185</f>
        <v>121824</v>
      </c>
      <c r="E184" s="31">
        <f aca="true" t="shared" si="56" ref="E184:K184">E185</f>
        <v>48891</v>
      </c>
      <c r="F184" s="31">
        <f t="shared" si="56"/>
        <v>11268</v>
      </c>
      <c r="G184" s="31">
        <f t="shared" si="56"/>
        <v>3035</v>
      </c>
      <c r="H184" s="31">
        <f t="shared" si="56"/>
        <v>58630</v>
      </c>
      <c r="I184" s="31">
        <f t="shared" si="56"/>
        <v>7502</v>
      </c>
      <c r="J184" s="31">
        <f t="shared" si="56"/>
        <v>51128</v>
      </c>
      <c r="K184" s="31">
        <f t="shared" si="56"/>
        <v>20020</v>
      </c>
      <c r="L184" s="31">
        <f>L185</f>
        <v>3843</v>
      </c>
      <c r="M184" s="31">
        <f>M185</f>
        <v>27265</v>
      </c>
      <c r="N184" s="106"/>
      <c r="O184" s="31">
        <f>O185</f>
        <v>740</v>
      </c>
      <c r="P184" s="40"/>
      <c r="Q184" s="20"/>
      <c r="R184" s="21"/>
    </row>
    <row r="185" spans="1:18" ht="19.5" customHeight="1">
      <c r="A185" s="41"/>
      <c r="B185" s="48" t="s">
        <v>212</v>
      </c>
      <c r="C185" s="26"/>
      <c r="D185" s="32">
        <v>121824</v>
      </c>
      <c r="E185" s="32">
        <v>48891</v>
      </c>
      <c r="F185" s="32">
        <v>11268</v>
      </c>
      <c r="G185" s="32">
        <v>3035</v>
      </c>
      <c r="H185" s="32">
        <f>D185-E185-F185-G185</f>
        <v>58630</v>
      </c>
      <c r="I185" s="32">
        <v>7502</v>
      </c>
      <c r="J185" s="32">
        <f>H185-I185</f>
        <v>51128</v>
      </c>
      <c r="K185" s="32">
        <v>20020</v>
      </c>
      <c r="L185" s="32">
        <v>3843</v>
      </c>
      <c r="M185" s="32">
        <f>J185-K185-L185</f>
        <v>27265</v>
      </c>
      <c r="N185" s="107"/>
      <c r="O185" s="32">
        <v>740</v>
      </c>
      <c r="P185" s="40"/>
      <c r="Q185" s="23"/>
      <c r="R185" s="21"/>
    </row>
    <row r="186" spans="1:18" ht="19.5" customHeight="1">
      <c r="A186" s="41"/>
      <c r="B186" s="47" t="s">
        <v>213</v>
      </c>
      <c r="C186" s="25"/>
      <c r="D186" s="31">
        <f>SUM(D187:D192)</f>
        <v>195996</v>
      </c>
      <c r="E186" s="31">
        <f aca="true" t="shared" si="57" ref="E186:K186">SUM(E187:E192)</f>
        <v>71006</v>
      </c>
      <c r="F186" s="31">
        <f t="shared" si="57"/>
        <v>22050</v>
      </c>
      <c r="G186" s="31">
        <f t="shared" si="57"/>
        <v>8899</v>
      </c>
      <c r="H186" s="31">
        <f t="shared" si="57"/>
        <v>94041</v>
      </c>
      <c r="I186" s="31">
        <f t="shared" si="57"/>
        <v>4153</v>
      </c>
      <c r="J186" s="31">
        <f t="shared" si="57"/>
        <v>89888</v>
      </c>
      <c r="K186" s="31">
        <f t="shared" si="57"/>
        <v>70519</v>
      </c>
      <c r="L186" s="31">
        <f>SUM(L187:L192)</f>
        <v>12481</v>
      </c>
      <c r="M186" s="31">
        <f>SUM(M187:M192)</f>
        <v>6888</v>
      </c>
      <c r="N186" s="106"/>
      <c r="O186" s="31">
        <f>SUM(O187:O192)</f>
        <v>3065</v>
      </c>
      <c r="P186" s="40"/>
      <c r="Q186" s="20"/>
      <c r="R186" s="21"/>
    </row>
    <row r="187" spans="1:18" ht="19.5" customHeight="1">
      <c r="A187" s="41"/>
      <c r="B187" s="48" t="s">
        <v>214</v>
      </c>
      <c r="C187" s="26"/>
      <c r="D187" s="32">
        <v>9709</v>
      </c>
      <c r="E187" s="32">
        <v>3377</v>
      </c>
      <c r="F187" s="32">
        <v>692</v>
      </c>
      <c r="G187" s="32">
        <v>331</v>
      </c>
      <c r="H187" s="32">
        <f aca="true" t="shared" si="58" ref="H187:H192">D187-E187-F187-G187</f>
        <v>5309</v>
      </c>
      <c r="I187" s="32">
        <v>44</v>
      </c>
      <c r="J187" s="32">
        <f aca="true" t="shared" si="59" ref="J187:J192">H187-I187</f>
        <v>5265</v>
      </c>
      <c r="K187" s="32">
        <v>3664</v>
      </c>
      <c r="L187" s="32">
        <v>1105</v>
      </c>
      <c r="M187" s="32">
        <f aca="true" t="shared" si="60" ref="M187:M192">J187-K187-L187</f>
        <v>496</v>
      </c>
      <c r="N187" s="107"/>
      <c r="O187" s="32">
        <v>522</v>
      </c>
      <c r="P187" s="40"/>
      <c r="Q187" s="23"/>
      <c r="R187" s="21"/>
    </row>
    <row r="188" spans="1:18" ht="19.5" customHeight="1">
      <c r="A188" s="41"/>
      <c r="B188" s="48" t="s">
        <v>215</v>
      </c>
      <c r="C188" s="26"/>
      <c r="D188" s="32">
        <v>73395</v>
      </c>
      <c r="E188" s="32">
        <v>23186</v>
      </c>
      <c r="F188" s="32">
        <v>12190</v>
      </c>
      <c r="G188" s="32">
        <v>750</v>
      </c>
      <c r="H188" s="32">
        <f t="shared" si="58"/>
        <v>37269</v>
      </c>
      <c r="I188" s="32">
        <v>538</v>
      </c>
      <c r="J188" s="32">
        <f t="shared" si="59"/>
        <v>36731</v>
      </c>
      <c r="K188" s="32">
        <v>36963</v>
      </c>
      <c r="L188" s="32">
        <v>2226</v>
      </c>
      <c r="M188" s="32">
        <f t="shared" si="60"/>
        <v>-2458</v>
      </c>
      <c r="N188" s="107"/>
      <c r="O188" s="32">
        <v>697</v>
      </c>
      <c r="P188" s="40"/>
      <c r="Q188" s="23"/>
      <c r="R188" s="21"/>
    </row>
    <row r="189" spans="1:18" ht="19.5" customHeight="1">
      <c r="A189" s="41"/>
      <c r="B189" s="48" t="s">
        <v>216</v>
      </c>
      <c r="C189" s="26"/>
      <c r="D189" s="32">
        <v>18108</v>
      </c>
      <c r="E189" s="32">
        <v>3668</v>
      </c>
      <c r="F189" s="32">
        <v>1615</v>
      </c>
      <c r="G189" s="32">
        <v>3287</v>
      </c>
      <c r="H189" s="32">
        <f t="shared" si="58"/>
        <v>9538</v>
      </c>
      <c r="I189" s="32">
        <v>175</v>
      </c>
      <c r="J189" s="32">
        <f t="shared" si="59"/>
        <v>9363</v>
      </c>
      <c r="K189" s="32">
        <v>6944</v>
      </c>
      <c r="L189" s="32">
        <v>2532</v>
      </c>
      <c r="M189" s="32">
        <f t="shared" si="60"/>
        <v>-113</v>
      </c>
      <c r="N189" s="107"/>
      <c r="O189" s="32">
        <v>558</v>
      </c>
      <c r="P189" s="40"/>
      <c r="Q189" s="23"/>
      <c r="R189" s="21"/>
    </row>
    <row r="190" spans="1:18" ht="19.5" customHeight="1">
      <c r="A190" s="41"/>
      <c r="B190" s="48" t="s">
        <v>217</v>
      </c>
      <c r="C190" s="26"/>
      <c r="D190" s="32">
        <v>45723</v>
      </c>
      <c r="E190" s="32">
        <v>25795</v>
      </c>
      <c r="F190" s="32">
        <v>4079</v>
      </c>
      <c r="G190" s="32">
        <v>538</v>
      </c>
      <c r="H190" s="32">
        <f t="shared" si="58"/>
        <v>15311</v>
      </c>
      <c r="I190" s="32">
        <v>2662</v>
      </c>
      <c r="J190" s="32">
        <f t="shared" si="59"/>
        <v>12649</v>
      </c>
      <c r="K190" s="32">
        <v>10345</v>
      </c>
      <c r="L190" s="32">
        <v>1052</v>
      </c>
      <c r="M190" s="32">
        <f t="shared" si="60"/>
        <v>1252</v>
      </c>
      <c r="N190" s="107"/>
      <c r="O190" s="32">
        <v>180</v>
      </c>
      <c r="P190" s="40"/>
      <c r="Q190" s="23"/>
      <c r="R190" s="21"/>
    </row>
    <row r="191" spans="1:18" ht="19.5" customHeight="1">
      <c r="A191" s="41"/>
      <c r="B191" s="48" t="s">
        <v>218</v>
      </c>
      <c r="C191" s="26"/>
      <c r="D191" s="32">
        <v>37963</v>
      </c>
      <c r="E191" s="32">
        <v>11066</v>
      </c>
      <c r="F191" s="32">
        <v>2719</v>
      </c>
      <c r="G191" s="32">
        <v>3118</v>
      </c>
      <c r="H191" s="32">
        <f t="shared" si="58"/>
        <v>21060</v>
      </c>
      <c r="I191" s="32">
        <v>189</v>
      </c>
      <c r="J191" s="32">
        <f t="shared" si="59"/>
        <v>20871</v>
      </c>
      <c r="K191" s="32">
        <v>9666</v>
      </c>
      <c r="L191" s="32">
        <v>4620</v>
      </c>
      <c r="M191" s="32">
        <f t="shared" si="60"/>
        <v>6585</v>
      </c>
      <c r="N191" s="107"/>
      <c r="O191" s="32">
        <v>1077</v>
      </c>
      <c r="P191" s="40"/>
      <c r="Q191" s="23"/>
      <c r="R191" s="21"/>
    </row>
    <row r="192" spans="1:18" ht="19.5" customHeight="1">
      <c r="A192" s="41"/>
      <c r="B192" s="48" t="s">
        <v>219</v>
      </c>
      <c r="C192" s="26"/>
      <c r="D192" s="32">
        <v>11098</v>
      </c>
      <c r="E192" s="32">
        <v>3914</v>
      </c>
      <c r="F192" s="32">
        <v>755</v>
      </c>
      <c r="G192" s="32">
        <v>875</v>
      </c>
      <c r="H192" s="32">
        <f t="shared" si="58"/>
        <v>5554</v>
      </c>
      <c r="I192" s="32">
        <v>545</v>
      </c>
      <c r="J192" s="32">
        <f t="shared" si="59"/>
        <v>5009</v>
      </c>
      <c r="K192" s="32">
        <v>2937</v>
      </c>
      <c r="L192" s="32">
        <v>946</v>
      </c>
      <c r="M192" s="32">
        <f t="shared" si="60"/>
        <v>1126</v>
      </c>
      <c r="N192" s="107"/>
      <c r="O192" s="32">
        <v>31</v>
      </c>
      <c r="P192" s="40"/>
      <c r="Q192" s="23"/>
      <c r="R192" s="21"/>
    </row>
    <row r="193" spans="1:18" ht="19.5" customHeight="1">
      <c r="A193" s="41"/>
      <c r="B193" s="47" t="s">
        <v>10</v>
      </c>
      <c r="C193" s="25"/>
      <c r="D193" s="31">
        <f>D194+D201+D210</f>
        <v>311388</v>
      </c>
      <c r="E193" s="31">
        <f aca="true" t="shared" si="61" ref="E193:K193">E194+E201+E210</f>
        <v>84051</v>
      </c>
      <c r="F193" s="31">
        <f t="shared" si="61"/>
        <v>22640</v>
      </c>
      <c r="G193" s="31">
        <f t="shared" si="61"/>
        <v>14414</v>
      </c>
      <c r="H193" s="31">
        <f t="shared" si="61"/>
        <v>190283</v>
      </c>
      <c r="I193" s="31">
        <f t="shared" si="61"/>
        <v>2163</v>
      </c>
      <c r="J193" s="31">
        <f t="shared" si="61"/>
        <v>188120</v>
      </c>
      <c r="K193" s="31">
        <f t="shared" si="61"/>
        <v>150818</v>
      </c>
      <c r="L193" s="31">
        <f>L194+L201+L210</f>
        <v>21235</v>
      </c>
      <c r="M193" s="31">
        <f>M194+M201+M210</f>
        <v>16067</v>
      </c>
      <c r="N193" s="106"/>
      <c r="O193" s="31">
        <f>O194+O201+O210</f>
        <v>5883</v>
      </c>
      <c r="P193" s="40"/>
      <c r="Q193" s="20"/>
      <c r="R193" s="21"/>
    </row>
    <row r="194" spans="1:18" ht="19.5" customHeight="1">
      <c r="A194" s="41"/>
      <c r="B194" s="47" t="s">
        <v>220</v>
      </c>
      <c r="C194" s="25"/>
      <c r="D194" s="31">
        <f>SUM(D195:D200)</f>
        <v>129601</v>
      </c>
      <c r="E194" s="31">
        <f aca="true" t="shared" si="62" ref="E194:K194">SUM(E195:E200)</f>
        <v>32994</v>
      </c>
      <c r="F194" s="31">
        <f t="shared" si="62"/>
        <v>12516</v>
      </c>
      <c r="G194" s="31">
        <f t="shared" si="62"/>
        <v>1641</v>
      </c>
      <c r="H194" s="31">
        <f t="shared" si="62"/>
        <v>82450</v>
      </c>
      <c r="I194" s="31">
        <f t="shared" si="62"/>
        <v>1234</v>
      </c>
      <c r="J194" s="31">
        <f t="shared" si="62"/>
        <v>81216</v>
      </c>
      <c r="K194" s="31">
        <f t="shared" si="62"/>
        <v>61952</v>
      </c>
      <c r="L194" s="31">
        <f>SUM(L195:L200)</f>
        <v>15082</v>
      </c>
      <c r="M194" s="31">
        <f>SUM(M195:M200)</f>
        <v>4182</v>
      </c>
      <c r="N194" s="106"/>
      <c r="O194" s="31">
        <f>SUM(O195:O200)</f>
        <v>4522</v>
      </c>
      <c r="P194" s="40"/>
      <c r="Q194" s="20"/>
      <c r="R194" s="21"/>
    </row>
    <row r="195" spans="1:18" ht="19.5" customHeight="1">
      <c r="A195" s="41"/>
      <c r="B195" s="48" t="s">
        <v>221</v>
      </c>
      <c r="C195" s="26"/>
      <c r="D195" s="32">
        <v>13858</v>
      </c>
      <c r="E195" s="32">
        <v>1197</v>
      </c>
      <c r="F195" s="32">
        <v>1362</v>
      </c>
      <c r="G195" s="32">
        <v>216</v>
      </c>
      <c r="H195" s="32">
        <f aca="true" t="shared" si="63" ref="H195:H200">D195-E195-F195-G195</f>
        <v>11083</v>
      </c>
      <c r="I195" s="32">
        <v>34</v>
      </c>
      <c r="J195" s="32">
        <f aca="true" t="shared" si="64" ref="J195:J200">H195-I195</f>
        <v>11049</v>
      </c>
      <c r="K195" s="32">
        <v>8220</v>
      </c>
      <c r="L195" s="32">
        <v>556</v>
      </c>
      <c r="M195" s="32">
        <f aca="true" t="shared" si="65" ref="M195:M200">J195-K195-L195</f>
        <v>2273</v>
      </c>
      <c r="N195" s="107"/>
      <c r="O195" s="32">
        <v>362</v>
      </c>
      <c r="P195" s="40"/>
      <c r="Q195" s="23"/>
      <c r="R195" s="21"/>
    </row>
    <row r="196" spans="1:18" ht="19.5" customHeight="1">
      <c r="A196" s="41"/>
      <c r="B196" s="48" t="s">
        <v>222</v>
      </c>
      <c r="C196" s="26"/>
      <c r="D196" s="32">
        <v>6134</v>
      </c>
      <c r="E196" s="32">
        <v>1075</v>
      </c>
      <c r="F196" s="32">
        <v>858</v>
      </c>
      <c r="G196" s="32">
        <v>150</v>
      </c>
      <c r="H196" s="32">
        <f t="shared" si="63"/>
        <v>4051</v>
      </c>
      <c r="I196" s="32">
        <v>10</v>
      </c>
      <c r="J196" s="32">
        <f t="shared" si="64"/>
        <v>4041</v>
      </c>
      <c r="K196" s="32">
        <v>2070</v>
      </c>
      <c r="L196" s="32">
        <v>212</v>
      </c>
      <c r="M196" s="32">
        <f t="shared" si="65"/>
        <v>1759</v>
      </c>
      <c r="N196" s="107"/>
      <c r="O196" s="32">
        <v>11</v>
      </c>
      <c r="P196" s="40"/>
      <c r="Q196" s="23"/>
      <c r="R196" s="21"/>
    </row>
    <row r="197" spans="1:18" ht="19.5" customHeight="1">
      <c r="A197" s="41"/>
      <c r="B197" s="48" t="s">
        <v>223</v>
      </c>
      <c r="C197" s="26"/>
      <c r="D197" s="32">
        <v>25381</v>
      </c>
      <c r="E197" s="32">
        <v>7187</v>
      </c>
      <c r="F197" s="32">
        <v>1968</v>
      </c>
      <c r="G197" s="32">
        <v>95</v>
      </c>
      <c r="H197" s="32">
        <f t="shared" si="63"/>
        <v>16131</v>
      </c>
      <c r="I197" s="32">
        <v>253</v>
      </c>
      <c r="J197" s="32">
        <f t="shared" si="64"/>
        <v>15878</v>
      </c>
      <c r="K197" s="32">
        <v>13118</v>
      </c>
      <c r="L197" s="32">
        <v>2628</v>
      </c>
      <c r="M197" s="32">
        <f t="shared" si="65"/>
        <v>132</v>
      </c>
      <c r="N197" s="107"/>
      <c r="O197" s="32">
        <v>355</v>
      </c>
      <c r="P197" s="40"/>
      <c r="Q197" s="23"/>
      <c r="R197" s="21"/>
    </row>
    <row r="198" spans="1:18" ht="19.5" customHeight="1">
      <c r="A198" s="41"/>
      <c r="B198" s="48" t="s">
        <v>224</v>
      </c>
      <c r="C198" s="26"/>
      <c r="D198" s="32">
        <v>53023</v>
      </c>
      <c r="E198" s="32">
        <v>13614</v>
      </c>
      <c r="F198" s="32">
        <v>4010</v>
      </c>
      <c r="G198" s="32">
        <v>488</v>
      </c>
      <c r="H198" s="32">
        <f t="shared" si="63"/>
        <v>34911</v>
      </c>
      <c r="I198" s="32">
        <v>839</v>
      </c>
      <c r="J198" s="32">
        <f t="shared" si="64"/>
        <v>34072</v>
      </c>
      <c r="K198" s="32">
        <v>23510</v>
      </c>
      <c r="L198" s="32">
        <v>10549</v>
      </c>
      <c r="M198" s="32">
        <f t="shared" si="65"/>
        <v>13</v>
      </c>
      <c r="N198" s="107"/>
      <c r="O198" s="32">
        <v>3643</v>
      </c>
      <c r="P198" s="40"/>
      <c r="Q198" s="23"/>
      <c r="R198" s="21"/>
    </row>
    <row r="199" spans="1:18" ht="19.5" customHeight="1">
      <c r="A199" s="41"/>
      <c r="B199" s="48" t="s">
        <v>225</v>
      </c>
      <c r="C199" s="26"/>
      <c r="D199" s="32">
        <v>9916</v>
      </c>
      <c r="E199" s="32">
        <v>3311</v>
      </c>
      <c r="F199" s="32">
        <v>1749</v>
      </c>
      <c r="G199" s="32">
        <v>189</v>
      </c>
      <c r="H199" s="32">
        <f t="shared" si="63"/>
        <v>4667</v>
      </c>
      <c r="I199" s="32">
        <v>39</v>
      </c>
      <c r="J199" s="32">
        <f t="shared" si="64"/>
        <v>4628</v>
      </c>
      <c r="K199" s="32">
        <v>4199</v>
      </c>
      <c r="L199" s="32">
        <v>427</v>
      </c>
      <c r="M199" s="32">
        <f t="shared" si="65"/>
        <v>2</v>
      </c>
      <c r="N199" s="107"/>
      <c r="O199" s="32">
        <v>151</v>
      </c>
      <c r="P199" s="40"/>
      <c r="Q199" s="23"/>
      <c r="R199" s="21"/>
    </row>
    <row r="200" spans="1:18" ht="19.5" customHeight="1">
      <c r="A200" s="41"/>
      <c r="B200" s="48" t="s">
        <v>226</v>
      </c>
      <c r="C200" s="26"/>
      <c r="D200" s="32">
        <v>21289</v>
      </c>
      <c r="E200" s="32">
        <v>6610</v>
      </c>
      <c r="F200" s="32">
        <v>2569</v>
      </c>
      <c r="G200" s="32">
        <v>503</v>
      </c>
      <c r="H200" s="32">
        <f t="shared" si="63"/>
        <v>11607</v>
      </c>
      <c r="I200" s="32">
        <v>59</v>
      </c>
      <c r="J200" s="32">
        <f t="shared" si="64"/>
        <v>11548</v>
      </c>
      <c r="K200" s="32">
        <v>10835</v>
      </c>
      <c r="L200" s="32">
        <v>710</v>
      </c>
      <c r="M200" s="32">
        <f t="shared" si="65"/>
        <v>3</v>
      </c>
      <c r="N200" s="107"/>
      <c r="O200" s="32">
        <v>0</v>
      </c>
      <c r="P200" s="40"/>
      <c r="Q200" s="23"/>
      <c r="R200" s="21"/>
    </row>
    <row r="201" spans="1:18" ht="19.5" customHeight="1">
      <c r="A201" s="41"/>
      <c r="B201" s="47" t="s">
        <v>227</v>
      </c>
      <c r="C201" s="25"/>
      <c r="D201" s="31">
        <f>SUM(D202:D209)</f>
        <v>16735</v>
      </c>
      <c r="E201" s="31">
        <f aca="true" t="shared" si="66" ref="E201:K201">SUM(E202:E209)</f>
        <v>6938</v>
      </c>
      <c r="F201" s="31">
        <f t="shared" si="66"/>
        <v>822</v>
      </c>
      <c r="G201" s="31">
        <f t="shared" si="66"/>
        <v>780</v>
      </c>
      <c r="H201" s="31">
        <f t="shared" si="66"/>
        <v>8195</v>
      </c>
      <c r="I201" s="31">
        <f t="shared" si="66"/>
        <v>114</v>
      </c>
      <c r="J201" s="31">
        <f t="shared" si="66"/>
        <v>8081</v>
      </c>
      <c r="K201" s="31">
        <f t="shared" si="66"/>
        <v>6620</v>
      </c>
      <c r="L201" s="31">
        <f>SUM(L202:L209)</f>
        <v>634</v>
      </c>
      <c r="M201" s="31">
        <f>SUM(M202:M209)</f>
        <v>827</v>
      </c>
      <c r="N201" s="106"/>
      <c r="O201" s="31">
        <f>SUM(O202:O209)</f>
        <v>175</v>
      </c>
      <c r="P201" s="40"/>
      <c r="Q201" s="20"/>
      <c r="R201" s="21"/>
    </row>
    <row r="202" spans="1:18" ht="19.5" customHeight="1">
      <c r="A202" s="41"/>
      <c r="B202" s="48" t="s">
        <v>228</v>
      </c>
      <c r="C202" s="26"/>
      <c r="D202" s="32">
        <v>8393</v>
      </c>
      <c r="E202" s="32">
        <v>4401</v>
      </c>
      <c r="F202" s="32">
        <v>422</v>
      </c>
      <c r="G202" s="32">
        <v>231</v>
      </c>
      <c r="H202" s="32">
        <f>D202-E202-F202-G202</f>
        <v>3339</v>
      </c>
      <c r="I202" s="32">
        <v>38</v>
      </c>
      <c r="J202" s="32">
        <f>H202-I202</f>
        <v>3301</v>
      </c>
      <c r="K202" s="32">
        <v>2571</v>
      </c>
      <c r="L202" s="32">
        <v>534</v>
      </c>
      <c r="M202" s="32">
        <f>J202-K202-L202</f>
        <v>196</v>
      </c>
      <c r="N202" s="107"/>
      <c r="O202" s="32">
        <v>110</v>
      </c>
      <c r="P202" s="40"/>
      <c r="Q202" s="23"/>
      <c r="R202" s="21"/>
    </row>
    <row r="203" spans="1:18" ht="19.5" customHeight="1">
      <c r="A203" s="41"/>
      <c r="B203" s="48" t="s">
        <v>229</v>
      </c>
      <c r="C203" s="26"/>
      <c r="D203" s="32">
        <v>793</v>
      </c>
      <c r="E203" s="32">
        <v>418</v>
      </c>
      <c r="F203" s="32">
        <v>54</v>
      </c>
      <c r="G203" s="32">
        <v>37</v>
      </c>
      <c r="H203" s="32">
        <f aca="true" t="shared" si="67" ref="H203:H209">D203-E203-F203-G203</f>
        <v>284</v>
      </c>
      <c r="I203" s="32">
        <v>11</v>
      </c>
      <c r="J203" s="32">
        <f aca="true" t="shared" si="68" ref="J203:J209">H203-I203</f>
        <v>273</v>
      </c>
      <c r="K203" s="32">
        <v>363</v>
      </c>
      <c r="L203" s="32">
        <v>10</v>
      </c>
      <c r="M203" s="32">
        <f aca="true" t="shared" si="69" ref="M203:M209">J203-K203-L203</f>
        <v>-100</v>
      </c>
      <c r="N203" s="107"/>
      <c r="O203" s="32">
        <v>5</v>
      </c>
      <c r="P203" s="40"/>
      <c r="Q203" s="23"/>
      <c r="R203" s="21"/>
    </row>
    <row r="204" spans="1:18" ht="19.5" customHeight="1">
      <c r="A204" s="41"/>
      <c r="B204" s="48" t="s">
        <v>231</v>
      </c>
      <c r="C204" s="26"/>
      <c r="D204" s="32">
        <v>1105</v>
      </c>
      <c r="E204" s="32">
        <v>261</v>
      </c>
      <c r="F204" s="32">
        <v>37</v>
      </c>
      <c r="G204" s="32">
        <v>75</v>
      </c>
      <c r="H204" s="32">
        <f t="shared" si="67"/>
        <v>732</v>
      </c>
      <c r="I204" s="32">
        <v>9</v>
      </c>
      <c r="J204" s="32">
        <f t="shared" si="68"/>
        <v>723</v>
      </c>
      <c r="K204" s="32">
        <v>572</v>
      </c>
      <c r="L204" s="32">
        <v>5</v>
      </c>
      <c r="M204" s="32">
        <f t="shared" si="69"/>
        <v>146</v>
      </c>
      <c r="N204" s="107"/>
      <c r="O204" s="32">
        <v>8</v>
      </c>
      <c r="P204" s="40"/>
      <c r="Q204" s="23"/>
      <c r="R204" s="21"/>
    </row>
    <row r="205" spans="1:18" ht="19.5" customHeight="1">
      <c r="A205" s="41"/>
      <c r="B205" s="48" t="s">
        <v>232</v>
      </c>
      <c r="C205" s="26"/>
      <c r="D205" s="32">
        <v>4089</v>
      </c>
      <c r="E205" s="32">
        <v>1380</v>
      </c>
      <c r="F205" s="32">
        <v>171</v>
      </c>
      <c r="G205" s="32">
        <v>43</v>
      </c>
      <c r="H205" s="32">
        <f t="shared" si="67"/>
        <v>2495</v>
      </c>
      <c r="I205" s="32">
        <v>30</v>
      </c>
      <c r="J205" s="32">
        <f t="shared" si="68"/>
        <v>2465</v>
      </c>
      <c r="K205" s="32">
        <v>1795</v>
      </c>
      <c r="L205" s="32">
        <v>48</v>
      </c>
      <c r="M205" s="32">
        <f t="shared" si="69"/>
        <v>622</v>
      </c>
      <c r="N205" s="107"/>
      <c r="O205" s="32">
        <v>47</v>
      </c>
      <c r="P205" s="40"/>
      <c r="Q205" s="23"/>
      <c r="R205" s="21"/>
    </row>
    <row r="206" spans="1:18" ht="19.5" customHeight="1">
      <c r="A206" s="41"/>
      <c r="B206" s="48" t="s">
        <v>233</v>
      </c>
      <c r="C206" s="26"/>
      <c r="D206" s="32">
        <v>666</v>
      </c>
      <c r="E206" s="32">
        <v>133</v>
      </c>
      <c r="F206" s="32">
        <v>37</v>
      </c>
      <c r="G206" s="32">
        <v>136</v>
      </c>
      <c r="H206" s="32">
        <f t="shared" si="67"/>
        <v>360</v>
      </c>
      <c r="I206" s="32">
        <v>2</v>
      </c>
      <c r="J206" s="32">
        <f t="shared" si="68"/>
        <v>358</v>
      </c>
      <c r="K206" s="32">
        <v>335</v>
      </c>
      <c r="L206" s="32">
        <v>2</v>
      </c>
      <c r="M206" s="32">
        <f t="shared" si="69"/>
        <v>21</v>
      </c>
      <c r="N206" s="107"/>
      <c r="O206" s="32">
        <v>3</v>
      </c>
      <c r="P206" s="40"/>
      <c r="Q206" s="23"/>
      <c r="R206" s="21"/>
    </row>
    <row r="207" spans="1:18" ht="19.5" customHeight="1">
      <c r="A207" s="41"/>
      <c r="B207" s="48" t="s">
        <v>234</v>
      </c>
      <c r="C207" s="26"/>
      <c r="D207" s="32">
        <v>39</v>
      </c>
      <c r="E207" s="32">
        <v>0</v>
      </c>
      <c r="F207" s="32">
        <v>6</v>
      </c>
      <c r="G207" s="32">
        <v>0</v>
      </c>
      <c r="H207" s="32">
        <f t="shared" si="67"/>
        <v>33</v>
      </c>
      <c r="I207" s="32">
        <v>4</v>
      </c>
      <c r="J207" s="32">
        <f t="shared" si="68"/>
        <v>29</v>
      </c>
      <c r="K207" s="32">
        <v>8</v>
      </c>
      <c r="L207" s="32">
        <v>15</v>
      </c>
      <c r="M207" s="32">
        <f t="shared" si="69"/>
        <v>6</v>
      </c>
      <c r="N207" s="107"/>
      <c r="O207" s="32">
        <v>0</v>
      </c>
      <c r="P207" s="40"/>
      <c r="Q207" s="23"/>
      <c r="R207" s="21"/>
    </row>
    <row r="208" spans="1:18" ht="19.5" customHeight="1">
      <c r="A208" s="41"/>
      <c r="B208" s="48" t="s">
        <v>235</v>
      </c>
      <c r="C208" s="26"/>
      <c r="D208" s="32">
        <v>412</v>
      </c>
      <c r="E208" s="32">
        <v>83</v>
      </c>
      <c r="F208" s="32">
        <v>23</v>
      </c>
      <c r="G208" s="32">
        <v>64</v>
      </c>
      <c r="H208" s="32">
        <f t="shared" si="67"/>
        <v>242</v>
      </c>
      <c r="I208" s="32">
        <v>4</v>
      </c>
      <c r="J208" s="32">
        <f t="shared" si="68"/>
        <v>238</v>
      </c>
      <c r="K208" s="32">
        <v>235</v>
      </c>
      <c r="L208" s="32">
        <v>12</v>
      </c>
      <c r="M208" s="32">
        <f t="shared" si="69"/>
        <v>-9</v>
      </c>
      <c r="N208" s="107"/>
      <c r="O208" s="32">
        <v>2</v>
      </c>
      <c r="P208" s="40"/>
      <c r="Q208" s="23"/>
      <c r="R208" s="21"/>
    </row>
    <row r="209" spans="1:18" ht="19.5" customHeight="1">
      <c r="A209" s="41"/>
      <c r="B209" s="48" t="s">
        <v>236</v>
      </c>
      <c r="C209" s="26"/>
      <c r="D209" s="32">
        <v>1238</v>
      </c>
      <c r="E209" s="32">
        <v>262</v>
      </c>
      <c r="F209" s="32">
        <v>72</v>
      </c>
      <c r="G209" s="32">
        <v>194</v>
      </c>
      <c r="H209" s="32">
        <f t="shared" si="67"/>
        <v>710</v>
      </c>
      <c r="I209" s="32">
        <v>16</v>
      </c>
      <c r="J209" s="32">
        <f t="shared" si="68"/>
        <v>694</v>
      </c>
      <c r="K209" s="32">
        <v>741</v>
      </c>
      <c r="L209" s="32">
        <v>8</v>
      </c>
      <c r="M209" s="32">
        <f t="shared" si="69"/>
        <v>-55</v>
      </c>
      <c r="N209" s="107"/>
      <c r="O209" s="32">
        <v>0</v>
      </c>
      <c r="P209" s="40"/>
      <c r="Q209" s="23"/>
      <c r="R209" s="21"/>
    </row>
    <row r="210" spans="1:18" ht="19.5" customHeight="1">
      <c r="A210" s="41"/>
      <c r="B210" s="47" t="s">
        <v>237</v>
      </c>
      <c r="C210" s="25"/>
      <c r="D210" s="31">
        <f>SUM(D211:D215)</f>
        <v>165052</v>
      </c>
      <c r="E210" s="31">
        <f aca="true" t="shared" si="70" ref="E210:K210">SUM(E211:E215)</f>
        <v>44119</v>
      </c>
      <c r="F210" s="31">
        <f t="shared" si="70"/>
        <v>9302</v>
      </c>
      <c r="G210" s="31">
        <f t="shared" si="70"/>
        <v>11993</v>
      </c>
      <c r="H210" s="31">
        <f t="shared" si="70"/>
        <v>99638</v>
      </c>
      <c r="I210" s="31">
        <f t="shared" si="70"/>
        <v>815</v>
      </c>
      <c r="J210" s="31">
        <f t="shared" si="70"/>
        <v>98823</v>
      </c>
      <c r="K210" s="31">
        <f t="shared" si="70"/>
        <v>82246</v>
      </c>
      <c r="L210" s="31">
        <f>SUM(L211:L215)</f>
        <v>5519</v>
      </c>
      <c r="M210" s="31">
        <f>SUM(M211:M215)</f>
        <v>11058</v>
      </c>
      <c r="N210" s="106"/>
      <c r="O210" s="31">
        <f>SUM(O211:O215)</f>
        <v>1186</v>
      </c>
      <c r="P210" s="40"/>
      <c r="Q210" s="20"/>
      <c r="R210" s="21"/>
    </row>
    <row r="211" spans="1:18" ht="19.5" customHeight="1">
      <c r="A211" s="41"/>
      <c r="B211" s="48" t="s">
        <v>238</v>
      </c>
      <c r="C211" s="26"/>
      <c r="D211" s="32">
        <v>26102</v>
      </c>
      <c r="E211" s="32">
        <v>9777</v>
      </c>
      <c r="F211" s="32">
        <v>1123</v>
      </c>
      <c r="G211" s="32">
        <v>812</v>
      </c>
      <c r="H211" s="32">
        <f>D211-E211-F211-G211</f>
        <v>14390</v>
      </c>
      <c r="I211" s="32">
        <v>119</v>
      </c>
      <c r="J211" s="32">
        <f>H211-I211</f>
        <v>14271</v>
      </c>
      <c r="K211" s="32">
        <v>10646</v>
      </c>
      <c r="L211" s="32">
        <v>1518</v>
      </c>
      <c r="M211" s="32">
        <f>J211-K211-L211</f>
        <v>2107</v>
      </c>
      <c r="N211" s="107"/>
      <c r="O211" s="32">
        <v>399</v>
      </c>
      <c r="P211" s="40"/>
      <c r="Q211" s="23"/>
      <c r="R211" s="21"/>
    </row>
    <row r="212" spans="1:18" ht="19.5" customHeight="1">
      <c r="A212" s="41"/>
      <c r="B212" s="48" t="s">
        <v>239</v>
      </c>
      <c r="C212" s="26"/>
      <c r="D212" s="32">
        <v>121912</v>
      </c>
      <c r="E212" s="32">
        <v>28290</v>
      </c>
      <c r="F212" s="32">
        <v>7007</v>
      </c>
      <c r="G212" s="32">
        <v>9853</v>
      </c>
      <c r="H212" s="32">
        <f>D212-E212-F212-G212</f>
        <v>76762</v>
      </c>
      <c r="I212" s="32">
        <v>595</v>
      </c>
      <c r="J212" s="32">
        <f>H212-I212</f>
        <v>76167</v>
      </c>
      <c r="K212" s="32">
        <v>64188</v>
      </c>
      <c r="L212" s="32">
        <v>3146</v>
      </c>
      <c r="M212" s="32">
        <f>J212-K212-L212</f>
        <v>8833</v>
      </c>
      <c r="N212" s="107"/>
      <c r="O212" s="32">
        <v>434</v>
      </c>
      <c r="P212" s="40"/>
      <c r="Q212" s="23"/>
      <c r="R212" s="21"/>
    </row>
    <row r="213" spans="1:18" ht="19.5" customHeight="1">
      <c r="A213" s="41"/>
      <c r="B213" s="48" t="s">
        <v>240</v>
      </c>
      <c r="C213" s="26"/>
      <c r="D213" s="32">
        <v>4464</v>
      </c>
      <c r="E213" s="32">
        <v>1926</v>
      </c>
      <c r="F213" s="32">
        <v>279</v>
      </c>
      <c r="G213" s="32">
        <v>147</v>
      </c>
      <c r="H213" s="32">
        <f>D213-E213-F213-G213</f>
        <v>2112</v>
      </c>
      <c r="I213" s="32">
        <v>32</v>
      </c>
      <c r="J213" s="32">
        <f>H213-I213</f>
        <v>2080</v>
      </c>
      <c r="K213" s="32">
        <v>913</v>
      </c>
      <c r="L213" s="32">
        <v>190</v>
      </c>
      <c r="M213" s="32">
        <f>J213-K213-L213</f>
        <v>977</v>
      </c>
      <c r="N213" s="107"/>
      <c r="O213" s="32">
        <v>15</v>
      </c>
      <c r="P213" s="40"/>
      <c r="Q213" s="23"/>
      <c r="R213" s="21"/>
    </row>
    <row r="214" spans="1:18" ht="19.5" customHeight="1">
      <c r="A214" s="41"/>
      <c r="B214" s="48" t="s">
        <v>241</v>
      </c>
      <c r="C214" s="26"/>
      <c r="D214" s="32">
        <v>7422</v>
      </c>
      <c r="E214" s="32">
        <v>2634</v>
      </c>
      <c r="F214" s="32">
        <v>554</v>
      </c>
      <c r="G214" s="32">
        <v>538</v>
      </c>
      <c r="H214" s="32">
        <f>D214-E214-F214-G214</f>
        <v>3696</v>
      </c>
      <c r="I214" s="32">
        <v>15</v>
      </c>
      <c r="J214" s="32">
        <f>H214-I214</f>
        <v>3681</v>
      </c>
      <c r="K214" s="32">
        <v>4145</v>
      </c>
      <c r="L214" s="32">
        <v>488</v>
      </c>
      <c r="M214" s="32">
        <f>J214-K214-L214</f>
        <v>-952</v>
      </c>
      <c r="N214" s="107"/>
      <c r="O214" s="32">
        <v>338</v>
      </c>
      <c r="P214" s="40"/>
      <c r="Q214" s="23"/>
      <c r="R214" s="21"/>
    </row>
    <row r="215" spans="1:18" ht="19.5" customHeight="1">
      <c r="A215" s="41"/>
      <c r="B215" s="48" t="s">
        <v>242</v>
      </c>
      <c r="C215" s="26"/>
      <c r="D215" s="32">
        <v>5152</v>
      </c>
      <c r="E215" s="32">
        <v>1492</v>
      </c>
      <c r="F215" s="32">
        <v>339</v>
      </c>
      <c r="G215" s="32">
        <v>643</v>
      </c>
      <c r="H215" s="32">
        <f>D215-E215-F215-G215</f>
        <v>2678</v>
      </c>
      <c r="I215" s="32">
        <v>54</v>
      </c>
      <c r="J215" s="32">
        <f>H215-I215</f>
        <v>2624</v>
      </c>
      <c r="K215" s="32">
        <v>2354</v>
      </c>
      <c r="L215" s="32">
        <v>177</v>
      </c>
      <c r="M215" s="32">
        <f>J215-K215-L215</f>
        <v>93</v>
      </c>
      <c r="N215" s="107"/>
      <c r="O215" s="32">
        <v>0</v>
      </c>
      <c r="P215" s="40"/>
      <c r="Q215" s="23"/>
      <c r="R215" s="21"/>
    </row>
    <row r="216" spans="1:18" ht="19.5" customHeight="1">
      <c r="A216" s="41"/>
      <c r="B216" s="47" t="s">
        <v>11</v>
      </c>
      <c r="C216" s="25"/>
      <c r="D216" s="31">
        <f>D217</f>
        <v>158534</v>
      </c>
      <c r="E216" s="31">
        <f aca="true" t="shared" si="71" ref="E216:K217">E217</f>
        <v>0</v>
      </c>
      <c r="F216" s="31">
        <f t="shared" si="71"/>
        <v>0</v>
      </c>
      <c r="G216" s="31">
        <f t="shared" si="71"/>
        <v>0</v>
      </c>
      <c r="H216" s="31">
        <f t="shared" si="71"/>
        <v>158534</v>
      </c>
      <c r="I216" s="31">
        <f t="shared" si="71"/>
        <v>0</v>
      </c>
      <c r="J216" s="31">
        <f t="shared" si="71"/>
        <v>158534</v>
      </c>
      <c r="K216" s="31">
        <f t="shared" si="71"/>
        <v>158534</v>
      </c>
      <c r="L216" s="31">
        <f>L217</f>
        <v>0</v>
      </c>
      <c r="M216" s="31">
        <f>M217</f>
        <v>0</v>
      </c>
      <c r="N216" s="106"/>
      <c r="O216" s="31">
        <f>O217</f>
        <v>0</v>
      </c>
      <c r="P216" s="40"/>
      <c r="Q216" s="20"/>
      <c r="R216" s="21"/>
    </row>
    <row r="217" spans="1:18" ht="19.5" customHeight="1">
      <c r="A217" s="41"/>
      <c r="B217" s="47" t="s">
        <v>243</v>
      </c>
      <c r="C217" s="25"/>
      <c r="D217" s="31">
        <f>D218</f>
        <v>158534</v>
      </c>
      <c r="E217" s="31">
        <f t="shared" si="71"/>
        <v>0</v>
      </c>
      <c r="F217" s="31">
        <f t="shared" si="71"/>
        <v>0</v>
      </c>
      <c r="G217" s="31">
        <f t="shared" si="71"/>
        <v>0</v>
      </c>
      <c r="H217" s="31">
        <f t="shared" si="71"/>
        <v>158534</v>
      </c>
      <c r="I217" s="31">
        <f t="shared" si="71"/>
        <v>0</v>
      </c>
      <c r="J217" s="31">
        <f t="shared" si="71"/>
        <v>158534</v>
      </c>
      <c r="K217" s="31">
        <f t="shared" si="71"/>
        <v>158534</v>
      </c>
      <c r="L217" s="31">
        <f>L218</f>
        <v>0</v>
      </c>
      <c r="M217" s="31">
        <f>M218</f>
        <v>0</v>
      </c>
      <c r="N217" s="106"/>
      <c r="O217" s="31">
        <f>O218</f>
        <v>0</v>
      </c>
      <c r="P217" s="40"/>
      <c r="Q217" s="22"/>
      <c r="R217" s="21"/>
    </row>
    <row r="218" spans="1:18" ht="19.5" customHeight="1">
      <c r="A218" s="41"/>
      <c r="B218" s="48" t="s">
        <v>244</v>
      </c>
      <c r="C218" s="26"/>
      <c r="D218" s="32">
        <v>158534</v>
      </c>
      <c r="E218" s="32">
        <v>0</v>
      </c>
      <c r="F218" s="32">
        <v>0</v>
      </c>
      <c r="G218" s="32">
        <v>0</v>
      </c>
      <c r="H218" s="32">
        <f>D218-E218-F218-G218</f>
        <v>158534</v>
      </c>
      <c r="I218" s="32">
        <v>0</v>
      </c>
      <c r="J218" s="32">
        <f>H218-I218</f>
        <v>158534</v>
      </c>
      <c r="K218" s="32">
        <v>158534</v>
      </c>
      <c r="L218" s="32">
        <v>0</v>
      </c>
      <c r="M218" s="32">
        <f>J218-K218-L218</f>
        <v>0</v>
      </c>
      <c r="N218" s="107"/>
      <c r="O218" s="32">
        <v>0</v>
      </c>
      <c r="P218" s="40"/>
      <c r="Q218" s="24"/>
      <c r="R218" s="21"/>
    </row>
    <row r="219" spans="1:18" ht="4.5" customHeight="1">
      <c r="A219" s="43"/>
      <c r="B219" s="49"/>
      <c r="C219" s="44"/>
      <c r="D219" s="45"/>
      <c r="E219" s="45"/>
      <c r="F219" s="45"/>
      <c r="G219" s="45"/>
      <c r="H219" s="45"/>
      <c r="I219" s="45"/>
      <c r="J219" s="45"/>
      <c r="K219" s="45"/>
      <c r="L219" s="45"/>
      <c r="M219" s="45"/>
      <c r="N219" s="108"/>
      <c r="O219" s="45"/>
      <c r="P219" s="46"/>
      <c r="Q219" s="88"/>
      <c r="R219" s="21"/>
    </row>
    <row r="220" ht="13.5" thickBot="1"/>
    <row r="221" spans="1:16" ht="13.5" customHeight="1" thickTop="1">
      <c r="A221" s="52"/>
      <c r="B221" s="53" t="str">
        <f>'Περιεχόμενα-Contents'!B10</f>
        <v>(Τελευταία Ενημέρωση/Last update 29/06/2020)</v>
      </c>
      <c r="C221" s="52"/>
      <c r="D221" s="52"/>
      <c r="E221" s="52"/>
      <c r="F221" s="52"/>
      <c r="G221" s="52"/>
      <c r="H221" s="52"/>
      <c r="I221" s="52"/>
      <c r="J221" s="52"/>
      <c r="K221" s="52"/>
      <c r="L221" s="52"/>
      <c r="M221" s="52"/>
      <c r="N221" s="52"/>
      <c r="O221" s="52"/>
      <c r="P221" s="52"/>
    </row>
    <row r="222" ht="5.25" customHeight="1">
      <c r="B222" s="27"/>
    </row>
    <row r="223" ht="13.5" customHeight="1">
      <c r="B223" s="51" t="str">
        <f>'Περιεχόμενα-Contents'!B12</f>
        <v>COPYRIGHT ©: 2020 ΚΥΠΡΙΑΚΗ ΔΗΜΟΚΡΑΤΙΑ, ΣΤΑΤΙΣΤΙΚΗ ΥΠΗΡΕΣΙΑ/REPUBLIC OF CYPRUS, STATISTICAL SERVICE</v>
      </c>
    </row>
  </sheetData>
  <sheetProtection/>
  <mergeCells count="3">
    <mergeCell ref="C8:C9"/>
    <mergeCell ref="B1:D1"/>
    <mergeCell ref="A8:B10"/>
  </mergeCells>
  <hyperlinks>
    <hyperlink ref="B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fitToHeight="9" horizontalDpi="600" verticalDpi="600" orientation="landscape" paperSize="9" scale="75" r:id="rId2"/>
  <rowBreaks count="2" manualBreakCount="2">
    <brk id="145" max="15" man="1"/>
    <brk id="180" max="15" man="1"/>
  </rowBreaks>
  <drawing r:id="rId1"/>
</worksheet>
</file>

<file path=xl/worksheets/sheet9.xml><?xml version="1.0" encoding="utf-8"?>
<worksheet xmlns="http://schemas.openxmlformats.org/spreadsheetml/2006/main" xmlns:r="http://schemas.openxmlformats.org/officeDocument/2006/relationships">
  <sheetPr>
    <tabColor rgb="FFFFCD2D"/>
  </sheetPr>
  <dimension ref="A1:Q222"/>
  <sheetViews>
    <sheetView zoomScalePageLayoutView="0" workbookViewId="0" topLeftCell="A1">
      <pane ySplit="9" topLeftCell="A10" activePane="bottomLeft" state="frozen"/>
      <selection pane="topLeft" activeCell="B2" sqref="B2"/>
      <selection pane="bottomLeft" activeCell="B2" sqref="B2"/>
    </sheetView>
  </sheetViews>
  <sheetFormatPr defaultColWidth="9.140625" defaultRowHeight="12.75"/>
  <cols>
    <col min="1" max="1" width="0.5625" style="14" customWidth="1"/>
    <col min="2" max="2" width="9.28125" style="14" customWidth="1"/>
    <col min="3" max="3" width="0.2890625" style="14" customWidth="1"/>
    <col min="4" max="9" width="16.7109375" style="14" customWidth="1"/>
    <col min="10" max="10" width="1.57421875" style="14" customWidth="1"/>
    <col min="11" max="11" width="12.140625" style="14" customWidth="1"/>
    <col min="12" max="16384" width="9.140625" style="14" customWidth="1"/>
  </cols>
  <sheetData>
    <row r="1" spans="2:11" s="12" customFormat="1" ht="13.5" customHeight="1">
      <c r="B1" s="69" t="s">
        <v>501</v>
      </c>
      <c r="C1" s="69"/>
      <c r="D1" s="69"/>
      <c r="E1" s="13"/>
      <c r="F1" s="13"/>
      <c r="H1" s="14"/>
      <c r="I1" s="14"/>
      <c r="J1" s="15" t="s">
        <v>771</v>
      </c>
      <c r="K1" s="13"/>
    </row>
    <row r="2" spans="2:11" s="12" customFormat="1" ht="12.75" customHeight="1">
      <c r="B2" s="15"/>
      <c r="C2" s="16"/>
      <c r="D2" s="13"/>
      <c r="E2" s="13"/>
      <c r="F2" s="13"/>
      <c r="H2" s="14"/>
      <c r="I2" s="14"/>
      <c r="J2" s="15" t="s">
        <v>773</v>
      </c>
      <c r="K2" s="13"/>
    </row>
    <row r="3" spans="2:11" s="12" customFormat="1" ht="12.75" customHeight="1">
      <c r="B3" s="15"/>
      <c r="C3" s="16"/>
      <c r="D3" s="13"/>
      <c r="E3" s="13"/>
      <c r="F3" s="13"/>
      <c r="G3" s="13"/>
      <c r="H3" s="13"/>
      <c r="I3" s="13"/>
      <c r="J3" s="13"/>
      <c r="K3" s="13"/>
    </row>
    <row r="4" ht="15" customHeight="1">
      <c r="A4" s="35" t="s">
        <v>818</v>
      </c>
    </row>
    <row r="5" spans="1:10" ht="15" customHeight="1" thickBot="1">
      <c r="A5" s="36" t="s">
        <v>817</v>
      </c>
      <c r="B5" s="56"/>
      <c r="C5" s="56"/>
      <c r="D5" s="56"/>
      <c r="E5" s="56"/>
      <c r="F5" s="56"/>
      <c r="G5" s="56"/>
      <c r="H5" s="56"/>
      <c r="I5" s="56"/>
      <c r="J5" s="56"/>
    </row>
    <row r="6" ht="7.5" customHeight="1" thickTop="1">
      <c r="A6" s="17"/>
    </row>
    <row r="7" ht="13.5" customHeight="1">
      <c r="J7" s="28" t="s">
        <v>0</v>
      </c>
    </row>
    <row r="8" spans="1:10" ht="42" customHeight="1">
      <c r="A8" s="70" t="s">
        <v>812</v>
      </c>
      <c r="B8" s="71"/>
      <c r="C8" s="82"/>
      <c r="D8" s="58" t="s">
        <v>459</v>
      </c>
      <c r="E8" s="58" t="s">
        <v>490</v>
      </c>
      <c r="F8" s="58" t="s">
        <v>491</v>
      </c>
      <c r="G8" s="58" t="s">
        <v>492</v>
      </c>
      <c r="H8" s="58" t="s">
        <v>795</v>
      </c>
      <c r="I8" s="109" t="s">
        <v>496</v>
      </c>
      <c r="J8" s="39"/>
    </row>
    <row r="9" spans="1:10" ht="42" customHeight="1">
      <c r="A9" s="110"/>
      <c r="B9" s="111"/>
      <c r="C9" s="93"/>
      <c r="D9" s="66" t="s">
        <v>461</v>
      </c>
      <c r="E9" s="66" t="s">
        <v>493</v>
      </c>
      <c r="F9" s="66" t="s">
        <v>494</v>
      </c>
      <c r="G9" s="66" t="s">
        <v>495</v>
      </c>
      <c r="H9" s="66" t="s">
        <v>796</v>
      </c>
      <c r="I9" s="112" t="s">
        <v>497</v>
      </c>
      <c r="J9" s="46"/>
    </row>
    <row r="10" spans="1:12" ht="19.5" customHeight="1">
      <c r="A10" s="41"/>
      <c r="B10" s="47" t="s">
        <v>3</v>
      </c>
      <c r="C10" s="25"/>
      <c r="D10" s="22">
        <f aca="true" t="shared" si="0" ref="D10:I10">D11+D17+D20+D22+D29</f>
        <v>111035</v>
      </c>
      <c r="E10" s="22">
        <f t="shared" si="0"/>
        <v>20658</v>
      </c>
      <c r="F10" s="22">
        <f t="shared" si="0"/>
        <v>28002</v>
      </c>
      <c r="G10" s="22">
        <f t="shared" si="0"/>
        <v>3599</v>
      </c>
      <c r="H10" s="22">
        <f t="shared" si="0"/>
        <v>7251</v>
      </c>
      <c r="I10" s="22">
        <f t="shared" si="0"/>
        <v>51525</v>
      </c>
      <c r="J10" s="40"/>
      <c r="K10" s="29"/>
      <c r="L10" s="21"/>
    </row>
    <row r="11" spans="1:12" ht="19.5" customHeight="1">
      <c r="A11" s="41"/>
      <c r="B11" s="47" t="s">
        <v>46</v>
      </c>
      <c r="C11" s="25"/>
      <c r="D11" s="22">
        <f aca="true" t="shared" si="1" ref="D11:I11">SUM(D12:D16)</f>
        <v>10410</v>
      </c>
      <c r="E11" s="22">
        <f t="shared" si="1"/>
        <v>-3</v>
      </c>
      <c r="F11" s="22">
        <f t="shared" si="1"/>
        <v>8835</v>
      </c>
      <c r="G11" s="22">
        <f t="shared" si="1"/>
        <v>314</v>
      </c>
      <c r="H11" s="22">
        <f t="shared" si="1"/>
        <v>196</v>
      </c>
      <c r="I11" s="22">
        <f t="shared" si="1"/>
        <v>1068</v>
      </c>
      <c r="J11" s="40"/>
      <c r="K11" s="22"/>
      <c r="L11" s="21"/>
    </row>
    <row r="12" spans="1:12" ht="19.5" customHeight="1">
      <c r="A12" s="41"/>
      <c r="B12" s="48" t="s">
        <v>47</v>
      </c>
      <c r="C12" s="26"/>
      <c r="D12" s="24">
        <f>E12+F12+G12+H12+I12</f>
        <v>1560</v>
      </c>
      <c r="E12" s="24">
        <v>0</v>
      </c>
      <c r="F12" s="24">
        <v>1317</v>
      </c>
      <c r="G12" s="24">
        <v>72</v>
      </c>
      <c r="H12" s="24">
        <v>126</v>
      </c>
      <c r="I12" s="24">
        <v>45</v>
      </c>
      <c r="J12" s="40"/>
      <c r="K12" s="24"/>
      <c r="L12" s="21"/>
    </row>
    <row r="13" spans="1:12" ht="19.5" customHeight="1">
      <c r="A13" s="41"/>
      <c r="B13" s="48" t="s">
        <v>48</v>
      </c>
      <c r="C13" s="26"/>
      <c r="D13" s="24">
        <f>E13+F13+G13+H13+I13</f>
        <v>959</v>
      </c>
      <c r="E13" s="24">
        <v>3</v>
      </c>
      <c r="F13" s="24">
        <v>848</v>
      </c>
      <c r="G13" s="24">
        <v>66</v>
      </c>
      <c r="H13" s="24">
        <v>0</v>
      </c>
      <c r="I13" s="24">
        <v>42</v>
      </c>
      <c r="J13" s="40"/>
      <c r="K13" s="24"/>
      <c r="L13" s="21"/>
    </row>
    <row r="14" spans="1:12" ht="19.5" customHeight="1">
      <c r="A14" s="41"/>
      <c r="B14" s="48" t="s">
        <v>49</v>
      </c>
      <c r="C14" s="26"/>
      <c r="D14" s="24">
        <f>E14+F14+G14+H14+I14</f>
        <v>2943</v>
      </c>
      <c r="E14" s="24">
        <v>-36</v>
      </c>
      <c r="F14" s="24">
        <v>2896</v>
      </c>
      <c r="G14" s="24">
        <v>39</v>
      </c>
      <c r="H14" s="24">
        <v>23</v>
      </c>
      <c r="I14" s="24">
        <v>21</v>
      </c>
      <c r="J14" s="40"/>
      <c r="K14" s="24"/>
      <c r="L14" s="21"/>
    </row>
    <row r="15" spans="1:12" ht="19.5" customHeight="1">
      <c r="A15" s="41"/>
      <c r="B15" s="48" t="s">
        <v>50</v>
      </c>
      <c r="C15" s="26"/>
      <c r="D15" s="24">
        <f>E15+F15+G15+H15+I15</f>
        <v>4863</v>
      </c>
      <c r="E15" s="24">
        <v>30</v>
      </c>
      <c r="F15" s="24">
        <v>3707</v>
      </c>
      <c r="G15" s="24">
        <v>135</v>
      </c>
      <c r="H15" s="24">
        <v>41</v>
      </c>
      <c r="I15" s="24">
        <v>950</v>
      </c>
      <c r="J15" s="40"/>
      <c r="K15" s="24"/>
      <c r="L15" s="21"/>
    </row>
    <row r="16" spans="1:12" ht="19.5" customHeight="1">
      <c r="A16" s="41"/>
      <c r="B16" s="48" t="s">
        <v>51</v>
      </c>
      <c r="C16" s="26"/>
      <c r="D16" s="24">
        <f>E16+F16+G16+H16+I16</f>
        <v>85</v>
      </c>
      <c r="E16" s="24">
        <v>0</v>
      </c>
      <c r="F16" s="24">
        <v>67</v>
      </c>
      <c r="G16" s="24">
        <v>2</v>
      </c>
      <c r="H16" s="24">
        <v>6</v>
      </c>
      <c r="I16" s="24">
        <v>10</v>
      </c>
      <c r="J16" s="40"/>
      <c r="K16" s="24"/>
      <c r="L16" s="21"/>
    </row>
    <row r="17" spans="1:12" ht="19.5" customHeight="1">
      <c r="A17" s="41"/>
      <c r="B17" s="47" t="s">
        <v>52</v>
      </c>
      <c r="C17" s="25"/>
      <c r="D17" s="22">
        <f aca="true" t="shared" si="2" ref="D17:I17">SUM(D18:D19)</f>
        <v>4776</v>
      </c>
      <c r="E17" s="22">
        <f t="shared" si="2"/>
        <v>0</v>
      </c>
      <c r="F17" s="22">
        <f t="shared" si="2"/>
        <v>4573</v>
      </c>
      <c r="G17" s="22">
        <f t="shared" si="2"/>
        <v>14</v>
      </c>
      <c r="H17" s="22">
        <f t="shared" si="2"/>
        <v>4</v>
      </c>
      <c r="I17" s="22">
        <f t="shared" si="2"/>
        <v>185</v>
      </c>
      <c r="J17" s="40"/>
      <c r="K17" s="20"/>
      <c r="L17" s="21"/>
    </row>
    <row r="18" spans="1:12" ht="19.5" customHeight="1">
      <c r="A18" s="41"/>
      <c r="B18" s="48" t="s">
        <v>53</v>
      </c>
      <c r="C18" s="25"/>
      <c r="D18" s="24">
        <f>E18+F18+G18+H18+I18</f>
        <v>425</v>
      </c>
      <c r="E18" s="24">
        <v>0</v>
      </c>
      <c r="F18" s="24">
        <v>403</v>
      </c>
      <c r="G18" s="24">
        <v>14</v>
      </c>
      <c r="H18" s="24">
        <v>2</v>
      </c>
      <c r="I18" s="24">
        <v>6</v>
      </c>
      <c r="J18" s="40"/>
      <c r="K18" s="20"/>
      <c r="L18" s="21"/>
    </row>
    <row r="19" spans="1:12" ht="19.5" customHeight="1">
      <c r="A19" s="41"/>
      <c r="B19" s="48" t="s">
        <v>54</v>
      </c>
      <c r="C19" s="25"/>
      <c r="D19" s="24">
        <f>E19+F19+G19+H19+I19</f>
        <v>4351</v>
      </c>
      <c r="E19" s="24">
        <v>0</v>
      </c>
      <c r="F19" s="24">
        <v>4170</v>
      </c>
      <c r="G19" s="24">
        <v>0</v>
      </c>
      <c r="H19" s="24">
        <v>2</v>
      </c>
      <c r="I19" s="24">
        <v>179</v>
      </c>
      <c r="J19" s="40"/>
      <c r="K19" s="20"/>
      <c r="L19" s="21"/>
    </row>
    <row r="20" spans="1:12" ht="19.5" customHeight="1">
      <c r="A20" s="41"/>
      <c r="B20" s="47" t="s">
        <v>55</v>
      </c>
      <c r="C20" s="25"/>
      <c r="D20" s="22">
        <f aca="true" t="shared" si="3" ref="D20:I20">SUM(D21)</f>
        <v>12124</v>
      </c>
      <c r="E20" s="22">
        <f t="shared" si="3"/>
        <v>0</v>
      </c>
      <c r="F20" s="22">
        <f t="shared" si="3"/>
        <v>10770</v>
      </c>
      <c r="G20" s="22">
        <f t="shared" si="3"/>
        <v>65</v>
      </c>
      <c r="H20" s="22">
        <f t="shared" si="3"/>
        <v>160</v>
      </c>
      <c r="I20" s="22">
        <f t="shared" si="3"/>
        <v>1129</v>
      </c>
      <c r="J20" s="40"/>
      <c r="K20" s="20"/>
      <c r="L20" s="21"/>
    </row>
    <row r="21" spans="1:12" ht="19.5" customHeight="1">
      <c r="A21" s="41"/>
      <c r="B21" s="48" t="s">
        <v>56</v>
      </c>
      <c r="C21" s="25"/>
      <c r="D21" s="24">
        <f>E21+F21+G21+H21+I21</f>
        <v>12124</v>
      </c>
      <c r="E21" s="24">
        <v>0</v>
      </c>
      <c r="F21" s="24">
        <v>10770</v>
      </c>
      <c r="G21" s="24">
        <v>65</v>
      </c>
      <c r="H21" s="24">
        <v>160</v>
      </c>
      <c r="I21" s="24">
        <v>1129</v>
      </c>
      <c r="J21" s="40"/>
      <c r="K21" s="23"/>
      <c r="L21" s="21"/>
    </row>
    <row r="22" spans="1:12" ht="19.5" customHeight="1">
      <c r="A22" s="41"/>
      <c r="B22" s="47" t="s">
        <v>57</v>
      </c>
      <c r="C22" s="25"/>
      <c r="D22" s="22">
        <f aca="true" t="shared" si="4" ref="D22:I22">SUM(D23:D28)</f>
        <v>82074</v>
      </c>
      <c r="E22" s="22">
        <f>SUM(E23:E28)</f>
        <v>20516</v>
      </c>
      <c r="F22" s="22">
        <f t="shared" si="4"/>
        <v>2896</v>
      </c>
      <c r="G22" s="22">
        <f t="shared" si="4"/>
        <v>2966</v>
      </c>
      <c r="H22" s="22">
        <f t="shared" si="4"/>
        <v>6834</v>
      </c>
      <c r="I22" s="22">
        <f t="shared" si="4"/>
        <v>48862</v>
      </c>
      <c r="J22" s="40"/>
      <c r="K22" s="22"/>
      <c r="L22" s="21"/>
    </row>
    <row r="23" spans="1:12" ht="19.5" customHeight="1">
      <c r="A23" s="41"/>
      <c r="B23" s="48" t="s">
        <v>58</v>
      </c>
      <c r="C23" s="26"/>
      <c r="D23" s="24">
        <f>E23+F23+G23+H23+I23</f>
        <v>2886</v>
      </c>
      <c r="E23" s="24">
        <v>2910</v>
      </c>
      <c r="F23" s="24">
        <v>0</v>
      </c>
      <c r="G23" s="24">
        <v>19</v>
      </c>
      <c r="H23" s="24">
        <v>-142</v>
      </c>
      <c r="I23" s="24">
        <v>99</v>
      </c>
      <c r="J23" s="40"/>
      <c r="K23" s="24"/>
      <c r="L23" s="21"/>
    </row>
    <row r="24" spans="1:12" ht="19.5" customHeight="1">
      <c r="A24" s="41"/>
      <c r="B24" s="48" t="s">
        <v>60</v>
      </c>
      <c r="C24" s="26"/>
      <c r="D24" s="24">
        <f aca="true" t="shared" si="5" ref="D24:D31">E24+F24+G24+H24+I24</f>
        <v>319</v>
      </c>
      <c r="E24" s="24">
        <v>1</v>
      </c>
      <c r="F24" s="24">
        <v>252</v>
      </c>
      <c r="G24" s="24">
        <v>26</v>
      </c>
      <c r="H24" s="24">
        <v>3</v>
      </c>
      <c r="I24" s="24">
        <v>37</v>
      </c>
      <c r="J24" s="40"/>
      <c r="K24" s="24"/>
      <c r="L24" s="21"/>
    </row>
    <row r="25" spans="1:12" ht="19.5" customHeight="1">
      <c r="A25" s="41"/>
      <c r="B25" s="48" t="s">
        <v>61</v>
      </c>
      <c r="C25" s="26"/>
      <c r="D25" s="24">
        <f t="shared" si="5"/>
        <v>60955</v>
      </c>
      <c r="E25" s="24">
        <v>11777</v>
      </c>
      <c r="F25" s="24">
        <v>362</v>
      </c>
      <c r="G25" s="24">
        <v>179</v>
      </c>
      <c r="H25" s="24">
        <v>3632</v>
      </c>
      <c r="I25" s="24">
        <v>45005</v>
      </c>
      <c r="J25" s="40"/>
      <c r="K25" s="24"/>
      <c r="L25" s="21"/>
    </row>
    <row r="26" spans="1:12" ht="19.5" customHeight="1">
      <c r="A26" s="41"/>
      <c r="B26" s="48" t="s">
        <v>62</v>
      </c>
      <c r="C26" s="26"/>
      <c r="D26" s="24">
        <f t="shared" si="5"/>
        <v>8104</v>
      </c>
      <c r="E26" s="24">
        <v>2992</v>
      </c>
      <c r="F26" s="24">
        <v>1317</v>
      </c>
      <c r="G26" s="24">
        <v>991</v>
      </c>
      <c r="H26" s="24">
        <v>596</v>
      </c>
      <c r="I26" s="24">
        <v>2208</v>
      </c>
      <c r="J26" s="40"/>
      <c r="K26" s="24"/>
      <c r="L26" s="21"/>
    </row>
    <row r="27" spans="1:12" ht="19.5" customHeight="1">
      <c r="A27" s="41"/>
      <c r="B27" s="48" t="s">
        <v>63</v>
      </c>
      <c r="C27" s="26"/>
      <c r="D27" s="24">
        <f t="shared" si="5"/>
        <v>304</v>
      </c>
      <c r="E27" s="24">
        <v>0</v>
      </c>
      <c r="F27" s="24">
        <v>60</v>
      </c>
      <c r="G27" s="24">
        <v>2</v>
      </c>
      <c r="H27" s="24">
        <v>5</v>
      </c>
      <c r="I27" s="24">
        <v>237</v>
      </c>
      <c r="J27" s="40"/>
      <c r="K27" s="24"/>
      <c r="L27" s="21"/>
    </row>
    <row r="28" spans="1:12" ht="19.5" customHeight="1">
      <c r="A28" s="41"/>
      <c r="B28" s="48" t="s">
        <v>64</v>
      </c>
      <c r="C28" s="26"/>
      <c r="D28" s="24">
        <f t="shared" si="5"/>
        <v>9506</v>
      </c>
      <c r="E28" s="24">
        <v>2836</v>
      </c>
      <c r="F28" s="24">
        <v>905</v>
      </c>
      <c r="G28" s="24">
        <v>1749</v>
      </c>
      <c r="H28" s="24">
        <v>2740</v>
      </c>
      <c r="I28" s="24">
        <v>1276</v>
      </c>
      <c r="J28" s="40"/>
      <c r="K28" s="24"/>
      <c r="L28" s="21"/>
    </row>
    <row r="29" spans="1:12" ht="19.5" customHeight="1">
      <c r="A29" s="41"/>
      <c r="B29" s="47" t="s">
        <v>65</v>
      </c>
      <c r="C29" s="25"/>
      <c r="D29" s="22">
        <f aca="true" t="shared" si="6" ref="D29:I29">SUM(D30:D31)</f>
        <v>1651</v>
      </c>
      <c r="E29" s="22">
        <f t="shared" si="6"/>
        <v>145</v>
      </c>
      <c r="F29" s="22">
        <f t="shared" si="6"/>
        <v>928</v>
      </c>
      <c r="G29" s="22">
        <f t="shared" si="6"/>
        <v>240</v>
      </c>
      <c r="H29" s="22">
        <f t="shared" si="6"/>
        <v>57</v>
      </c>
      <c r="I29" s="22">
        <f t="shared" si="6"/>
        <v>281</v>
      </c>
      <c r="J29" s="40"/>
      <c r="K29" s="22"/>
      <c r="L29" s="21"/>
    </row>
    <row r="30" spans="1:12" ht="19.5" customHeight="1">
      <c r="A30" s="41"/>
      <c r="B30" s="48" t="s">
        <v>66</v>
      </c>
      <c r="C30" s="26"/>
      <c r="D30" s="24">
        <f t="shared" si="5"/>
        <v>123</v>
      </c>
      <c r="E30" s="24">
        <v>0</v>
      </c>
      <c r="F30" s="24">
        <v>0</v>
      </c>
      <c r="G30" s="24">
        <v>33</v>
      </c>
      <c r="H30" s="24">
        <v>0</v>
      </c>
      <c r="I30" s="24">
        <v>90</v>
      </c>
      <c r="J30" s="40"/>
      <c r="K30" s="24"/>
      <c r="L30" s="21"/>
    </row>
    <row r="31" spans="1:12" ht="19.5" customHeight="1">
      <c r="A31" s="41"/>
      <c r="B31" s="48" t="s">
        <v>67</v>
      </c>
      <c r="C31" s="26"/>
      <c r="D31" s="24">
        <f t="shared" si="5"/>
        <v>1528</v>
      </c>
      <c r="E31" s="24">
        <v>145</v>
      </c>
      <c r="F31" s="24">
        <v>928</v>
      </c>
      <c r="G31" s="24">
        <v>207</v>
      </c>
      <c r="H31" s="24">
        <v>57</v>
      </c>
      <c r="I31" s="24">
        <v>191</v>
      </c>
      <c r="J31" s="40"/>
      <c r="K31" s="24"/>
      <c r="L31" s="21"/>
    </row>
    <row r="32" spans="1:12" ht="19.5" customHeight="1">
      <c r="A32" s="42"/>
      <c r="B32" s="47" t="s">
        <v>245</v>
      </c>
      <c r="C32" s="25"/>
      <c r="D32" s="22">
        <f aca="true" t="shared" si="7" ref="D32:I32">D33+D38</f>
        <v>306235</v>
      </c>
      <c r="E32" s="22">
        <f t="shared" si="7"/>
        <v>221167</v>
      </c>
      <c r="F32" s="22">
        <f t="shared" si="7"/>
        <v>4802</v>
      </c>
      <c r="G32" s="22">
        <f t="shared" si="7"/>
        <v>45665</v>
      </c>
      <c r="H32" s="22">
        <f t="shared" si="7"/>
        <v>4225</v>
      </c>
      <c r="I32" s="22">
        <f t="shared" si="7"/>
        <v>30376</v>
      </c>
      <c r="J32" s="40"/>
      <c r="K32" s="22"/>
      <c r="L32" s="21"/>
    </row>
    <row r="33" spans="1:12" ht="19.5" customHeight="1">
      <c r="A33" s="41"/>
      <c r="B33" s="47" t="s">
        <v>246</v>
      </c>
      <c r="C33" s="25"/>
      <c r="D33" s="22">
        <f aca="true" t="shared" si="8" ref="D33:I33">SUM(D34:D37)</f>
        <v>271602</v>
      </c>
      <c r="E33" s="22">
        <f t="shared" si="8"/>
        <v>209604</v>
      </c>
      <c r="F33" s="22">
        <f t="shared" si="8"/>
        <v>2501</v>
      </c>
      <c r="G33" s="22">
        <f t="shared" si="8"/>
        <v>34804</v>
      </c>
      <c r="H33" s="22">
        <f t="shared" si="8"/>
        <v>2978</v>
      </c>
      <c r="I33" s="22">
        <f t="shared" si="8"/>
        <v>21715</v>
      </c>
      <c r="J33" s="40"/>
      <c r="K33" s="22"/>
      <c r="L33" s="21"/>
    </row>
    <row r="34" spans="1:12" ht="19.5" customHeight="1">
      <c r="A34" s="41"/>
      <c r="B34" s="48" t="s">
        <v>248</v>
      </c>
      <c r="C34" s="26"/>
      <c r="D34" s="24">
        <f>E34+F34+G34+H34+I34</f>
        <v>268996</v>
      </c>
      <c r="E34" s="24">
        <v>207974</v>
      </c>
      <c r="F34" s="24">
        <v>2466</v>
      </c>
      <c r="G34" s="24">
        <v>34166</v>
      </c>
      <c r="H34" s="24">
        <v>2943</v>
      </c>
      <c r="I34" s="24">
        <v>21447</v>
      </c>
      <c r="J34" s="40"/>
      <c r="K34" s="24"/>
      <c r="L34" s="21"/>
    </row>
    <row r="35" spans="1:12" ht="19.5" customHeight="1">
      <c r="A35" s="41"/>
      <c r="B35" s="48" t="s">
        <v>249</v>
      </c>
      <c r="C35" s="26"/>
      <c r="D35" s="24">
        <f aca="true" t="shared" si="9" ref="D35:D42">E35+F35+G35+H35+I35</f>
        <v>2432</v>
      </c>
      <c r="E35" s="24">
        <v>1557</v>
      </c>
      <c r="F35" s="24">
        <v>35</v>
      </c>
      <c r="G35" s="24">
        <v>539</v>
      </c>
      <c r="H35" s="24">
        <v>35</v>
      </c>
      <c r="I35" s="24">
        <v>266</v>
      </c>
      <c r="J35" s="40"/>
      <c r="K35" s="24"/>
      <c r="L35" s="21"/>
    </row>
    <row r="36" spans="1:12" ht="19.5" customHeight="1">
      <c r="A36" s="41"/>
      <c r="B36" s="48" t="s">
        <v>250</v>
      </c>
      <c r="C36" s="26"/>
      <c r="D36" s="24">
        <f t="shared" si="9"/>
        <v>118</v>
      </c>
      <c r="E36" s="24">
        <v>73</v>
      </c>
      <c r="F36" s="24">
        <v>0</v>
      </c>
      <c r="G36" s="24">
        <v>43</v>
      </c>
      <c r="H36" s="24">
        <v>0</v>
      </c>
      <c r="I36" s="24">
        <v>2</v>
      </c>
      <c r="J36" s="40"/>
      <c r="K36" s="24"/>
      <c r="L36" s="21"/>
    </row>
    <row r="37" spans="1:12" ht="19.5" customHeight="1">
      <c r="A37" s="41"/>
      <c r="B37" s="48" t="s">
        <v>251</v>
      </c>
      <c r="C37" s="26"/>
      <c r="D37" s="24">
        <f t="shared" si="9"/>
        <v>56</v>
      </c>
      <c r="E37" s="24">
        <v>0</v>
      </c>
      <c r="F37" s="24">
        <v>0</v>
      </c>
      <c r="G37" s="24">
        <v>56</v>
      </c>
      <c r="H37" s="24">
        <v>0</v>
      </c>
      <c r="I37" s="24">
        <v>0</v>
      </c>
      <c r="J37" s="40"/>
      <c r="K37" s="24"/>
      <c r="L37" s="21"/>
    </row>
    <row r="38" spans="1:12" ht="19.5" customHeight="1">
      <c r="A38" s="41"/>
      <c r="B38" s="47" t="s">
        <v>252</v>
      </c>
      <c r="C38" s="25"/>
      <c r="D38" s="22">
        <f aca="true" t="shared" si="10" ref="D38:I38">SUM(D39:D42)</f>
        <v>34633</v>
      </c>
      <c r="E38" s="22">
        <f t="shared" si="10"/>
        <v>11563</v>
      </c>
      <c r="F38" s="22">
        <f t="shared" si="10"/>
        <v>2301</v>
      </c>
      <c r="G38" s="22">
        <f t="shared" si="10"/>
        <v>10861</v>
      </c>
      <c r="H38" s="22">
        <f t="shared" si="10"/>
        <v>1247</v>
      </c>
      <c r="I38" s="22">
        <f t="shared" si="10"/>
        <v>8661</v>
      </c>
      <c r="J38" s="40"/>
      <c r="K38" s="22"/>
      <c r="L38" s="21"/>
    </row>
    <row r="39" spans="1:12" ht="19.5" customHeight="1">
      <c r="A39" s="41"/>
      <c r="B39" s="48" t="s">
        <v>253</v>
      </c>
      <c r="C39" s="26"/>
      <c r="D39" s="24">
        <f t="shared" si="9"/>
        <v>23667</v>
      </c>
      <c r="E39" s="24">
        <v>8328</v>
      </c>
      <c r="F39" s="24">
        <v>1860</v>
      </c>
      <c r="G39" s="24">
        <v>7154</v>
      </c>
      <c r="H39" s="24">
        <v>913</v>
      </c>
      <c r="I39" s="24">
        <v>5412</v>
      </c>
      <c r="J39" s="40"/>
      <c r="K39" s="23"/>
      <c r="L39" s="21"/>
    </row>
    <row r="40" spans="1:12" ht="19.5" customHeight="1">
      <c r="A40" s="41"/>
      <c r="B40" s="48" t="s">
        <v>254</v>
      </c>
      <c r="C40" s="26"/>
      <c r="D40" s="24">
        <f t="shared" si="9"/>
        <v>112</v>
      </c>
      <c r="E40" s="24">
        <v>5</v>
      </c>
      <c r="F40" s="24">
        <v>0</v>
      </c>
      <c r="G40" s="24">
        <v>22</v>
      </c>
      <c r="H40" s="24">
        <v>2</v>
      </c>
      <c r="I40" s="24">
        <v>83</v>
      </c>
      <c r="J40" s="40"/>
      <c r="K40" s="23"/>
      <c r="L40" s="21"/>
    </row>
    <row r="41" spans="1:12" ht="19.5" customHeight="1">
      <c r="A41" s="41"/>
      <c r="B41" s="48" t="s">
        <v>255</v>
      </c>
      <c r="C41" s="26"/>
      <c r="D41" s="24">
        <f t="shared" si="9"/>
        <v>267</v>
      </c>
      <c r="E41" s="24">
        <v>42</v>
      </c>
      <c r="F41" s="24">
        <v>116</v>
      </c>
      <c r="G41" s="24">
        <v>53</v>
      </c>
      <c r="H41" s="24">
        <v>1</v>
      </c>
      <c r="I41" s="24">
        <v>55</v>
      </c>
      <c r="J41" s="40"/>
      <c r="K41" s="23"/>
      <c r="L41" s="21"/>
    </row>
    <row r="42" spans="1:12" ht="19.5" customHeight="1">
      <c r="A42" s="41"/>
      <c r="B42" s="48" t="s">
        <v>256</v>
      </c>
      <c r="C42" s="26"/>
      <c r="D42" s="24">
        <f t="shared" si="9"/>
        <v>10587</v>
      </c>
      <c r="E42" s="24">
        <v>3188</v>
      </c>
      <c r="F42" s="24">
        <v>325</v>
      </c>
      <c r="G42" s="24">
        <v>3632</v>
      </c>
      <c r="H42" s="24">
        <v>331</v>
      </c>
      <c r="I42" s="24">
        <v>3111</v>
      </c>
      <c r="J42" s="40"/>
      <c r="K42" s="23"/>
      <c r="L42" s="21"/>
    </row>
    <row r="43" spans="1:12" ht="19.5" customHeight="1">
      <c r="A43" s="41"/>
      <c r="B43" s="47" t="s">
        <v>4</v>
      </c>
      <c r="C43" s="25"/>
      <c r="D43" s="22">
        <f aca="true" t="shared" si="11" ref="D43:I43">D44+D52+D58+D61+D66+D71</f>
        <v>274739</v>
      </c>
      <c r="E43" s="22">
        <f t="shared" si="11"/>
        <v>9440</v>
      </c>
      <c r="F43" s="22">
        <f t="shared" si="11"/>
        <v>2547</v>
      </c>
      <c r="G43" s="22">
        <f t="shared" si="11"/>
        <v>5329</v>
      </c>
      <c r="H43" s="22">
        <f t="shared" si="11"/>
        <v>58058</v>
      </c>
      <c r="I43" s="22">
        <f t="shared" si="11"/>
        <v>199365</v>
      </c>
      <c r="J43" s="40"/>
      <c r="K43" s="22"/>
      <c r="L43" s="21"/>
    </row>
    <row r="44" spans="1:12" ht="19.5" customHeight="1">
      <c r="A44" s="41"/>
      <c r="B44" s="47" t="s">
        <v>68</v>
      </c>
      <c r="C44" s="25"/>
      <c r="D44" s="22">
        <f aca="true" t="shared" si="12" ref="D44:I44">SUM(D45:D51)</f>
        <v>60643</v>
      </c>
      <c r="E44" s="22">
        <f t="shared" si="12"/>
        <v>1286</v>
      </c>
      <c r="F44" s="22">
        <f t="shared" si="12"/>
        <v>624</v>
      </c>
      <c r="G44" s="22">
        <f t="shared" si="12"/>
        <v>280</v>
      </c>
      <c r="H44" s="22">
        <f t="shared" si="12"/>
        <v>10796</v>
      </c>
      <c r="I44" s="22">
        <f t="shared" si="12"/>
        <v>47657</v>
      </c>
      <c r="J44" s="40"/>
      <c r="K44" s="22"/>
      <c r="L44" s="21"/>
    </row>
    <row r="45" spans="1:12" ht="19.5" customHeight="1">
      <c r="A45" s="41"/>
      <c r="B45" s="48" t="s">
        <v>69</v>
      </c>
      <c r="C45" s="26"/>
      <c r="D45" s="24">
        <f aca="true" t="shared" si="13" ref="D45:D75">E45+F45+G45+H45+I45</f>
        <v>55</v>
      </c>
      <c r="E45" s="24">
        <v>0</v>
      </c>
      <c r="F45" s="24">
        <v>0</v>
      </c>
      <c r="G45" s="24">
        <v>0</v>
      </c>
      <c r="H45" s="24">
        <v>3</v>
      </c>
      <c r="I45" s="24">
        <v>52</v>
      </c>
      <c r="J45" s="40"/>
      <c r="K45" s="24"/>
      <c r="L45" s="21"/>
    </row>
    <row r="46" spans="1:12" ht="19.5" customHeight="1">
      <c r="A46" s="41"/>
      <c r="B46" s="48" t="s">
        <v>70</v>
      </c>
      <c r="C46" s="26"/>
      <c r="D46" s="24">
        <f t="shared" si="13"/>
        <v>5</v>
      </c>
      <c r="E46" s="24">
        <v>0</v>
      </c>
      <c r="F46" s="24">
        <v>0</v>
      </c>
      <c r="G46" s="24">
        <v>0</v>
      </c>
      <c r="H46" s="24">
        <v>1</v>
      </c>
      <c r="I46" s="24">
        <v>4</v>
      </c>
      <c r="J46" s="40"/>
      <c r="K46" s="24"/>
      <c r="L46" s="21"/>
    </row>
    <row r="47" spans="1:12" ht="19.5" customHeight="1">
      <c r="A47" s="41"/>
      <c r="B47" s="48" t="s">
        <v>71</v>
      </c>
      <c r="C47" s="26"/>
      <c r="D47" s="24">
        <f t="shared" si="13"/>
        <v>122</v>
      </c>
      <c r="E47" s="24">
        <v>0</v>
      </c>
      <c r="F47" s="24">
        <v>-14</v>
      </c>
      <c r="G47" s="24">
        <v>14</v>
      </c>
      <c r="H47" s="24">
        <v>95</v>
      </c>
      <c r="I47" s="24">
        <v>27</v>
      </c>
      <c r="J47" s="40"/>
      <c r="K47" s="24"/>
      <c r="L47" s="21"/>
    </row>
    <row r="48" spans="1:12" ht="19.5" customHeight="1">
      <c r="A48" s="41"/>
      <c r="B48" s="48" t="s">
        <v>72</v>
      </c>
      <c r="C48" s="26"/>
      <c r="D48" s="24">
        <f t="shared" si="13"/>
        <v>63</v>
      </c>
      <c r="E48" s="24">
        <v>1</v>
      </c>
      <c r="F48" s="24">
        <v>8</v>
      </c>
      <c r="G48" s="24">
        <v>10</v>
      </c>
      <c r="H48" s="24">
        <v>42</v>
      </c>
      <c r="I48" s="24">
        <v>2</v>
      </c>
      <c r="J48" s="40"/>
      <c r="K48" s="24"/>
      <c r="L48" s="21"/>
    </row>
    <row r="49" spans="1:12" ht="19.5" customHeight="1">
      <c r="A49" s="41"/>
      <c r="B49" s="48" t="s">
        <v>73</v>
      </c>
      <c r="C49" s="26"/>
      <c r="D49" s="24">
        <f t="shared" si="13"/>
        <v>4</v>
      </c>
      <c r="E49" s="24">
        <v>0</v>
      </c>
      <c r="F49" s="24">
        <v>0</v>
      </c>
      <c r="G49" s="24">
        <v>2</v>
      </c>
      <c r="H49" s="24">
        <v>0</v>
      </c>
      <c r="I49" s="24">
        <v>2</v>
      </c>
      <c r="J49" s="40"/>
      <c r="K49" s="24"/>
      <c r="L49" s="21"/>
    </row>
    <row r="50" spans="1:12" ht="19.5" customHeight="1">
      <c r="A50" s="41"/>
      <c r="B50" s="48" t="s">
        <v>74</v>
      </c>
      <c r="C50" s="26"/>
      <c r="D50" s="24">
        <f t="shared" si="13"/>
        <v>58782</v>
      </c>
      <c r="E50" s="24">
        <v>1197</v>
      </c>
      <c r="F50" s="24">
        <v>497</v>
      </c>
      <c r="G50" s="24">
        <v>228</v>
      </c>
      <c r="H50" s="24">
        <v>9644</v>
      </c>
      <c r="I50" s="24">
        <v>47216</v>
      </c>
      <c r="J50" s="40"/>
      <c r="K50" s="24"/>
      <c r="L50" s="21"/>
    </row>
    <row r="51" spans="1:12" ht="19.5" customHeight="1">
      <c r="A51" s="41"/>
      <c r="B51" s="48" t="s">
        <v>75</v>
      </c>
      <c r="C51" s="26"/>
      <c r="D51" s="24">
        <f t="shared" si="13"/>
        <v>1612</v>
      </c>
      <c r="E51" s="24">
        <v>88</v>
      </c>
      <c r="F51" s="24">
        <v>133</v>
      </c>
      <c r="G51" s="24">
        <v>26</v>
      </c>
      <c r="H51" s="24">
        <v>1011</v>
      </c>
      <c r="I51" s="24">
        <v>354</v>
      </c>
      <c r="J51" s="40"/>
      <c r="K51" s="24"/>
      <c r="L51" s="21"/>
    </row>
    <row r="52" spans="1:12" ht="19.5" customHeight="1">
      <c r="A52" s="41"/>
      <c r="B52" s="47" t="s">
        <v>76</v>
      </c>
      <c r="C52" s="25"/>
      <c r="D52" s="22">
        <f aca="true" t="shared" si="14" ref="D52:I52">SUM(D53:D57)</f>
        <v>3961</v>
      </c>
      <c r="E52" s="22">
        <f t="shared" si="14"/>
        <v>65</v>
      </c>
      <c r="F52" s="22">
        <f t="shared" si="14"/>
        <v>39</v>
      </c>
      <c r="G52" s="22">
        <f t="shared" si="14"/>
        <v>82</v>
      </c>
      <c r="H52" s="22">
        <f t="shared" si="14"/>
        <v>114</v>
      </c>
      <c r="I52" s="22">
        <f t="shared" si="14"/>
        <v>3661</v>
      </c>
      <c r="J52" s="40"/>
      <c r="K52" s="22"/>
      <c r="L52" s="21"/>
    </row>
    <row r="53" spans="1:12" ht="19.5" customHeight="1">
      <c r="A53" s="41"/>
      <c r="B53" s="48" t="s">
        <v>77</v>
      </c>
      <c r="C53" s="26"/>
      <c r="D53" s="24">
        <f t="shared" si="13"/>
        <v>396</v>
      </c>
      <c r="E53" s="24">
        <v>4</v>
      </c>
      <c r="F53" s="24">
        <v>39</v>
      </c>
      <c r="G53" s="24">
        <v>72</v>
      </c>
      <c r="H53" s="24">
        <v>69</v>
      </c>
      <c r="I53" s="24">
        <v>212</v>
      </c>
      <c r="J53" s="40"/>
      <c r="K53" s="24"/>
      <c r="L53" s="21"/>
    </row>
    <row r="54" spans="1:12" ht="19.5" customHeight="1">
      <c r="A54" s="41"/>
      <c r="B54" s="48" t="s">
        <v>78</v>
      </c>
      <c r="C54" s="26"/>
      <c r="D54" s="24">
        <f t="shared" si="13"/>
        <v>0</v>
      </c>
      <c r="E54" s="24">
        <v>0</v>
      </c>
      <c r="F54" s="24">
        <v>0</v>
      </c>
      <c r="G54" s="24">
        <v>0</v>
      </c>
      <c r="H54" s="24">
        <v>0</v>
      </c>
      <c r="I54" s="24">
        <v>0</v>
      </c>
      <c r="J54" s="40"/>
      <c r="K54" s="24"/>
      <c r="L54" s="21"/>
    </row>
    <row r="55" spans="1:12" ht="14.25" customHeight="1">
      <c r="A55" s="41"/>
      <c r="B55" s="48" t="s">
        <v>785</v>
      </c>
      <c r="C55" s="26"/>
      <c r="D55" s="24"/>
      <c r="E55" s="24"/>
      <c r="F55" s="24"/>
      <c r="G55" s="24"/>
      <c r="H55" s="24"/>
      <c r="I55" s="24"/>
      <c r="J55" s="40"/>
      <c r="K55" s="24"/>
      <c r="L55" s="21"/>
    </row>
    <row r="56" spans="1:12" ht="19.5" customHeight="1">
      <c r="A56" s="41"/>
      <c r="B56" s="48" t="s">
        <v>80</v>
      </c>
      <c r="C56" s="26"/>
      <c r="D56" s="24">
        <f t="shared" si="13"/>
        <v>3451</v>
      </c>
      <c r="E56" s="24">
        <v>61</v>
      </c>
      <c r="F56" s="24">
        <v>0</v>
      </c>
      <c r="G56" s="24">
        <v>7</v>
      </c>
      <c r="H56" s="24">
        <v>43</v>
      </c>
      <c r="I56" s="24">
        <v>3340</v>
      </c>
      <c r="J56" s="40"/>
      <c r="K56" s="24"/>
      <c r="L56" s="21"/>
    </row>
    <row r="57" spans="1:12" ht="19.5" customHeight="1">
      <c r="A57" s="41"/>
      <c r="B57" s="48" t="s">
        <v>81</v>
      </c>
      <c r="C57" s="26"/>
      <c r="D57" s="24">
        <f t="shared" si="13"/>
        <v>114</v>
      </c>
      <c r="E57" s="24">
        <v>0</v>
      </c>
      <c r="F57" s="24">
        <v>0</v>
      </c>
      <c r="G57" s="24">
        <v>3</v>
      </c>
      <c r="H57" s="24">
        <v>2</v>
      </c>
      <c r="I57" s="24">
        <v>109</v>
      </c>
      <c r="J57" s="40"/>
      <c r="K57" s="24"/>
      <c r="L57" s="21"/>
    </row>
    <row r="58" spans="1:12" ht="19.5" customHeight="1">
      <c r="A58" s="41"/>
      <c r="B58" s="47" t="s">
        <v>82</v>
      </c>
      <c r="C58" s="25"/>
      <c r="D58" s="22">
        <f aca="true" t="shared" si="15" ref="D58:I58">SUM(D59:D60)</f>
        <v>8206</v>
      </c>
      <c r="E58" s="22">
        <f t="shared" si="15"/>
        <v>279</v>
      </c>
      <c r="F58" s="22">
        <f t="shared" si="15"/>
        <v>32</v>
      </c>
      <c r="G58" s="22">
        <f t="shared" si="15"/>
        <v>240</v>
      </c>
      <c r="H58" s="22">
        <f t="shared" si="15"/>
        <v>429</v>
      </c>
      <c r="I58" s="22">
        <f t="shared" si="15"/>
        <v>7226</v>
      </c>
      <c r="J58" s="40"/>
      <c r="K58" s="22"/>
      <c r="L58" s="21"/>
    </row>
    <row r="59" spans="1:12" ht="19.5" customHeight="1">
      <c r="A59" s="41"/>
      <c r="B59" s="48" t="s">
        <v>83</v>
      </c>
      <c r="C59" s="26"/>
      <c r="D59" s="24">
        <f t="shared" si="13"/>
        <v>449</v>
      </c>
      <c r="E59" s="24">
        <v>242</v>
      </c>
      <c r="F59" s="24">
        <v>42</v>
      </c>
      <c r="G59" s="24">
        <v>6</v>
      </c>
      <c r="H59" s="24">
        <v>33</v>
      </c>
      <c r="I59" s="24">
        <v>126</v>
      </c>
      <c r="J59" s="40"/>
      <c r="K59" s="24"/>
      <c r="L59" s="21"/>
    </row>
    <row r="60" spans="1:12" ht="19.5" customHeight="1">
      <c r="A60" s="41"/>
      <c r="B60" s="48" t="s">
        <v>84</v>
      </c>
      <c r="C60" s="26"/>
      <c r="D60" s="24">
        <f t="shared" si="13"/>
        <v>7757</v>
      </c>
      <c r="E60" s="24">
        <v>37</v>
      </c>
      <c r="F60" s="24">
        <v>-10</v>
      </c>
      <c r="G60" s="24">
        <v>234</v>
      </c>
      <c r="H60" s="24">
        <v>396</v>
      </c>
      <c r="I60" s="24">
        <v>7100</v>
      </c>
      <c r="J60" s="40"/>
      <c r="K60" s="24"/>
      <c r="L60" s="21"/>
    </row>
    <row r="61" spans="1:12" ht="19.5" customHeight="1">
      <c r="A61" s="41"/>
      <c r="B61" s="47" t="s">
        <v>86</v>
      </c>
      <c r="C61" s="25"/>
      <c r="D61" s="22">
        <f aca="true" t="shared" si="16" ref="D61:I61">SUM(D62:D65)</f>
        <v>115773</v>
      </c>
      <c r="E61" s="22">
        <f t="shared" si="16"/>
        <v>8933</v>
      </c>
      <c r="F61" s="22">
        <f t="shared" si="16"/>
        <v>851</v>
      </c>
      <c r="G61" s="22">
        <f t="shared" si="16"/>
        <v>2721</v>
      </c>
      <c r="H61" s="22">
        <f t="shared" si="16"/>
        <v>14497</v>
      </c>
      <c r="I61" s="22">
        <f t="shared" si="16"/>
        <v>88771</v>
      </c>
      <c r="J61" s="40"/>
      <c r="K61" s="22"/>
      <c r="L61" s="21"/>
    </row>
    <row r="62" spans="1:12" ht="19.5" customHeight="1">
      <c r="A62" s="41"/>
      <c r="B62" s="48" t="s">
        <v>88</v>
      </c>
      <c r="C62" s="26"/>
      <c r="D62" s="24">
        <f t="shared" si="13"/>
        <v>15048</v>
      </c>
      <c r="E62" s="24">
        <v>8619</v>
      </c>
      <c r="F62" s="24">
        <v>-28</v>
      </c>
      <c r="G62" s="24">
        <v>109</v>
      </c>
      <c r="H62" s="24">
        <v>5505</v>
      </c>
      <c r="I62" s="24">
        <v>843</v>
      </c>
      <c r="J62" s="40"/>
      <c r="K62" s="24"/>
      <c r="L62" s="21"/>
    </row>
    <row r="63" spans="1:12" ht="19.5" customHeight="1">
      <c r="A63" s="41"/>
      <c r="B63" s="48" t="s">
        <v>89</v>
      </c>
      <c r="C63" s="26"/>
      <c r="D63" s="24">
        <f t="shared" si="13"/>
        <v>428</v>
      </c>
      <c r="E63" s="24">
        <v>2</v>
      </c>
      <c r="F63" s="24">
        <v>43</v>
      </c>
      <c r="G63" s="24">
        <v>82</v>
      </c>
      <c r="H63" s="24">
        <v>96</v>
      </c>
      <c r="I63" s="24">
        <v>205</v>
      </c>
      <c r="J63" s="40"/>
      <c r="K63" s="24"/>
      <c r="L63" s="21"/>
    </row>
    <row r="64" spans="1:12" ht="19.5" customHeight="1">
      <c r="A64" s="41"/>
      <c r="B64" s="48" t="s">
        <v>91</v>
      </c>
      <c r="C64" s="26"/>
      <c r="D64" s="24">
        <f t="shared" si="13"/>
        <v>55162</v>
      </c>
      <c r="E64" s="24">
        <v>0</v>
      </c>
      <c r="F64" s="24">
        <v>6</v>
      </c>
      <c r="G64" s="24">
        <v>0</v>
      </c>
      <c r="H64" s="24">
        <v>1039</v>
      </c>
      <c r="I64" s="24">
        <v>54117</v>
      </c>
      <c r="J64" s="40"/>
      <c r="K64" s="24"/>
      <c r="L64" s="21"/>
    </row>
    <row r="65" spans="1:12" ht="19.5" customHeight="1">
      <c r="A65" s="41"/>
      <c r="B65" s="48" t="s">
        <v>93</v>
      </c>
      <c r="C65" s="26"/>
      <c r="D65" s="24">
        <f t="shared" si="13"/>
        <v>45135</v>
      </c>
      <c r="E65" s="24">
        <v>312</v>
      </c>
      <c r="F65" s="24">
        <v>830</v>
      </c>
      <c r="G65" s="24">
        <v>2530</v>
      </c>
      <c r="H65" s="24">
        <v>7857</v>
      </c>
      <c r="I65" s="24">
        <v>33606</v>
      </c>
      <c r="J65" s="40"/>
      <c r="K65" s="24"/>
      <c r="L65" s="21"/>
    </row>
    <row r="66" spans="1:12" ht="19.5" customHeight="1">
      <c r="A66" s="41"/>
      <c r="B66" s="47" t="s">
        <v>94</v>
      </c>
      <c r="C66" s="25"/>
      <c r="D66" s="22">
        <f aca="true" t="shared" si="17" ref="D66:I66">SUM(D67:D70)</f>
        <v>82871</v>
      </c>
      <c r="E66" s="22">
        <f t="shared" si="17"/>
        <v>-1140</v>
      </c>
      <c r="F66" s="22">
        <f t="shared" si="17"/>
        <v>927</v>
      </c>
      <c r="G66" s="22">
        <f t="shared" si="17"/>
        <v>1589</v>
      </c>
      <c r="H66" s="22">
        <f t="shared" si="17"/>
        <v>31408</v>
      </c>
      <c r="I66" s="22">
        <f t="shared" si="17"/>
        <v>50087</v>
      </c>
      <c r="J66" s="40"/>
      <c r="K66" s="22"/>
      <c r="L66" s="21"/>
    </row>
    <row r="67" spans="1:12" ht="19.5" customHeight="1">
      <c r="A67" s="41"/>
      <c r="B67" s="48" t="s">
        <v>95</v>
      </c>
      <c r="C67" s="26"/>
      <c r="D67" s="24">
        <f t="shared" si="13"/>
        <v>80975</v>
      </c>
      <c r="E67" s="24">
        <v>-1144</v>
      </c>
      <c r="F67" s="24">
        <v>557</v>
      </c>
      <c r="G67" s="24">
        <v>1435</v>
      </c>
      <c r="H67" s="24">
        <v>30656</v>
      </c>
      <c r="I67" s="24">
        <v>49471</v>
      </c>
      <c r="J67" s="40"/>
      <c r="K67" s="24"/>
      <c r="L67" s="21"/>
    </row>
    <row r="68" spans="1:12" ht="19.5" customHeight="1">
      <c r="A68" s="41"/>
      <c r="B68" s="48" t="s">
        <v>96</v>
      </c>
      <c r="C68" s="26"/>
      <c r="D68" s="24">
        <f t="shared" si="13"/>
        <v>1336</v>
      </c>
      <c r="E68" s="24">
        <v>4</v>
      </c>
      <c r="F68" s="24">
        <v>82</v>
      </c>
      <c r="G68" s="24">
        <v>47</v>
      </c>
      <c r="H68" s="24">
        <v>666</v>
      </c>
      <c r="I68" s="24">
        <v>537</v>
      </c>
      <c r="J68" s="40"/>
      <c r="K68" s="24"/>
      <c r="L68" s="21"/>
    </row>
    <row r="69" spans="1:12" ht="19.5" customHeight="1">
      <c r="A69" s="41"/>
      <c r="B69" s="48" t="s">
        <v>97</v>
      </c>
      <c r="C69" s="26"/>
      <c r="D69" s="24">
        <f t="shared" si="13"/>
        <v>20</v>
      </c>
      <c r="E69" s="24">
        <v>0</v>
      </c>
      <c r="F69" s="24">
        <v>4</v>
      </c>
      <c r="G69" s="24">
        <v>7</v>
      </c>
      <c r="H69" s="24">
        <v>9</v>
      </c>
      <c r="I69" s="24">
        <v>0</v>
      </c>
      <c r="J69" s="40"/>
      <c r="K69" s="24"/>
      <c r="L69" s="21"/>
    </row>
    <row r="70" spans="1:12" ht="19.5" customHeight="1">
      <c r="A70" s="41"/>
      <c r="B70" s="48" t="s">
        <v>98</v>
      </c>
      <c r="C70" s="26"/>
      <c r="D70" s="24">
        <f t="shared" si="13"/>
        <v>540</v>
      </c>
      <c r="E70" s="24">
        <v>0</v>
      </c>
      <c r="F70" s="24">
        <v>284</v>
      </c>
      <c r="G70" s="24">
        <v>100</v>
      </c>
      <c r="H70" s="24">
        <v>77</v>
      </c>
      <c r="I70" s="24">
        <v>79</v>
      </c>
      <c r="J70" s="40"/>
      <c r="K70" s="24"/>
      <c r="L70" s="21"/>
    </row>
    <row r="71" spans="1:12" ht="19.5" customHeight="1">
      <c r="A71" s="41"/>
      <c r="B71" s="47" t="s">
        <v>99</v>
      </c>
      <c r="C71" s="25"/>
      <c r="D71" s="22">
        <f aca="true" t="shared" si="18" ref="D71:I71">SUM(D72:D75)</f>
        <v>3285</v>
      </c>
      <c r="E71" s="22">
        <f t="shared" si="18"/>
        <v>17</v>
      </c>
      <c r="F71" s="22">
        <f t="shared" si="18"/>
        <v>74</v>
      </c>
      <c r="G71" s="22">
        <f t="shared" si="18"/>
        <v>417</v>
      </c>
      <c r="H71" s="22">
        <f t="shared" si="18"/>
        <v>814</v>
      </c>
      <c r="I71" s="22">
        <f t="shared" si="18"/>
        <v>1963</v>
      </c>
      <c r="J71" s="40"/>
      <c r="K71" s="22"/>
      <c r="L71" s="21"/>
    </row>
    <row r="72" spans="1:12" ht="19.5" customHeight="1">
      <c r="A72" s="41"/>
      <c r="B72" s="48" t="s">
        <v>100</v>
      </c>
      <c r="C72" s="26"/>
      <c r="D72" s="24">
        <f t="shared" si="13"/>
        <v>3234</v>
      </c>
      <c r="E72" s="24">
        <v>13</v>
      </c>
      <c r="F72" s="24">
        <v>74</v>
      </c>
      <c r="G72" s="24">
        <v>470</v>
      </c>
      <c r="H72" s="24">
        <v>726</v>
      </c>
      <c r="I72" s="24">
        <v>1951</v>
      </c>
      <c r="J72" s="40"/>
      <c r="K72" s="24"/>
      <c r="L72" s="21"/>
    </row>
    <row r="73" spans="1:12" ht="19.5" customHeight="1">
      <c r="A73" s="41"/>
      <c r="B73" s="48" t="s">
        <v>101</v>
      </c>
      <c r="C73" s="26"/>
      <c r="D73" s="24">
        <f t="shared" si="13"/>
        <v>18</v>
      </c>
      <c r="E73" s="24">
        <v>0</v>
      </c>
      <c r="F73" s="24">
        <v>0</v>
      </c>
      <c r="G73" s="24">
        <v>-53</v>
      </c>
      <c r="H73" s="24">
        <v>69</v>
      </c>
      <c r="I73" s="24">
        <v>2</v>
      </c>
      <c r="J73" s="40"/>
      <c r="K73" s="24"/>
      <c r="L73" s="21"/>
    </row>
    <row r="74" spans="1:12" ht="19.5" customHeight="1">
      <c r="A74" s="41"/>
      <c r="B74" s="48" t="s">
        <v>102</v>
      </c>
      <c r="C74" s="26"/>
      <c r="D74" s="24">
        <f t="shared" si="13"/>
        <v>23</v>
      </c>
      <c r="E74" s="24">
        <v>4</v>
      </c>
      <c r="F74" s="24">
        <v>0</v>
      </c>
      <c r="G74" s="24">
        <v>0</v>
      </c>
      <c r="H74" s="24">
        <v>9</v>
      </c>
      <c r="I74" s="24">
        <v>10</v>
      </c>
      <c r="J74" s="40"/>
      <c r="K74" s="24"/>
      <c r="L74" s="21"/>
    </row>
    <row r="75" spans="1:12" ht="19.5" customHeight="1">
      <c r="A75" s="41"/>
      <c r="B75" s="48" t="s">
        <v>103</v>
      </c>
      <c r="C75" s="26"/>
      <c r="D75" s="24">
        <f t="shared" si="13"/>
        <v>10</v>
      </c>
      <c r="E75" s="24">
        <v>0</v>
      </c>
      <c r="F75" s="24">
        <v>0</v>
      </c>
      <c r="G75" s="24">
        <v>0</v>
      </c>
      <c r="H75" s="24">
        <v>10</v>
      </c>
      <c r="I75" s="24">
        <v>0</v>
      </c>
      <c r="J75" s="40"/>
      <c r="K75" s="24"/>
      <c r="L75" s="21"/>
    </row>
    <row r="76" spans="1:12" ht="19.5" customHeight="1">
      <c r="A76" s="42"/>
      <c r="B76" s="47" t="s">
        <v>1</v>
      </c>
      <c r="C76" s="25"/>
      <c r="D76" s="22">
        <f aca="true" t="shared" si="19" ref="D76:I76">D77</f>
        <v>7970</v>
      </c>
      <c r="E76" s="22">
        <f t="shared" si="19"/>
        <v>5645</v>
      </c>
      <c r="F76" s="22">
        <f t="shared" si="19"/>
        <v>202</v>
      </c>
      <c r="G76" s="22">
        <f t="shared" si="19"/>
        <v>1177</v>
      </c>
      <c r="H76" s="22">
        <f t="shared" si="19"/>
        <v>454</v>
      </c>
      <c r="I76" s="22">
        <f t="shared" si="19"/>
        <v>492</v>
      </c>
      <c r="J76" s="40"/>
      <c r="K76" s="22"/>
      <c r="L76" s="21"/>
    </row>
    <row r="77" spans="1:12" ht="19.5" customHeight="1">
      <c r="A77" s="41"/>
      <c r="B77" s="47" t="s">
        <v>104</v>
      </c>
      <c r="C77" s="25"/>
      <c r="D77" s="22">
        <f aca="true" t="shared" si="20" ref="D77:I77">SUM(D78:D81)</f>
        <v>7970</v>
      </c>
      <c r="E77" s="22">
        <f t="shared" si="20"/>
        <v>5645</v>
      </c>
      <c r="F77" s="22">
        <f t="shared" si="20"/>
        <v>202</v>
      </c>
      <c r="G77" s="22">
        <f t="shared" si="20"/>
        <v>1177</v>
      </c>
      <c r="H77" s="22">
        <f t="shared" si="20"/>
        <v>454</v>
      </c>
      <c r="I77" s="22">
        <f t="shared" si="20"/>
        <v>492</v>
      </c>
      <c r="J77" s="40"/>
      <c r="K77" s="22"/>
      <c r="L77" s="21"/>
    </row>
    <row r="78" spans="1:12" ht="19.5" customHeight="1">
      <c r="A78" s="41"/>
      <c r="B78" s="48" t="s">
        <v>106</v>
      </c>
      <c r="C78" s="26"/>
      <c r="D78" s="24">
        <f>E78+F78+G78+H78+I78</f>
        <v>635</v>
      </c>
      <c r="E78" s="24">
        <v>175</v>
      </c>
      <c r="F78" s="24">
        <v>47</v>
      </c>
      <c r="G78" s="24">
        <v>406</v>
      </c>
      <c r="H78" s="24">
        <v>7</v>
      </c>
      <c r="I78" s="24">
        <v>0</v>
      </c>
      <c r="J78" s="40"/>
      <c r="K78" s="24"/>
      <c r="L78" s="21"/>
    </row>
    <row r="79" spans="1:12" ht="19.5" customHeight="1">
      <c r="A79" s="41"/>
      <c r="B79" s="48" t="s">
        <v>107</v>
      </c>
      <c r="C79" s="26"/>
      <c r="D79" s="24">
        <f>E79+F79+G79+H79+I79</f>
        <v>4741</v>
      </c>
      <c r="E79" s="24">
        <v>4199</v>
      </c>
      <c r="F79" s="24">
        <v>0</v>
      </c>
      <c r="G79" s="24">
        <v>364</v>
      </c>
      <c r="H79" s="24">
        <v>22</v>
      </c>
      <c r="I79" s="24">
        <v>156</v>
      </c>
      <c r="J79" s="40"/>
      <c r="K79" s="24"/>
      <c r="L79" s="21"/>
    </row>
    <row r="80" spans="1:12" ht="19.5" customHeight="1">
      <c r="A80" s="41"/>
      <c r="B80" s="48" t="s">
        <v>108</v>
      </c>
      <c r="C80" s="26"/>
      <c r="D80" s="24">
        <f>E80+F80+G80+H80+I80</f>
        <v>927</v>
      </c>
      <c r="E80" s="24">
        <v>15</v>
      </c>
      <c r="F80" s="24">
        <v>157</v>
      </c>
      <c r="G80" s="24">
        <v>274</v>
      </c>
      <c r="H80" s="24">
        <v>343</v>
      </c>
      <c r="I80" s="24">
        <v>138</v>
      </c>
      <c r="J80" s="40"/>
      <c r="K80" s="24"/>
      <c r="L80" s="21"/>
    </row>
    <row r="81" spans="1:12" ht="19.5" customHeight="1">
      <c r="A81" s="41"/>
      <c r="B81" s="48" t="s">
        <v>109</v>
      </c>
      <c r="C81" s="26"/>
      <c r="D81" s="24">
        <f>E81+F81+G81+H81+I81</f>
        <v>1667</v>
      </c>
      <c r="E81" s="24">
        <v>1256</v>
      </c>
      <c r="F81" s="24">
        <v>-2</v>
      </c>
      <c r="G81" s="24">
        <v>133</v>
      </c>
      <c r="H81" s="24">
        <v>82</v>
      </c>
      <c r="I81" s="24">
        <v>198</v>
      </c>
      <c r="J81" s="40"/>
      <c r="K81" s="24"/>
      <c r="L81" s="21"/>
    </row>
    <row r="82" spans="1:12" ht="19.5" customHeight="1">
      <c r="A82" s="41"/>
      <c r="B82" s="47" t="s">
        <v>5</v>
      </c>
      <c r="C82" s="25"/>
      <c r="D82" s="22">
        <f aca="true" t="shared" si="21" ref="D82:I82">D83+D86+D90+D94+D98+D103</f>
        <v>54945</v>
      </c>
      <c r="E82" s="22">
        <f t="shared" si="21"/>
        <v>13077</v>
      </c>
      <c r="F82" s="22">
        <f t="shared" si="21"/>
        <v>1581</v>
      </c>
      <c r="G82" s="22">
        <f t="shared" si="21"/>
        <v>4179</v>
      </c>
      <c r="H82" s="22">
        <f t="shared" si="21"/>
        <v>7425</v>
      </c>
      <c r="I82" s="22">
        <f t="shared" si="21"/>
        <v>28683</v>
      </c>
      <c r="J82" s="40"/>
      <c r="K82" s="22"/>
      <c r="L82" s="21"/>
    </row>
    <row r="83" spans="1:12" ht="19.5" customHeight="1">
      <c r="A83" s="41"/>
      <c r="B83" s="47" t="s">
        <v>110</v>
      </c>
      <c r="C83" s="25"/>
      <c r="D83" s="22">
        <f aca="true" t="shared" si="22" ref="D83:I83">SUM(D84:D85)</f>
        <v>16423</v>
      </c>
      <c r="E83" s="22">
        <f t="shared" si="22"/>
        <v>8060</v>
      </c>
      <c r="F83" s="22">
        <f t="shared" si="22"/>
        <v>408</v>
      </c>
      <c r="G83" s="22">
        <f t="shared" si="22"/>
        <v>2819</v>
      </c>
      <c r="H83" s="22">
        <f t="shared" si="22"/>
        <v>4292</v>
      </c>
      <c r="I83" s="22">
        <f t="shared" si="22"/>
        <v>844</v>
      </c>
      <c r="J83" s="40"/>
      <c r="K83" s="22"/>
      <c r="L83" s="21"/>
    </row>
    <row r="84" spans="1:12" ht="19.5" customHeight="1">
      <c r="A84" s="41"/>
      <c r="B84" s="48" t="s">
        <v>111</v>
      </c>
      <c r="C84" s="26"/>
      <c r="D84" s="24">
        <f aca="true" t="shared" si="23" ref="D84:D104">E84+F84+G84+H84+I84</f>
        <v>9696</v>
      </c>
      <c r="E84" s="24">
        <v>6733</v>
      </c>
      <c r="F84" s="24">
        <v>216</v>
      </c>
      <c r="G84" s="24">
        <v>1241</v>
      </c>
      <c r="H84" s="24">
        <v>1255</v>
      </c>
      <c r="I84" s="24">
        <v>251</v>
      </c>
      <c r="J84" s="40"/>
      <c r="K84" s="24"/>
      <c r="L84" s="21"/>
    </row>
    <row r="85" spans="1:12" ht="19.5" customHeight="1">
      <c r="A85" s="41"/>
      <c r="B85" s="48" t="s">
        <v>112</v>
      </c>
      <c r="C85" s="26"/>
      <c r="D85" s="24">
        <f t="shared" si="23"/>
        <v>6727</v>
      </c>
      <c r="E85" s="24">
        <v>1327</v>
      </c>
      <c r="F85" s="24">
        <v>192</v>
      </c>
      <c r="G85" s="24">
        <v>1578</v>
      </c>
      <c r="H85" s="24">
        <v>3037</v>
      </c>
      <c r="I85" s="24">
        <v>593</v>
      </c>
      <c r="J85" s="40"/>
      <c r="K85" s="24"/>
      <c r="L85" s="21"/>
    </row>
    <row r="86" spans="1:12" ht="19.5" customHeight="1">
      <c r="A86" s="41"/>
      <c r="B86" s="47" t="s">
        <v>113</v>
      </c>
      <c r="C86" s="25"/>
      <c r="D86" s="22">
        <f aca="true" t="shared" si="24" ref="D86:I86">SUM(D87:D89)</f>
        <v>6686</v>
      </c>
      <c r="E86" s="22">
        <f t="shared" si="24"/>
        <v>3706</v>
      </c>
      <c r="F86" s="22">
        <f t="shared" si="24"/>
        <v>511</v>
      </c>
      <c r="G86" s="22">
        <f t="shared" si="24"/>
        <v>879</v>
      </c>
      <c r="H86" s="22">
        <f t="shared" si="24"/>
        <v>955</v>
      </c>
      <c r="I86" s="22">
        <f t="shared" si="24"/>
        <v>635</v>
      </c>
      <c r="J86" s="40"/>
      <c r="K86" s="22"/>
      <c r="L86" s="21"/>
    </row>
    <row r="87" spans="1:12" ht="19.5" customHeight="1">
      <c r="A87" s="41"/>
      <c r="B87" s="48" t="s">
        <v>114</v>
      </c>
      <c r="C87" s="26"/>
      <c r="D87" s="24">
        <f t="shared" si="23"/>
        <v>2697</v>
      </c>
      <c r="E87" s="24">
        <v>1277</v>
      </c>
      <c r="F87" s="24">
        <v>154</v>
      </c>
      <c r="G87" s="24">
        <v>380</v>
      </c>
      <c r="H87" s="24">
        <v>720</v>
      </c>
      <c r="I87" s="24">
        <v>166</v>
      </c>
      <c r="J87" s="40"/>
      <c r="K87" s="24"/>
      <c r="L87" s="21"/>
    </row>
    <row r="88" spans="1:12" ht="19.5" customHeight="1">
      <c r="A88" s="41"/>
      <c r="B88" s="48" t="s">
        <v>115</v>
      </c>
      <c r="C88" s="26"/>
      <c r="D88" s="24">
        <f t="shared" si="23"/>
        <v>41</v>
      </c>
      <c r="E88" s="24">
        <v>5</v>
      </c>
      <c r="F88" s="24">
        <v>0</v>
      </c>
      <c r="G88" s="24">
        <v>4</v>
      </c>
      <c r="H88" s="24">
        <v>28</v>
      </c>
      <c r="I88" s="24">
        <v>4</v>
      </c>
      <c r="J88" s="40"/>
      <c r="K88" s="24"/>
      <c r="L88" s="21"/>
    </row>
    <row r="89" spans="1:12" ht="19.5" customHeight="1">
      <c r="A89" s="41"/>
      <c r="B89" s="48" t="s">
        <v>116</v>
      </c>
      <c r="C89" s="26"/>
      <c r="D89" s="24">
        <f t="shared" si="23"/>
        <v>3948</v>
      </c>
      <c r="E89" s="24">
        <v>2424</v>
      </c>
      <c r="F89" s="24">
        <v>357</v>
      </c>
      <c r="G89" s="24">
        <v>495</v>
      </c>
      <c r="H89" s="24">
        <v>207</v>
      </c>
      <c r="I89" s="24">
        <v>465</v>
      </c>
      <c r="J89" s="40"/>
      <c r="K89" s="24"/>
      <c r="L89" s="21"/>
    </row>
    <row r="90" spans="1:12" ht="19.5" customHeight="1">
      <c r="A90" s="41"/>
      <c r="B90" s="47" t="s">
        <v>117</v>
      </c>
      <c r="C90" s="25"/>
      <c r="D90" s="22">
        <f aca="true" t="shared" si="25" ref="D90:I90">SUM(D91:D93)</f>
        <v>3097</v>
      </c>
      <c r="E90" s="22">
        <f t="shared" si="25"/>
        <v>1299</v>
      </c>
      <c r="F90" s="22">
        <f t="shared" si="25"/>
        <v>269</v>
      </c>
      <c r="G90" s="22">
        <f t="shared" si="25"/>
        <v>343</v>
      </c>
      <c r="H90" s="22">
        <f t="shared" si="25"/>
        <v>692</v>
      </c>
      <c r="I90" s="22">
        <f t="shared" si="25"/>
        <v>494</v>
      </c>
      <c r="J90" s="40"/>
      <c r="K90" s="22"/>
      <c r="L90" s="21"/>
    </row>
    <row r="91" spans="1:12" ht="19.5" customHeight="1">
      <c r="A91" s="41"/>
      <c r="B91" s="48" t="s">
        <v>118</v>
      </c>
      <c r="C91" s="26"/>
      <c r="D91" s="24">
        <f t="shared" si="23"/>
        <v>766</v>
      </c>
      <c r="E91" s="24">
        <v>307</v>
      </c>
      <c r="F91" s="24">
        <v>45</v>
      </c>
      <c r="G91" s="24">
        <v>122</v>
      </c>
      <c r="H91" s="24">
        <v>202</v>
      </c>
      <c r="I91" s="24">
        <v>90</v>
      </c>
      <c r="J91" s="40"/>
      <c r="K91" s="24"/>
      <c r="L91" s="21"/>
    </row>
    <row r="92" spans="1:12" ht="19.5" customHeight="1">
      <c r="A92" s="41"/>
      <c r="B92" s="48" t="s">
        <v>119</v>
      </c>
      <c r="C92" s="26"/>
      <c r="D92" s="24">
        <f t="shared" si="23"/>
        <v>1852</v>
      </c>
      <c r="E92" s="24">
        <v>967</v>
      </c>
      <c r="F92" s="24">
        <v>139</v>
      </c>
      <c r="G92" s="24">
        <v>183</v>
      </c>
      <c r="H92" s="24">
        <v>432</v>
      </c>
      <c r="I92" s="24">
        <v>131</v>
      </c>
      <c r="J92" s="40"/>
      <c r="K92" s="24"/>
      <c r="L92" s="21"/>
    </row>
    <row r="93" spans="1:12" ht="19.5" customHeight="1">
      <c r="A93" s="41"/>
      <c r="B93" s="48" t="s">
        <v>120</v>
      </c>
      <c r="C93" s="26"/>
      <c r="D93" s="24">
        <f t="shared" si="23"/>
        <v>479</v>
      </c>
      <c r="E93" s="24">
        <v>25</v>
      </c>
      <c r="F93" s="24">
        <v>85</v>
      </c>
      <c r="G93" s="24">
        <v>38</v>
      </c>
      <c r="H93" s="24">
        <v>58</v>
      </c>
      <c r="I93" s="24">
        <v>273</v>
      </c>
      <c r="J93" s="40"/>
      <c r="K93" s="24"/>
      <c r="L93" s="21"/>
    </row>
    <row r="94" spans="1:12" ht="19.5" customHeight="1">
      <c r="A94" s="41"/>
      <c r="B94" s="47" t="s">
        <v>121</v>
      </c>
      <c r="C94" s="25"/>
      <c r="D94" s="22">
        <f aca="true" t="shared" si="26" ref="D94:I94">SUM(D95:D97)</f>
        <v>1695</v>
      </c>
      <c r="E94" s="22">
        <f t="shared" si="26"/>
        <v>-62</v>
      </c>
      <c r="F94" s="22">
        <f t="shared" si="26"/>
        <v>184</v>
      </c>
      <c r="G94" s="22">
        <f t="shared" si="26"/>
        <v>101</v>
      </c>
      <c r="H94" s="22">
        <f t="shared" si="26"/>
        <v>1321</v>
      </c>
      <c r="I94" s="22">
        <f t="shared" si="26"/>
        <v>151</v>
      </c>
      <c r="J94" s="40"/>
      <c r="K94" s="22"/>
      <c r="L94" s="21"/>
    </row>
    <row r="95" spans="1:12" ht="19.5" customHeight="1">
      <c r="A95" s="41"/>
      <c r="B95" s="48" t="s">
        <v>122</v>
      </c>
      <c r="C95" s="26"/>
      <c r="D95" s="24">
        <f t="shared" si="23"/>
        <v>681</v>
      </c>
      <c r="E95" s="24">
        <v>-88</v>
      </c>
      <c r="F95" s="24">
        <v>146</v>
      </c>
      <c r="G95" s="24">
        <v>77</v>
      </c>
      <c r="H95" s="24">
        <v>414</v>
      </c>
      <c r="I95" s="24">
        <v>132</v>
      </c>
      <c r="J95" s="40"/>
      <c r="K95" s="24"/>
      <c r="L95" s="21"/>
    </row>
    <row r="96" spans="1:12" ht="19.5" customHeight="1">
      <c r="A96" s="41"/>
      <c r="B96" s="48" t="s">
        <v>123</v>
      </c>
      <c r="C96" s="26"/>
      <c r="D96" s="24">
        <f t="shared" si="23"/>
        <v>7</v>
      </c>
      <c r="E96" s="24">
        <v>0</v>
      </c>
      <c r="F96" s="24">
        <v>0</v>
      </c>
      <c r="G96" s="24">
        <v>0</v>
      </c>
      <c r="H96" s="24">
        <v>4</v>
      </c>
      <c r="I96" s="24">
        <v>3</v>
      </c>
      <c r="J96" s="40"/>
      <c r="K96" s="24"/>
      <c r="L96" s="21"/>
    </row>
    <row r="97" spans="1:12" ht="19.5" customHeight="1">
      <c r="A97" s="41"/>
      <c r="B97" s="48" t="s">
        <v>124</v>
      </c>
      <c r="C97" s="26"/>
      <c r="D97" s="24">
        <f t="shared" si="23"/>
        <v>1007</v>
      </c>
      <c r="E97" s="24">
        <v>26</v>
      </c>
      <c r="F97" s="24">
        <v>38</v>
      </c>
      <c r="G97" s="24">
        <v>24</v>
      </c>
      <c r="H97" s="24">
        <v>903</v>
      </c>
      <c r="I97" s="24">
        <v>16</v>
      </c>
      <c r="J97" s="40"/>
      <c r="K97" s="24"/>
      <c r="L97" s="21"/>
    </row>
    <row r="98" spans="1:12" ht="19.5" customHeight="1">
      <c r="A98" s="41"/>
      <c r="B98" s="47" t="s">
        <v>125</v>
      </c>
      <c r="C98" s="25"/>
      <c r="D98" s="22">
        <f>SUM(C99:D102)</f>
        <v>26673</v>
      </c>
      <c r="E98" s="22">
        <f>SUM(E99:E102)</f>
        <v>33</v>
      </c>
      <c r="F98" s="22">
        <f>SUM(F99:F102)</f>
        <v>206</v>
      </c>
      <c r="G98" s="22">
        <f>SUM(G99:G102)</f>
        <v>-59</v>
      </c>
      <c r="H98" s="22">
        <f>SUM(H99:H102)</f>
        <v>147</v>
      </c>
      <c r="I98" s="22">
        <f>SUM(I99:I102)</f>
        <v>26346</v>
      </c>
      <c r="J98" s="40"/>
      <c r="K98" s="22"/>
      <c r="L98" s="21"/>
    </row>
    <row r="99" spans="1:12" ht="19.5" customHeight="1">
      <c r="A99" s="41"/>
      <c r="B99" s="48" t="s">
        <v>126</v>
      </c>
      <c r="C99" s="26"/>
      <c r="D99" s="24">
        <f t="shared" si="23"/>
        <v>-215</v>
      </c>
      <c r="E99" s="24">
        <v>2</v>
      </c>
      <c r="F99" s="24">
        <v>6</v>
      </c>
      <c r="G99" s="24">
        <v>-240</v>
      </c>
      <c r="H99" s="24">
        <v>17</v>
      </c>
      <c r="I99" s="24">
        <v>0</v>
      </c>
      <c r="J99" s="40"/>
      <c r="K99" s="24"/>
      <c r="L99" s="21"/>
    </row>
    <row r="100" spans="1:12" ht="19.5" customHeight="1">
      <c r="A100" s="41"/>
      <c r="B100" s="48" t="s">
        <v>127</v>
      </c>
      <c r="C100" s="26"/>
      <c r="D100" s="24">
        <f t="shared" si="23"/>
        <v>707</v>
      </c>
      <c r="E100" s="24">
        <v>0</v>
      </c>
      <c r="F100" s="24">
        <v>139</v>
      </c>
      <c r="G100" s="24">
        <v>75</v>
      </c>
      <c r="H100" s="24">
        <v>64</v>
      </c>
      <c r="I100" s="24">
        <v>429</v>
      </c>
      <c r="J100" s="40"/>
      <c r="K100" s="24"/>
      <c r="L100" s="21"/>
    </row>
    <row r="101" spans="1:12" ht="19.5" customHeight="1">
      <c r="A101" s="41"/>
      <c r="B101" s="48" t="s">
        <v>128</v>
      </c>
      <c r="C101" s="26"/>
      <c r="D101" s="24">
        <f t="shared" si="23"/>
        <v>125</v>
      </c>
      <c r="E101" s="24">
        <v>0</v>
      </c>
      <c r="F101" s="24">
        <v>0</v>
      </c>
      <c r="G101" s="24">
        <v>7</v>
      </c>
      <c r="H101" s="24">
        <v>8</v>
      </c>
      <c r="I101" s="24">
        <v>110</v>
      </c>
      <c r="J101" s="40"/>
      <c r="K101" s="24"/>
      <c r="L101" s="21"/>
    </row>
    <row r="102" spans="1:12" ht="19.5" customHeight="1">
      <c r="A102" s="41"/>
      <c r="B102" s="48" t="s">
        <v>129</v>
      </c>
      <c r="C102" s="26"/>
      <c r="D102" s="24">
        <f t="shared" si="23"/>
        <v>26056</v>
      </c>
      <c r="E102" s="24">
        <v>31</v>
      </c>
      <c r="F102" s="24">
        <v>61</v>
      </c>
      <c r="G102" s="24">
        <v>99</v>
      </c>
      <c r="H102" s="24">
        <v>58</v>
      </c>
      <c r="I102" s="24">
        <v>25807</v>
      </c>
      <c r="J102" s="40"/>
      <c r="K102" s="24"/>
      <c r="L102" s="21"/>
    </row>
    <row r="103" spans="1:12" ht="19.5" customHeight="1">
      <c r="A103" s="41"/>
      <c r="B103" s="47" t="s">
        <v>130</v>
      </c>
      <c r="C103" s="25"/>
      <c r="D103" s="22">
        <f aca="true" t="shared" si="27" ref="D103:I103">D104</f>
        <v>371</v>
      </c>
      <c r="E103" s="22">
        <f t="shared" si="27"/>
        <v>41</v>
      </c>
      <c r="F103" s="22">
        <f t="shared" si="27"/>
        <v>3</v>
      </c>
      <c r="G103" s="22">
        <f t="shared" si="27"/>
        <v>96</v>
      </c>
      <c r="H103" s="22">
        <f t="shared" si="27"/>
        <v>18</v>
      </c>
      <c r="I103" s="22">
        <f t="shared" si="27"/>
        <v>213</v>
      </c>
      <c r="J103" s="40"/>
      <c r="K103" s="22"/>
      <c r="L103" s="21"/>
    </row>
    <row r="104" spans="1:12" ht="19.5" customHeight="1">
      <c r="A104" s="41"/>
      <c r="B104" s="48" t="s">
        <v>131</v>
      </c>
      <c r="C104" s="26"/>
      <c r="D104" s="24">
        <f t="shared" si="23"/>
        <v>371</v>
      </c>
      <c r="E104" s="24">
        <v>41</v>
      </c>
      <c r="F104" s="24">
        <v>3</v>
      </c>
      <c r="G104" s="24">
        <v>96</v>
      </c>
      <c r="H104" s="24">
        <v>18</v>
      </c>
      <c r="I104" s="24">
        <v>213</v>
      </c>
      <c r="J104" s="40"/>
      <c r="K104" s="24"/>
      <c r="L104" s="21"/>
    </row>
    <row r="105" spans="1:12" ht="19.5" customHeight="1">
      <c r="A105" s="41"/>
      <c r="B105" s="47" t="s">
        <v>6</v>
      </c>
      <c r="C105" s="25"/>
      <c r="D105" s="22">
        <f aca="true" t="shared" si="28" ref="D105:I105">D106+D118+D122+D126+D130+D136</f>
        <v>40305</v>
      </c>
      <c r="E105" s="22">
        <f t="shared" si="28"/>
        <v>1652</v>
      </c>
      <c r="F105" s="22">
        <f t="shared" si="28"/>
        <v>28188</v>
      </c>
      <c r="G105" s="22">
        <f t="shared" si="28"/>
        <v>413</v>
      </c>
      <c r="H105" s="22">
        <f t="shared" si="28"/>
        <v>1195</v>
      </c>
      <c r="I105" s="22">
        <f t="shared" si="28"/>
        <v>8857</v>
      </c>
      <c r="J105" s="40"/>
      <c r="K105" s="22"/>
      <c r="L105" s="21"/>
    </row>
    <row r="106" spans="1:12" ht="19.5" customHeight="1">
      <c r="A106" s="41"/>
      <c r="B106" s="47" t="s">
        <v>132</v>
      </c>
      <c r="C106" s="25"/>
      <c r="D106" s="22">
        <f aca="true" t="shared" si="29" ref="D106:I106">SUM(D107:D117)</f>
        <v>36544</v>
      </c>
      <c r="E106" s="22">
        <f t="shared" si="29"/>
        <v>1660</v>
      </c>
      <c r="F106" s="22">
        <f t="shared" si="29"/>
        <v>26865</v>
      </c>
      <c r="G106" s="22">
        <f t="shared" si="29"/>
        <v>-280</v>
      </c>
      <c r="H106" s="22">
        <f t="shared" si="29"/>
        <v>269</v>
      </c>
      <c r="I106" s="22">
        <f t="shared" si="29"/>
        <v>8030</v>
      </c>
      <c r="J106" s="40"/>
      <c r="K106" s="22"/>
      <c r="L106" s="21"/>
    </row>
    <row r="107" spans="1:12" ht="19.5" customHeight="1">
      <c r="A107" s="41"/>
      <c r="B107" s="48" t="s">
        <v>133</v>
      </c>
      <c r="C107" s="26"/>
      <c r="D107" s="24">
        <f aca="true" t="shared" si="30" ref="D107:D143">E107+F107+G107+H107+I107</f>
        <v>26239</v>
      </c>
      <c r="E107" s="24">
        <v>1641</v>
      </c>
      <c r="F107" s="24">
        <v>24137</v>
      </c>
      <c r="G107" s="24">
        <v>192</v>
      </c>
      <c r="H107" s="24">
        <v>220</v>
      </c>
      <c r="I107" s="24">
        <v>49</v>
      </c>
      <c r="J107" s="40"/>
      <c r="K107" s="24"/>
      <c r="L107" s="21"/>
    </row>
    <row r="108" spans="1:12" ht="19.5" customHeight="1">
      <c r="A108" s="41"/>
      <c r="B108" s="48" t="s">
        <v>134</v>
      </c>
      <c r="C108" s="26"/>
      <c r="D108" s="24">
        <f t="shared" si="30"/>
        <v>123</v>
      </c>
      <c r="E108" s="24">
        <v>0</v>
      </c>
      <c r="F108" s="24">
        <v>60</v>
      </c>
      <c r="G108" s="24">
        <v>0</v>
      </c>
      <c r="H108" s="24">
        <v>2</v>
      </c>
      <c r="I108" s="24">
        <v>61</v>
      </c>
      <c r="J108" s="40"/>
      <c r="K108" s="24"/>
      <c r="L108" s="21"/>
    </row>
    <row r="109" spans="1:12" ht="19.5" customHeight="1">
      <c r="A109" s="41"/>
      <c r="B109" s="48" t="s">
        <v>135</v>
      </c>
      <c r="C109" s="26"/>
      <c r="D109" s="24">
        <f t="shared" si="30"/>
        <v>121</v>
      </c>
      <c r="E109" s="24">
        <v>0</v>
      </c>
      <c r="F109" s="24">
        <v>65</v>
      </c>
      <c r="G109" s="24">
        <v>56</v>
      </c>
      <c r="H109" s="24">
        <v>0</v>
      </c>
      <c r="I109" s="24">
        <v>0</v>
      </c>
      <c r="J109" s="40"/>
      <c r="K109" s="24"/>
      <c r="L109" s="21"/>
    </row>
    <row r="110" spans="1:12" ht="19.5" customHeight="1">
      <c r="A110" s="41"/>
      <c r="B110" s="48" t="s">
        <v>136</v>
      </c>
      <c r="C110" s="26"/>
      <c r="D110" s="24">
        <f t="shared" si="30"/>
        <v>2</v>
      </c>
      <c r="E110" s="24">
        <v>0</v>
      </c>
      <c r="F110" s="24">
        <v>0</v>
      </c>
      <c r="G110" s="24">
        <v>2</v>
      </c>
      <c r="H110" s="24">
        <v>0</v>
      </c>
      <c r="I110" s="24">
        <v>0</v>
      </c>
      <c r="J110" s="40"/>
      <c r="K110" s="24"/>
      <c r="L110" s="21"/>
    </row>
    <row r="111" spans="1:12" ht="19.5" customHeight="1">
      <c r="A111" s="41"/>
      <c r="B111" s="48" t="s">
        <v>137</v>
      </c>
      <c r="C111" s="26"/>
      <c r="D111" s="24">
        <f t="shared" si="30"/>
        <v>94</v>
      </c>
      <c r="E111" s="24">
        <v>0</v>
      </c>
      <c r="F111" s="24">
        <v>0</v>
      </c>
      <c r="G111" s="24">
        <v>52</v>
      </c>
      <c r="H111" s="24">
        <v>0</v>
      </c>
      <c r="I111" s="24">
        <v>42</v>
      </c>
      <c r="J111" s="40"/>
      <c r="K111" s="24"/>
      <c r="L111" s="21"/>
    </row>
    <row r="112" spans="1:12" ht="19.5" customHeight="1">
      <c r="A112" s="41"/>
      <c r="B112" s="48" t="s">
        <v>473</v>
      </c>
      <c r="C112" s="26"/>
      <c r="D112" s="24"/>
      <c r="E112" s="24"/>
      <c r="F112" s="24"/>
      <c r="G112" s="24"/>
      <c r="H112" s="24"/>
      <c r="I112" s="24"/>
      <c r="J112" s="40"/>
      <c r="K112" s="24"/>
      <c r="L112" s="21"/>
    </row>
    <row r="113" spans="1:12" ht="14.25" customHeight="1">
      <c r="A113" s="41"/>
      <c r="B113" s="48" t="s">
        <v>786</v>
      </c>
      <c r="C113" s="26"/>
      <c r="D113" s="24"/>
      <c r="E113" s="24"/>
      <c r="F113" s="24"/>
      <c r="G113" s="24"/>
      <c r="H113" s="24"/>
      <c r="I113" s="24"/>
      <c r="J113" s="40"/>
      <c r="K113" s="24"/>
      <c r="L113" s="21"/>
    </row>
    <row r="114" spans="1:12" ht="14.25" customHeight="1">
      <c r="A114" s="41"/>
      <c r="B114" s="48" t="s">
        <v>140</v>
      </c>
      <c r="C114" s="26"/>
      <c r="D114" s="24">
        <f t="shared" si="30"/>
        <v>2776</v>
      </c>
      <c r="E114" s="24">
        <v>18</v>
      </c>
      <c r="F114" s="24">
        <v>155</v>
      </c>
      <c r="G114" s="24">
        <v>-606</v>
      </c>
      <c r="H114" s="24">
        <v>20</v>
      </c>
      <c r="I114" s="24">
        <v>3189</v>
      </c>
      <c r="J114" s="40"/>
      <c r="K114" s="24"/>
      <c r="L114" s="21"/>
    </row>
    <row r="115" spans="1:17" ht="19.5" customHeight="1">
      <c r="A115" s="41"/>
      <c r="B115" s="48" t="s">
        <v>142</v>
      </c>
      <c r="C115" s="26"/>
      <c r="D115" s="24">
        <f t="shared" si="30"/>
        <v>1006</v>
      </c>
      <c r="E115" s="24">
        <v>0</v>
      </c>
      <c r="F115" s="24">
        <v>1006</v>
      </c>
      <c r="G115" s="24">
        <v>0</v>
      </c>
      <c r="H115" s="24">
        <v>0</v>
      </c>
      <c r="I115" s="24">
        <v>0</v>
      </c>
      <c r="J115" s="40"/>
      <c r="K115" s="24"/>
      <c r="L115" s="21"/>
      <c r="M115" s="21"/>
      <c r="N115" s="21"/>
      <c r="O115" s="21"/>
      <c r="P115" s="21"/>
      <c r="Q115" s="21"/>
    </row>
    <row r="116" spans="1:12" ht="19.5" customHeight="1">
      <c r="A116" s="41"/>
      <c r="B116" s="48" t="s">
        <v>143</v>
      </c>
      <c r="C116" s="26"/>
      <c r="D116" s="24">
        <f t="shared" si="30"/>
        <v>1643</v>
      </c>
      <c r="E116" s="24">
        <v>1</v>
      </c>
      <c r="F116" s="24">
        <v>1413</v>
      </c>
      <c r="G116" s="24">
        <v>10</v>
      </c>
      <c r="H116" s="24">
        <v>10</v>
      </c>
      <c r="I116" s="24">
        <v>209</v>
      </c>
      <c r="J116" s="40"/>
      <c r="K116" s="24"/>
      <c r="L116" s="21"/>
    </row>
    <row r="117" spans="1:12" ht="19.5" customHeight="1">
      <c r="A117" s="41"/>
      <c r="B117" s="48" t="s">
        <v>144</v>
      </c>
      <c r="C117" s="26"/>
      <c r="D117" s="24">
        <f t="shared" si="30"/>
        <v>4540</v>
      </c>
      <c r="E117" s="24">
        <v>0</v>
      </c>
      <c r="F117" s="24">
        <v>29</v>
      </c>
      <c r="G117" s="24">
        <v>14</v>
      </c>
      <c r="H117" s="24">
        <v>17</v>
      </c>
      <c r="I117" s="24">
        <v>4480</v>
      </c>
      <c r="J117" s="40"/>
      <c r="K117" s="24"/>
      <c r="L117" s="21"/>
    </row>
    <row r="118" spans="1:12" ht="19.5" customHeight="1">
      <c r="A118" s="41"/>
      <c r="B118" s="47" t="s">
        <v>145</v>
      </c>
      <c r="C118" s="25"/>
      <c r="D118" s="22">
        <f aca="true" t="shared" si="31" ref="D118:I118">SUM(D119:D121)</f>
        <v>459</v>
      </c>
      <c r="E118" s="22">
        <f t="shared" si="31"/>
        <v>57</v>
      </c>
      <c r="F118" s="22">
        <f t="shared" si="31"/>
        <v>155</v>
      </c>
      <c r="G118" s="22">
        <f t="shared" si="31"/>
        <v>153</v>
      </c>
      <c r="H118" s="22">
        <f t="shared" si="31"/>
        <v>44</v>
      </c>
      <c r="I118" s="22">
        <f t="shared" si="31"/>
        <v>50</v>
      </c>
      <c r="J118" s="40"/>
      <c r="K118" s="22"/>
      <c r="L118" s="21"/>
    </row>
    <row r="119" spans="1:12" ht="19.5" customHeight="1">
      <c r="A119" s="41"/>
      <c r="B119" s="48" t="s">
        <v>146</v>
      </c>
      <c r="C119" s="26"/>
      <c r="D119" s="24">
        <f t="shared" si="30"/>
        <v>54</v>
      </c>
      <c r="E119" s="24">
        <v>0</v>
      </c>
      <c r="F119" s="24">
        <v>0</v>
      </c>
      <c r="G119" s="24">
        <v>39</v>
      </c>
      <c r="H119" s="24">
        <v>8</v>
      </c>
      <c r="I119" s="24">
        <v>7</v>
      </c>
      <c r="J119" s="40"/>
      <c r="K119" s="24"/>
      <c r="L119" s="21"/>
    </row>
    <row r="120" spans="1:12" ht="19.5" customHeight="1">
      <c r="A120" s="41"/>
      <c r="B120" s="48" t="s">
        <v>147</v>
      </c>
      <c r="C120" s="26"/>
      <c r="D120" s="24">
        <f t="shared" si="30"/>
        <v>50</v>
      </c>
      <c r="E120" s="24">
        <v>0</v>
      </c>
      <c r="F120" s="24">
        <v>0</v>
      </c>
      <c r="G120" s="24">
        <v>30</v>
      </c>
      <c r="H120" s="24">
        <v>11</v>
      </c>
      <c r="I120" s="24">
        <v>9</v>
      </c>
      <c r="J120" s="40"/>
      <c r="K120" s="24"/>
      <c r="L120" s="21"/>
    </row>
    <row r="121" spans="1:12" ht="19.5" customHeight="1">
      <c r="A121" s="41"/>
      <c r="B121" s="48" t="s">
        <v>148</v>
      </c>
      <c r="C121" s="26"/>
      <c r="D121" s="24">
        <f t="shared" si="30"/>
        <v>355</v>
      </c>
      <c r="E121" s="24">
        <v>57</v>
      </c>
      <c r="F121" s="24">
        <v>155</v>
      </c>
      <c r="G121" s="24">
        <v>84</v>
      </c>
      <c r="H121" s="24">
        <v>25</v>
      </c>
      <c r="I121" s="24">
        <v>34</v>
      </c>
      <c r="J121" s="40"/>
      <c r="K121" s="24"/>
      <c r="L121" s="21"/>
    </row>
    <row r="122" spans="1:12" ht="19.5" customHeight="1">
      <c r="A122" s="41"/>
      <c r="B122" s="47" t="s">
        <v>149</v>
      </c>
      <c r="C122" s="25"/>
      <c r="D122" s="22">
        <f aca="true" t="shared" si="32" ref="D122:I122">SUM(D123:D125)</f>
        <v>1093</v>
      </c>
      <c r="E122" s="22">
        <f t="shared" si="32"/>
        <v>-197</v>
      </c>
      <c r="F122" s="22">
        <f t="shared" si="32"/>
        <v>548</v>
      </c>
      <c r="G122" s="22">
        <f t="shared" si="32"/>
        <v>392</v>
      </c>
      <c r="H122" s="22">
        <f t="shared" si="32"/>
        <v>290</v>
      </c>
      <c r="I122" s="22">
        <f t="shared" si="32"/>
        <v>60</v>
      </c>
      <c r="J122" s="40"/>
      <c r="K122" s="22"/>
      <c r="L122" s="21"/>
    </row>
    <row r="123" spans="1:12" ht="19.5" customHeight="1">
      <c r="A123" s="41"/>
      <c r="B123" s="48" t="s">
        <v>150</v>
      </c>
      <c r="C123" s="26"/>
      <c r="D123" s="24">
        <f t="shared" si="30"/>
        <v>911</v>
      </c>
      <c r="E123" s="24">
        <v>-197</v>
      </c>
      <c r="F123" s="24">
        <v>528</v>
      </c>
      <c r="G123" s="24">
        <v>366</v>
      </c>
      <c r="H123" s="24">
        <v>154</v>
      </c>
      <c r="I123" s="24">
        <v>60</v>
      </c>
      <c r="J123" s="40"/>
      <c r="K123" s="24"/>
      <c r="L123" s="21"/>
    </row>
    <row r="124" spans="1:12" ht="19.5" customHeight="1">
      <c r="A124" s="41"/>
      <c r="B124" s="48" t="s">
        <v>151</v>
      </c>
      <c r="C124" s="26"/>
      <c r="D124" s="24">
        <f t="shared" si="30"/>
        <v>24</v>
      </c>
      <c r="E124" s="24">
        <v>0</v>
      </c>
      <c r="F124" s="24">
        <v>20</v>
      </c>
      <c r="G124" s="24">
        <v>3</v>
      </c>
      <c r="H124" s="24">
        <v>1</v>
      </c>
      <c r="I124" s="24">
        <v>0</v>
      </c>
      <c r="J124" s="40"/>
      <c r="K124" s="24"/>
      <c r="L124" s="21"/>
    </row>
    <row r="125" spans="1:12" ht="19.5" customHeight="1">
      <c r="A125" s="41"/>
      <c r="B125" s="48" t="s">
        <v>152</v>
      </c>
      <c r="C125" s="26"/>
      <c r="D125" s="24">
        <f t="shared" si="30"/>
        <v>158</v>
      </c>
      <c r="E125" s="24">
        <v>0</v>
      </c>
      <c r="F125" s="24">
        <v>0</v>
      </c>
      <c r="G125" s="24">
        <v>23</v>
      </c>
      <c r="H125" s="24">
        <v>135</v>
      </c>
      <c r="I125" s="24">
        <v>0</v>
      </c>
      <c r="J125" s="40"/>
      <c r="K125" s="24"/>
      <c r="L125" s="21"/>
    </row>
    <row r="126" spans="1:12" ht="19.5" customHeight="1">
      <c r="A126" s="41"/>
      <c r="B126" s="47" t="s">
        <v>153</v>
      </c>
      <c r="C126" s="25"/>
      <c r="D126" s="22">
        <f aca="true" t="shared" si="33" ref="D126:I126">SUM(D127:D129)</f>
        <v>657</v>
      </c>
      <c r="E126" s="22">
        <f t="shared" si="33"/>
        <v>53</v>
      </c>
      <c r="F126" s="22">
        <f t="shared" si="33"/>
        <v>119</v>
      </c>
      <c r="G126" s="22">
        <f t="shared" si="33"/>
        <v>45</v>
      </c>
      <c r="H126" s="22">
        <f t="shared" si="33"/>
        <v>36</v>
      </c>
      <c r="I126" s="22">
        <f t="shared" si="33"/>
        <v>404</v>
      </c>
      <c r="J126" s="40"/>
      <c r="K126" s="22"/>
      <c r="L126" s="21"/>
    </row>
    <row r="127" spans="1:12" ht="19.5" customHeight="1">
      <c r="A127" s="41"/>
      <c r="B127" s="48" t="s">
        <v>154</v>
      </c>
      <c r="C127" s="26"/>
      <c r="D127" s="24">
        <f t="shared" si="30"/>
        <v>644</v>
      </c>
      <c r="E127" s="24">
        <v>53</v>
      </c>
      <c r="F127" s="24">
        <v>116</v>
      </c>
      <c r="G127" s="24">
        <v>35</v>
      </c>
      <c r="H127" s="24">
        <v>36</v>
      </c>
      <c r="I127" s="24">
        <v>404</v>
      </c>
      <c r="J127" s="40"/>
      <c r="K127" s="24"/>
      <c r="L127" s="21"/>
    </row>
    <row r="128" spans="1:12" ht="19.5" customHeight="1">
      <c r="A128" s="41"/>
      <c r="B128" s="48" t="s">
        <v>155</v>
      </c>
      <c r="C128" s="26"/>
      <c r="D128" s="24">
        <f t="shared" si="30"/>
        <v>13</v>
      </c>
      <c r="E128" s="24">
        <v>0</v>
      </c>
      <c r="F128" s="24">
        <v>3</v>
      </c>
      <c r="G128" s="24">
        <v>10</v>
      </c>
      <c r="H128" s="24">
        <v>0</v>
      </c>
      <c r="I128" s="24">
        <v>0</v>
      </c>
      <c r="J128" s="40"/>
      <c r="K128" s="24"/>
      <c r="L128" s="21"/>
    </row>
    <row r="129" spans="1:12" ht="19.5" customHeight="1">
      <c r="A129" s="41"/>
      <c r="B129" s="48" t="s">
        <v>156</v>
      </c>
      <c r="C129" s="26"/>
      <c r="D129" s="24">
        <f t="shared" si="30"/>
        <v>0</v>
      </c>
      <c r="E129" s="24">
        <v>0</v>
      </c>
      <c r="F129" s="24">
        <v>0</v>
      </c>
      <c r="G129" s="24">
        <v>0</v>
      </c>
      <c r="H129" s="24">
        <v>0</v>
      </c>
      <c r="I129" s="24">
        <v>0</v>
      </c>
      <c r="J129" s="40"/>
      <c r="K129" s="24"/>
      <c r="L129" s="21"/>
    </row>
    <row r="130" spans="1:12" ht="19.5" customHeight="1">
      <c r="A130" s="41"/>
      <c r="B130" s="47" t="s">
        <v>157</v>
      </c>
      <c r="C130" s="25"/>
      <c r="D130" s="22">
        <f aca="true" t="shared" si="34" ref="D130:I130">SUM(D131:D135)</f>
        <v>795</v>
      </c>
      <c r="E130" s="22">
        <f t="shared" si="34"/>
        <v>11</v>
      </c>
      <c r="F130" s="22">
        <f t="shared" si="34"/>
        <v>362</v>
      </c>
      <c r="G130" s="22">
        <f t="shared" si="34"/>
        <v>96</v>
      </c>
      <c r="H130" s="22">
        <f t="shared" si="34"/>
        <v>56</v>
      </c>
      <c r="I130" s="22">
        <f t="shared" si="34"/>
        <v>270</v>
      </c>
      <c r="J130" s="40"/>
      <c r="K130" s="22"/>
      <c r="L130" s="21"/>
    </row>
    <row r="131" spans="1:12" ht="19.5" customHeight="1">
      <c r="A131" s="41"/>
      <c r="B131" s="48" t="s">
        <v>158</v>
      </c>
      <c r="C131" s="26"/>
      <c r="D131" s="24">
        <f t="shared" si="30"/>
        <v>59</v>
      </c>
      <c r="E131" s="24">
        <v>8</v>
      </c>
      <c r="F131" s="24">
        <v>11</v>
      </c>
      <c r="G131" s="24">
        <v>13</v>
      </c>
      <c r="H131" s="24">
        <v>20</v>
      </c>
      <c r="I131" s="24">
        <v>7</v>
      </c>
      <c r="J131" s="40"/>
      <c r="K131" s="24"/>
      <c r="L131" s="21"/>
    </row>
    <row r="132" spans="1:12" ht="19.5" customHeight="1">
      <c r="A132" s="41"/>
      <c r="B132" s="48" t="s">
        <v>159</v>
      </c>
      <c r="C132" s="26"/>
      <c r="D132" s="24">
        <f t="shared" si="30"/>
        <v>289</v>
      </c>
      <c r="E132" s="24">
        <v>3</v>
      </c>
      <c r="F132" s="24">
        <v>171</v>
      </c>
      <c r="G132" s="24">
        <v>53</v>
      </c>
      <c r="H132" s="24">
        <v>20</v>
      </c>
      <c r="I132" s="24">
        <v>42</v>
      </c>
      <c r="J132" s="40"/>
      <c r="K132" s="24"/>
      <c r="L132" s="21"/>
    </row>
    <row r="133" spans="1:12" ht="19.5" customHeight="1">
      <c r="A133" s="41"/>
      <c r="B133" s="48" t="s">
        <v>160</v>
      </c>
      <c r="C133" s="26"/>
      <c r="D133" s="24">
        <f t="shared" si="30"/>
        <v>11</v>
      </c>
      <c r="E133" s="24">
        <v>0</v>
      </c>
      <c r="F133" s="24">
        <v>0</v>
      </c>
      <c r="G133" s="24">
        <v>11</v>
      </c>
      <c r="H133" s="24">
        <v>0</v>
      </c>
      <c r="I133" s="24">
        <v>0</v>
      </c>
      <c r="J133" s="40"/>
      <c r="K133" s="24"/>
      <c r="L133" s="21"/>
    </row>
    <row r="134" spans="1:12" ht="19.5" customHeight="1">
      <c r="A134" s="41"/>
      <c r="B134" s="48" t="s">
        <v>161</v>
      </c>
      <c r="C134" s="26"/>
      <c r="D134" s="24">
        <f t="shared" si="30"/>
        <v>122</v>
      </c>
      <c r="E134" s="24">
        <v>0</v>
      </c>
      <c r="F134" s="24">
        <v>86</v>
      </c>
      <c r="G134" s="24">
        <v>17</v>
      </c>
      <c r="H134" s="24">
        <v>5</v>
      </c>
      <c r="I134" s="24">
        <v>14</v>
      </c>
      <c r="J134" s="40"/>
      <c r="K134" s="24"/>
      <c r="L134" s="21"/>
    </row>
    <row r="135" spans="1:12" ht="19.5" customHeight="1">
      <c r="A135" s="41"/>
      <c r="B135" s="48" t="s">
        <v>162</v>
      </c>
      <c r="C135" s="26"/>
      <c r="D135" s="24">
        <f t="shared" si="30"/>
        <v>314</v>
      </c>
      <c r="E135" s="24">
        <v>0</v>
      </c>
      <c r="F135" s="24">
        <v>94</v>
      </c>
      <c r="G135" s="24">
        <v>2</v>
      </c>
      <c r="H135" s="24">
        <v>11</v>
      </c>
      <c r="I135" s="24">
        <v>207</v>
      </c>
      <c r="J135" s="40"/>
      <c r="K135" s="24"/>
      <c r="L135" s="21"/>
    </row>
    <row r="136" spans="1:12" ht="19.5" customHeight="1">
      <c r="A136" s="41"/>
      <c r="B136" s="47" t="s">
        <v>163</v>
      </c>
      <c r="C136" s="25"/>
      <c r="D136" s="22">
        <f aca="true" t="shared" si="35" ref="D136:I136">SUM(D137:D143)</f>
        <v>757</v>
      </c>
      <c r="E136" s="22">
        <f t="shared" si="35"/>
        <v>68</v>
      </c>
      <c r="F136" s="22">
        <f t="shared" si="35"/>
        <v>139</v>
      </c>
      <c r="G136" s="22">
        <f t="shared" si="35"/>
        <v>7</v>
      </c>
      <c r="H136" s="22">
        <f t="shared" si="35"/>
        <v>500</v>
      </c>
      <c r="I136" s="22">
        <f t="shared" si="35"/>
        <v>43</v>
      </c>
      <c r="J136" s="40"/>
      <c r="K136" s="22"/>
      <c r="L136" s="21"/>
    </row>
    <row r="137" spans="1:12" ht="19.5" customHeight="1">
      <c r="A137" s="41"/>
      <c r="B137" s="48" t="s">
        <v>164</v>
      </c>
      <c r="C137" s="26"/>
      <c r="D137" s="24">
        <f t="shared" si="30"/>
        <v>233</v>
      </c>
      <c r="E137" s="24">
        <v>37</v>
      </c>
      <c r="F137" s="24">
        <v>9</v>
      </c>
      <c r="G137" s="24">
        <v>62</v>
      </c>
      <c r="H137" s="24">
        <v>97</v>
      </c>
      <c r="I137" s="24">
        <v>28</v>
      </c>
      <c r="J137" s="40"/>
      <c r="K137" s="24"/>
      <c r="L137" s="21"/>
    </row>
    <row r="138" spans="1:12" ht="19.5" customHeight="1">
      <c r="A138" s="41"/>
      <c r="B138" s="48" t="s">
        <v>165</v>
      </c>
      <c r="C138" s="26"/>
      <c r="D138" s="24">
        <f t="shared" si="30"/>
        <v>-114</v>
      </c>
      <c r="E138" s="24">
        <v>0</v>
      </c>
      <c r="F138" s="24">
        <v>0</v>
      </c>
      <c r="G138" s="24">
        <v>-109</v>
      </c>
      <c r="H138" s="24">
        <v>24</v>
      </c>
      <c r="I138" s="24">
        <v>-29</v>
      </c>
      <c r="J138" s="40"/>
      <c r="K138" s="24"/>
      <c r="L138" s="21"/>
    </row>
    <row r="139" spans="1:12" ht="19.5" customHeight="1">
      <c r="A139" s="41"/>
      <c r="B139" s="48" t="s">
        <v>166</v>
      </c>
      <c r="C139" s="26"/>
      <c r="D139" s="24">
        <f t="shared" si="30"/>
        <v>216</v>
      </c>
      <c r="E139" s="24">
        <v>9</v>
      </c>
      <c r="F139" s="24">
        <v>81</v>
      </c>
      <c r="G139" s="24">
        <v>24</v>
      </c>
      <c r="H139" s="24">
        <v>62</v>
      </c>
      <c r="I139" s="24">
        <v>40</v>
      </c>
      <c r="J139" s="40"/>
      <c r="K139" s="24"/>
      <c r="L139" s="21"/>
    </row>
    <row r="140" spans="1:12" ht="19.5" customHeight="1">
      <c r="A140" s="41"/>
      <c r="B140" s="48" t="s">
        <v>167</v>
      </c>
      <c r="C140" s="26"/>
      <c r="D140" s="24">
        <f t="shared" si="30"/>
        <v>140</v>
      </c>
      <c r="E140" s="24">
        <v>10</v>
      </c>
      <c r="F140" s="24">
        <v>21</v>
      </c>
      <c r="G140" s="24">
        <v>5</v>
      </c>
      <c r="H140" s="24">
        <v>104</v>
      </c>
      <c r="I140" s="24">
        <v>0</v>
      </c>
      <c r="J140" s="40"/>
      <c r="K140" s="24"/>
      <c r="L140" s="21"/>
    </row>
    <row r="141" spans="1:12" ht="19.5" customHeight="1">
      <c r="A141" s="41"/>
      <c r="B141" s="48" t="s">
        <v>168</v>
      </c>
      <c r="C141" s="26"/>
      <c r="D141" s="24">
        <f t="shared" si="30"/>
        <v>0</v>
      </c>
      <c r="E141" s="24">
        <v>0</v>
      </c>
      <c r="F141" s="24">
        <v>0</v>
      </c>
      <c r="G141" s="24">
        <v>0</v>
      </c>
      <c r="H141" s="24">
        <v>0</v>
      </c>
      <c r="I141" s="24">
        <v>0</v>
      </c>
      <c r="J141" s="40"/>
      <c r="K141" s="24"/>
      <c r="L141" s="21"/>
    </row>
    <row r="142" spans="1:12" ht="19.5" customHeight="1">
      <c r="A142" s="41"/>
      <c r="B142" s="48" t="s">
        <v>169</v>
      </c>
      <c r="C142" s="26"/>
      <c r="D142" s="24">
        <f t="shared" si="30"/>
        <v>35</v>
      </c>
      <c r="E142" s="24">
        <v>0</v>
      </c>
      <c r="F142" s="24">
        <v>28</v>
      </c>
      <c r="G142" s="24">
        <v>2</v>
      </c>
      <c r="H142" s="24">
        <v>1</v>
      </c>
      <c r="I142" s="24">
        <v>4</v>
      </c>
      <c r="J142" s="40"/>
      <c r="K142" s="24"/>
      <c r="L142" s="21"/>
    </row>
    <row r="143" spans="1:12" ht="19.5" customHeight="1">
      <c r="A143" s="41"/>
      <c r="B143" s="48" t="s">
        <v>170</v>
      </c>
      <c r="C143" s="26"/>
      <c r="D143" s="24">
        <f t="shared" si="30"/>
        <v>247</v>
      </c>
      <c r="E143" s="24">
        <v>12</v>
      </c>
      <c r="F143" s="24">
        <v>0</v>
      </c>
      <c r="G143" s="24">
        <v>23</v>
      </c>
      <c r="H143" s="24">
        <v>212</v>
      </c>
      <c r="I143" s="24">
        <v>0</v>
      </c>
      <c r="J143" s="40"/>
      <c r="K143" s="24"/>
      <c r="L143" s="21"/>
    </row>
    <row r="144" spans="1:12" ht="19.5" customHeight="1">
      <c r="A144" s="41"/>
      <c r="B144" s="47" t="s">
        <v>7</v>
      </c>
      <c r="C144" s="25"/>
      <c r="D144" s="22">
        <f aca="true" t="shared" si="36" ref="D144:I144">D145</f>
        <v>40591</v>
      </c>
      <c r="E144" s="22">
        <f t="shared" si="36"/>
        <v>26079</v>
      </c>
      <c r="F144" s="22">
        <f t="shared" si="36"/>
        <v>485</v>
      </c>
      <c r="G144" s="22">
        <f t="shared" si="36"/>
        <v>3738</v>
      </c>
      <c r="H144" s="22">
        <f t="shared" si="36"/>
        <v>4034</v>
      </c>
      <c r="I144" s="22">
        <f t="shared" si="36"/>
        <v>6255</v>
      </c>
      <c r="J144" s="40"/>
      <c r="K144" s="22"/>
      <c r="L144" s="21"/>
    </row>
    <row r="145" spans="1:12" ht="19.5" customHeight="1">
      <c r="A145" s="41"/>
      <c r="B145" s="47" t="s">
        <v>172</v>
      </c>
      <c r="C145" s="25"/>
      <c r="D145" s="22">
        <f aca="true" t="shared" si="37" ref="D145:I145">SUM(D146:D156)</f>
        <v>40591</v>
      </c>
      <c r="E145" s="22">
        <f>SUM(E146:E156)</f>
        <v>26079</v>
      </c>
      <c r="F145" s="22">
        <f t="shared" si="37"/>
        <v>485</v>
      </c>
      <c r="G145" s="22">
        <f t="shared" si="37"/>
        <v>3738</v>
      </c>
      <c r="H145" s="22">
        <f t="shared" si="37"/>
        <v>4034</v>
      </c>
      <c r="I145" s="22">
        <f t="shared" si="37"/>
        <v>6255</v>
      </c>
      <c r="J145" s="40"/>
      <c r="K145" s="22"/>
      <c r="L145" s="21"/>
    </row>
    <row r="146" spans="1:12" ht="19.5" customHeight="1">
      <c r="A146" s="41"/>
      <c r="B146" s="48" t="s">
        <v>174</v>
      </c>
      <c r="C146" s="26"/>
      <c r="D146" s="24">
        <f aca="true" t="shared" si="38" ref="D146:D156">E146+F146+G146+H146+I146</f>
        <v>632</v>
      </c>
      <c r="E146" s="24">
        <v>332</v>
      </c>
      <c r="F146" s="24">
        <v>0</v>
      </c>
      <c r="G146" s="24">
        <v>133</v>
      </c>
      <c r="H146" s="24">
        <v>13</v>
      </c>
      <c r="I146" s="24">
        <v>154</v>
      </c>
      <c r="J146" s="40"/>
      <c r="K146" s="24"/>
      <c r="L146" s="21"/>
    </row>
    <row r="147" spans="1:12" ht="19.5" customHeight="1">
      <c r="A147" s="41"/>
      <c r="B147" s="48" t="s">
        <v>175</v>
      </c>
      <c r="C147" s="26"/>
      <c r="D147" s="24">
        <f t="shared" si="38"/>
        <v>11901</v>
      </c>
      <c r="E147" s="24">
        <v>11560</v>
      </c>
      <c r="F147" s="24">
        <v>7</v>
      </c>
      <c r="G147" s="24">
        <v>153</v>
      </c>
      <c r="H147" s="24">
        <v>131</v>
      </c>
      <c r="I147" s="24">
        <v>50</v>
      </c>
      <c r="J147" s="40"/>
      <c r="K147" s="24"/>
      <c r="L147" s="21"/>
    </row>
    <row r="148" spans="1:12" ht="19.5" customHeight="1">
      <c r="A148" s="41"/>
      <c r="B148" s="48" t="s">
        <v>176</v>
      </c>
      <c r="C148" s="26"/>
      <c r="D148" s="24">
        <f t="shared" si="38"/>
        <v>10500</v>
      </c>
      <c r="E148" s="24">
        <v>8623</v>
      </c>
      <c r="F148" s="24">
        <v>48</v>
      </c>
      <c r="G148" s="24">
        <v>1227</v>
      </c>
      <c r="H148" s="24">
        <v>322</v>
      </c>
      <c r="I148" s="24">
        <v>280</v>
      </c>
      <c r="J148" s="40"/>
      <c r="K148" s="24"/>
      <c r="L148" s="21"/>
    </row>
    <row r="149" spans="1:12" ht="19.5" customHeight="1">
      <c r="A149" s="41"/>
      <c r="B149" s="48" t="s">
        <v>177</v>
      </c>
      <c r="C149" s="26"/>
      <c r="D149" s="24">
        <f t="shared" si="38"/>
        <v>5</v>
      </c>
      <c r="E149" s="24">
        <v>0</v>
      </c>
      <c r="F149" s="24">
        <v>0</v>
      </c>
      <c r="G149" s="24">
        <v>3</v>
      </c>
      <c r="H149" s="24">
        <v>1</v>
      </c>
      <c r="I149" s="24">
        <v>1</v>
      </c>
      <c r="J149" s="40"/>
      <c r="K149" s="24"/>
      <c r="L149" s="21"/>
    </row>
    <row r="150" spans="1:12" ht="19.5" customHeight="1">
      <c r="A150" s="41"/>
      <c r="B150" s="48" t="s">
        <v>178</v>
      </c>
      <c r="C150" s="26"/>
      <c r="D150" s="24">
        <f t="shared" si="38"/>
        <v>512</v>
      </c>
      <c r="E150" s="24">
        <v>119</v>
      </c>
      <c r="F150" s="24">
        <v>4</v>
      </c>
      <c r="G150" s="24">
        <v>202</v>
      </c>
      <c r="H150" s="24">
        <v>108</v>
      </c>
      <c r="I150" s="24">
        <v>79</v>
      </c>
      <c r="J150" s="40"/>
      <c r="K150" s="24"/>
      <c r="L150" s="21"/>
    </row>
    <row r="151" spans="1:12" ht="19.5" customHeight="1">
      <c r="A151" s="41"/>
      <c r="B151" s="48" t="s">
        <v>180</v>
      </c>
      <c r="C151" s="26"/>
      <c r="D151" s="24">
        <f t="shared" si="38"/>
        <v>9900</v>
      </c>
      <c r="E151" s="24">
        <v>4342</v>
      </c>
      <c r="F151" s="24">
        <v>100</v>
      </c>
      <c r="G151" s="24">
        <v>1815</v>
      </c>
      <c r="H151" s="24">
        <v>1634</v>
      </c>
      <c r="I151" s="24">
        <v>2009</v>
      </c>
      <c r="J151" s="40"/>
      <c r="K151" s="24"/>
      <c r="L151" s="21"/>
    </row>
    <row r="152" spans="1:12" ht="19.5" customHeight="1">
      <c r="A152" s="41"/>
      <c r="B152" s="48" t="s">
        <v>181</v>
      </c>
      <c r="C152" s="26"/>
      <c r="D152" s="24">
        <f t="shared" si="38"/>
        <v>51</v>
      </c>
      <c r="E152" s="24">
        <v>0</v>
      </c>
      <c r="F152" s="24">
        <v>37</v>
      </c>
      <c r="G152" s="24">
        <v>4</v>
      </c>
      <c r="H152" s="24">
        <v>0</v>
      </c>
      <c r="I152" s="24">
        <v>10</v>
      </c>
      <c r="J152" s="40"/>
      <c r="K152" s="24"/>
      <c r="L152" s="21"/>
    </row>
    <row r="153" spans="1:12" ht="19.5" customHeight="1">
      <c r="A153" s="41"/>
      <c r="B153" s="48" t="s">
        <v>182</v>
      </c>
      <c r="C153" s="26"/>
      <c r="D153" s="24">
        <f t="shared" si="38"/>
        <v>585</v>
      </c>
      <c r="E153" s="24">
        <v>533</v>
      </c>
      <c r="F153" s="24">
        <v>7</v>
      </c>
      <c r="G153" s="24">
        <v>31</v>
      </c>
      <c r="H153" s="24">
        <v>2</v>
      </c>
      <c r="I153" s="24">
        <v>12</v>
      </c>
      <c r="J153" s="40"/>
      <c r="K153" s="24"/>
      <c r="L153" s="21"/>
    </row>
    <row r="154" spans="1:12" ht="19.5" customHeight="1">
      <c r="A154" s="41"/>
      <c r="B154" s="48" t="s">
        <v>787</v>
      </c>
      <c r="C154" s="26"/>
      <c r="D154" s="24"/>
      <c r="E154" s="24"/>
      <c r="F154" s="24"/>
      <c r="G154" s="24"/>
      <c r="H154" s="24"/>
      <c r="I154" s="24"/>
      <c r="J154" s="40"/>
      <c r="K154" s="24"/>
      <c r="L154" s="21"/>
    </row>
    <row r="155" spans="1:12" ht="14.25" customHeight="1">
      <c r="A155" s="41"/>
      <c r="B155" s="48" t="s">
        <v>185</v>
      </c>
      <c r="C155" s="26"/>
      <c r="D155" s="24">
        <f t="shared" si="38"/>
        <v>5279</v>
      </c>
      <c r="E155" s="24">
        <v>27</v>
      </c>
      <c r="F155" s="24">
        <v>155</v>
      </c>
      <c r="G155" s="24">
        <v>6</v>
      </c>
      <c r="H155" s="24">
        <v>1641</v>
      </c>
      <c r="I155" s="24">
        <v>3450</v>
      </c>
      <c r="J155" s="40"/>
      <c r="K155" s="24"/>
      <c r="L155" s="21"/>
    </row>
    <row r="156" spans="1:12" ht="19.5" customHeight="1">
      <c r="A156" s="41"/>
      <c r="B156" s="48" t="s">
        <v>184</v>
      </c>
      <c r="C156" s="26"/>
      <c r="D156" s="24">
        <f t="shared" si="38"/>
        <v>1226</v>
      </c>
      <c r="E156" s="24">
        <v>543</v>
      </c>
      <c r="F156" s="24">
        <v>127</v>
      </c>
      <c r="G156" s="24">
        <v>164</v>
      </c>
      <c r="H156" s="24">
        <v>182</v>
      </c>
      <c r="I156" s="24">
        <v>210</v>
      </c>
      <c r="J156" s="40"/>
      <c r="K156" s="24"/>
      <c r="L156" s="21"/>
    </row>
    <row r="157" spans="1:12" ht="19.5" customHeight="1">
      <c r="A157" s="41"/>
      <c r="B157" s="47" t="s">
        <v>8</v>
      </c>
      <c r="C157" s="25"/>
      <c r="D157" s="22">
        <f aca="true" t="shared" si="39" ref="D157:I157">D158+D164+D168</f>
        <v>18678</v>
      </c>
      <c r="E157" s="22">
        <f t="shared" si="39"/>
        <v>5136</v>
      </c>
      <c r="F157" s="22">
        <f t="shared" si="39"/>
        <v>1420</v>
      </c>
      <c r="G157" s="22">
        <f t="shared" si="39"/>
        <v>1834</v>
      </c>
      <c r="H157" s="22">
        <f t="shared" si="39"/>
        <v>947</v>
      </c>
      <c r="I157" s="22">
        <f t="shared" si="39"/>
        <v>9341</v>
      </c>
      <c r="J157" s="40"/>
      <c r="K157" s="22"/>
      <c r="L157" s="21"/>
    </row>
    <row r="158" spans="1:12" ht="19.5" customHeight="1">
      <c r="A158" s="41"/>
      <c r="B158" s="47" t="s">
        <v>186</v>
      </c>
      <c r="C158" s="25"/>
      <c r="D158" s="22">
        <f aca="true" t="shared" si="40" ref="D158:I158">SUM(D159:D163)</f>
        <v>16681</v>
      </c>
      <c r="E158" s="22">
        <f t="shared" si="40"/>
        <v>4665</v>
      </c>
      <c r="F158" s="22">
        <f t="shared" si="40"/>
        <v>1245</v>
      </c>
      <c r="G158" s="22">
        <f t="shared" si="40"/>
        <v>1225</v>
      </c>
      <c r="H158" s="22">
        <f t="shared" si="40"/>
        <v>912</v>
      </c>
      <c r="I158" s="22">
        <f t="shared" si="40"/>
        <v>8634</v>
      </c>
      <c r="J158" s="40"/>
      <c r="K158" s="22"/>
      <c r="L158" s="21"/>
    </row>
    <row r="159" spans="1:12" ht="19.5" customHeight="1">
      <c r="A159" s="41"/>
      <c r="B159" s="48" t="s">
        <v>187</v>
      </c>
      <c r="C159" s="26"/>
      <c r="D159" s="24">
        <f aca="true" t="shared" si="41" ref="D159:D171">E159+F159+G159+H159+I159</f>
        <v>8848</v>
      </c>
      <c r="E159" s="24">
        <v>3366</v>
      </c>
      <c r="F159" s="24">
        <v>110</v>
      </c>
      <c r="G159" s="24">
        <v>786</v>
      </c>
      <c r="H159" s="24">
        <v>513</v>
      </c>
      <c r="I159" s="24">
        <v>4073</v>
      </c>
      <c r="J159" s="40"/>
      <c r="K159" s="24"/>
      <c r="L159" s="21"/>
    </row>
    <row r="160" spans="1:12" ht="19.5" customHeight="1">
      <c r="A160" s="41"/>
      <c r="B160" s="48" t="s">
        <v>188</v>
      </c>
      <c r="C160" s="26"/>
      <c r="D160" s="24">
        <f t="shared" si="41"/>
        <v>670</v>
      </c>
      <c r="E160" s="24">
        <v>0</v>
      </c>
      <c r="F160" s="24">
        <v>635</v>
      </c>
      <c r="G160" s="24">
        <v>22</v>
      </c>
      <c r="H160" s="24">
        <v>2</v>
      </c>
      <c r="I160" s="24">
        <v>11</v>
      </c>
      <c r="J160" s="40"/>
      <c r="K160" s="24"/>
      <c r="L160" s="21"/>
    </row>
    <row r="161" spans="1:12" ht="19.5" customHeight="1">
      <c r="A161" s="41"/>
      <c r="B161" s="48" t="s">
        <v>189</v>
      </c>
      <c r="C161" s="26"/>
      <c r="D161" s="24">
        <f t="shared" si="41"/>
        <v>1015</v>
      </c>
      <c r="E161" s="24">
        <v>207</v>
      </c>
      <c r="F161" s="24">
        <v>442</v>
      </c>
      <c r="G161" s="24">
        <v>60</v>
      </c>
      <c r="H161" s="24">
        <v>114</v>
      </c>
      <c r="I161" s="24">
        <v>192</v>
      </c>
      <c r="J161" s="40"/>
      <c r="K161" s="24"/>
      <c r="L161" s="21"/>
    </row>
    <row r="162" spans="1:12" ht="19.5" customHeight="1">
      <c r="A162" s="41"/>
      <c r="B162" s="48" t="s">
        <v>190</v>
      </c>
      <c r="C162" s="26"/>
      <c r="D162" s="24">
        <f t="shared" si="41"/>
        <v>1733</v>
      </c>
      <c r="E162" s="24">
        <v>343</v>
      </c>
      <c r="F162" s="24">
        <v>0</v>
      </c>
      <c r="G162" s="24">
        <v>230</v>
      </c>
      <c r="H162" s="24">
        <v>72</v>
      </c>
      <c r="I162" s="24">
        <v>1088</v>
      </c>
      <c r="J162" s="40"/>
      <c r="K162" s="24"/>
      <c r="L162" s="21"/>
    </row>
    <row r="163" spans="1:12" ht="19.5" customHeight="1">
      <c r="A163" s="41"/>
      <c r="B163" s="48" t="s">
        <v>191</v>
      </c>
      <c r="C163" s="26"/>
      <c r="D163" s="24">
        <f t="shared" si="41"/>
        <v>4415</v>
      </c>
      <c r="E163" s="24">
        <v>749</v>
      </c>
      <c r="F163" s="24">
        <v>58</v>
      </c>
      <c r="G163" s="24">
        <v>127</v>
      </c>
      <c r="H163" s="24">
        <v>211</v>
      </c>
      <c r="I163" s="24">
        <v>3270</v>
      </c>
      <c r="J163" s="40"/>
      <c r="K163" s="24"/>
      <c r="L163" s="21"/>
    </row>
    <row r="164" spans="1:12" ht="19.5" customHeight="1">
      <c r="A164" s="41"/>
      <c r="B164" s="47" t="s">
        <v>192</v>
      </c>
      <c r="C164" s="25"/>
      <c r="D164" s="22">
        <f aca="true" t="shared" si="42" ref="D164:I164">SUM(D165:D167)</f>
        <v>1463</v>
      </c>
      <c r="E164" s="22">
        <f t="shared" si="42"/>
        <v>368</v>
      </c>
      <c r="F164" s="22">
        <f t="shared" si="42"/>
        <v>71</v>
      </c>
      <c r="G164" s="22">
        <f t="shared" si="42"/>
        <v>409</v>
      </c>
      <c r="H164" s="22">
        <f t="shared" si="42"/>
        <v>20</v>
      </c>
      <c r="I164" s="22">
        <f t="shared" si="42"/>
        <v>595</v>
      </c>
      <c r="J164" s="40"/>
      <c r="K164" s="22"/>
      <c r="L164" s="21"/>
    </row>
    <row r="165" spans="1:12" ht="14.25" customHeight="1">
      <c r="A165" s="41"/>
      <c r="B165" s="48" t="s">
        <v>193</v>
      </c>
      <c r="C165" s="26"/>
      <c r="D165" s="24">
        <f t="shared" si="41"/>
        <v>49</v>
      </c>
      <c r="E165" s="24">
        <v>0</v>
      </c>
      <c r="F165" s="24">
        <v>0</v>
      </c>
      <c r="G165" s="24">
        <v>41</v>
      </c>
      <c r="H165" s="24">
        <v>0</v>
      </c>
      <c r="I165" s="24">
        <v>8</v>
      </c>
      <c r="J165" s="40"/>
      <c r="K165" s="23"/>
      <c r="L165" s="21"/>
    </row>
    <row r="166" spans="1:12" ht="19.5" customHeight="1">
      <c r="A166" s="41"/>
      <c r="B166" s="48" t="s">
        <v>195</v>
      </c>
      <c r="C166" s="26"/>
      <c r="D166" s="24">
        <f t="shared" si="41"/>
        <v>1072</v>
      </c>
      <c r="E166" s="24">
        <v>288</v>
      </c>
      <c r="F166" s="24">
        <v>10</v>
      </c>
      <c r="G166" s="24">
        <v>269</v>
      </c>
      <c r="H166" s="24">
        <v>13</v>
      </c>
      <c r="I166" s="24">
        <v>492</v>
      </c>
      <c r="J166" s="40"/>
      <c r="K166" s="24"/>
      <c r="L166" s="21"/>
    </row>
    <row r="167" spans="1:12" ht="19.5" customHeight="1">
      <c r="A167" s="41"/>
      <c r="B167" s="48" t="s">
        <v>196</v>
      </c>
      <c r="C167" s="26"/>
      <c r="D167" s="24">
        <f t="shared" si="41"/>
        <v>342</v>
      </c>
      <c r="E167" s="24">
        <v>80</v>
      </c>
      <c r="F167" s="24">
        <v>61</v>
      </c>
      <c r="G167" s="24">
        <v>99</v>
      </c>
      <c r="H167" s="24">
        <v>7</v>
      </c>
      <c r="I167" s="24">
        <v>95</v>
      </c>
      <c r="J167" s="40"/>
      <c r="K167" s="24"/>
      <c r="L167" s="21"/>
    </row>
    <row r="168" spans="1:12" ht="19.5" customHeight="1">
      <c r="A168" s="41"/>
      <c r="B168" s="47" t="s">
        <v>197</v>
      </c>
      <c r="C168" s="25"/>
      <c r="D168" s="24">
        <f t="shared" si="41"/>
        <v>534</v>
      </c>
      <c r="E168" s="22">
        <f>SUM(E169:E171)</f>
        <v>103</v>
      </c>
      <c r="F168" s="22">
        <f>SUM(F169:F171)</f>
        <v>104</v>
      </c>
      <c r="G168" s="22">
        <f>SUM(G169:G171)</f>
        <v>200</v>
      </c>
      <c r="H168" s="22">
        <f>SUM(H169:H171)</f>
        <v>15</v>
      </c>
      <c r="I168" s="22">
        <f>SUM(I169:I171)</f>
        <v>112</v>
      </c>
      <c r="J168" s="40"/>
      <c r="K168" s="22"/>
      <c r="L168" s="21"/>
    </row>
    <row r="169" spans="1:12" ht="19.5" customHeight="1">
      <c r="A169" s="41"/>
      <c r="B169" s="48" t="s">
        <v>198</v>
      </c>
      <c r="C169" s="26"/>
      <c r="D169" s="24">
        <f t="shared" si="41"/>
        <v>102</v>
      </c>
      <c r="E169" s="24">
        <v>2</v>
      </c>
      <c r="F169" s="24">
        <v>70</v>
      </c>
      <c r="G169" s="24">
        <v>23</v>
      </c>
      <c r="H169" s="24">
        <v>1</v>
      </c>
      <c r="I169" s="24">
        <v>6</v>
      </c>
      <c r="J169" s="40"/>
      <c r="K169" s="24"/>
      <c r="L169" s="21"/>
    </row>
    <row r="170" spans="1:12" ht="19.5" customHeight="1">
      <c r="A170" s="41"/>
      <c r="B170" s="48" t="s">
        <v>199</v>
      </c>
      <c r="C170" s="26"/>
      <c r="D170" s="24">
        <f t="shared" si="41"/>
        <v>74</v>
      </c>
      <c r="E170" s="24">
        <v>17</v>
      </c>
      <c r="F170" s="24">
        <v>0</v>
      </c>
      <c r="G170" s="24">
        <v>30</v>
      </c>
      <c r="H170" s="24">
        <v>0</v>
      </c>
      <c r="I170" s="24">
        <v>27</v>
      </c>
      <c r="J170" s="40"/>
      <c r="K170" s="24"/>
      <c r="L170" s="21"/>
    </row>
    <row r="171" spans="1:12" ht="19.5" customHeight="1">
      <c r="A171" s="41"/>
      <c r="B171" s="48" t="s">
        <v>200</v>
      </c>
      <c r="C171" s="26"/>
      <c r="D171" s="24">
        <f t="shared" si="41"/>
        <v>358</v>
      </c>
      <c r="E171" s="24">
        <v>84</v>
      </c>
      <c r="F171" s="24">
        <v>34</v>
      </c>
      <c r="G171" s="24">
        <v>147</v>
      </c>
      <c r="H171" s="24">
        <v>14</v>
      </c>
      <c r="I171" s="24">
        <v>79</v>
      </c>
      <c r="J171" s="40"/>
      <c r="K171" s="24"/>
      <c r="L171" s="21"/>
    </row>
    <row r="172" spans="1:12" ht="19.5" customHeight="1">
      <c r="A172" s="41"/>
      <c r="B172" s="47" t="s">
        <v>9</v>
      </c>
      <c r="C172" s="25"/>
      <c r="D172" s="22">
        <f aca="true" t="shared" si="43" ref="D172:I172">D173+D178+D183+D185</f>
        <v>10982</v>
      </c>
      <c r="E172" s="22">
        <f t="shared" si="43"/>
        <v>7484</v>
      </c>
      <c r="F172" s="22">
        <f t="shared" si="43"/>
        <v>966</v>
      </c>
      <c r="G172" s="22">
        <f t="shared" si="43"/>
        <v>1595</v>
      </c>
      <c r="H172" s="22">
        <f t="shared" si="43"/>
        <v>273</v>
      </c>
      <c r="I172" s="22">
        <f t="shared" si="43"/>
        <v>664</v>
      </c>
      <c r="J172" s="40"/>
      <c r="K172" s="22"/>
      <c r="L172" s="21"/>
    </row>
    <row r="173" spans="1:12" ht="19.5" customHeight="1">
      <c r="A173" s="41"/>
      <c r="B173" s="47" t="s">
        <v>201</v>
      </c>
      <c r="C173" s="25"/>
      <c r="D173" s="22">
        <f aca="true" t="shared" si="44" ref="D173:I173">SUM(D174:D177)</f>
        <v>-1547</v>
      </c>
      <c r="E173" s="22">
        <f t="shared" si="44"/>
        <v>107</v>
      </c>
      <c r="F173" s="22">
        <f t="shared" si="44"/>
        <v>22</v>
      </c>
      <c r="G173" s="22">
        <f t="shared" si="44"/>
        <v>34</v>
      </c>
      <c r="H173" s="22">
        <f t="shared" si="44"/>
        <v>36</v>
      </c>
      <c r="I173" s="22">
        <f t="shared" si="44"/>
        <v>-1746</v>
      </c>
      <c r="J173" s="40"/>
      <c r="K173" s="22"/>
      <c r="L173" s="21"/>
    </row>
    <row r="174" spans="1:12" ht="19.5" customHeight="1">
      <c r="A174" s="41"/>
      <c r="B174" s="48" t="s">
        <v>202</v>
      </c>
      <c r="C174" s="26"/>
      <c r="D174" s="24">
        <f aca="true" t="shared" si="45" ref="D174:D191">E174+F174+G174+H174+I174</f>
        <v>-1921</v>
      </c>
      <c r="E174" s="24">
        <v>0</v>
      </c>
      <c r="F174" s="24">
        <v>6</v>
      </c>
      <c r="G174" s="24">
        <v>22</v>
      </c>
      <c r="H174" s="24">
        <v>26</v>
      </c>
      <c r="I174" s="24">
        <v>-1975</v>
      </c>
      <c r="J174" s="40"/>
      <c r="K174" s="24"/>
      <c r="L174" s="21"/>
    </row>
    <row r="175" spans="1:12" ht="19.5" customHeight="1">
      <c r="A175" s="41"/>
      <c r="B175" s="48" t="s">
        <v>203</v>
      </c>
      <c r="C175" s="26"/>
      <c r="D175" s="24">
        <f t="shared" si="45"/>
        <v>340</v>
      </c>
      <c r="E175" s="24">
        <v>107</v>
      </c>
      <c r="F175" s="24">
        <v>0</v>
      </c>
      <c r="G175" s="24">
        <v>5</v>
      </c>
      <c r="H175" s="24">
        <v>0</v>
      </c>
      <c r="I175" s="24">
        <v>228</v>
      </c>
      <c r="J175" s="40"/>
      <c r="K175" s="24"/>
      <c r="L175" s="21"/>
    </row>
    <row r="176" spans="1:12" ht="19.5" customHeight="1">
      <c r="A176" s="41"/>
      <c r="B176" s="48" t="s">
        <v>204</v>
      </c>
      <c r="C176" s="26"/>
      <c r="D176" s="24">
        <f t="shared" si="45"/>
        <v>34</v>
      </c>
      <c r="E176" s="24">
        <v>0</v>
      </c>
      <c r="F176" s="24">
        <v>16</v>
      </c>
      <c r="G176" s="24">
        <v>7</v>
      </c>
      <c r="H176" s="24">
        <v>10</v>
      </c>
      <c r="I176" s="24">
        <v>1</v>
      </c>
      <c r="J176" s="40"/>
      <c r="K176" s="24"/>
      <c r="L176" s="21"/>
    </row>
    <row r="177" spans="1:12" ht="19.5" customHeight="1">
      <c r="A177" s="41"/>
      <c r="B177" s="48" t="s">
        <v>205</v>
      </c>
      <c r="C177" s="26"/>
      <c r="D177" s="24">
        <f t="shared" si="45"/>
        <v>0</v>
      </c>
      <c r="E177" s="24">
        <v>0</v>
      </c>
      <c r="F177" s="24">
        <v>0</v>
      </c>
      <c r="G177" s="24">
        <v>0</v>
      </c>
      <c r="H177" s="24">
        <v>0</v>
      </c>
      <c r="I177" s="24">
        <v>0</v>
      </c>
      <c r="J177" s="40"/>
      <c r="K177" s="24"/>
      <c r="L177" s="21"/>
    </row>
    <row r="178" spans="1:12" ht="19.5" customHeight="1">
      <c r="A178" s="41"/>
      <c r="B178" s="47" t="s">
        <v>206</v>
      </c>
      <c r="C178" s="25"/>
      <c r="D178" s="22">
        <f aca="true" t="shared" si="46" ref="D178:I178">SUM(D179:D182)</f>
        <v>4713</v>
      </c>
      <c r="E178" s="22">
        <f t="shared" si="46"/>
        <v>4318</v>
      </c>
      <c r="F178" s="22">
        <f t="shared" si="46"/>
        <v>27</v>
      </c>
      <c r="G178" s="22">
        <f t="shared" si="46"/>
        <v>254</v>
      </c>
      <c r="H178" s="22">
        <f t="shared" si="46"/>
        <v>15</v>
      </c>
      <c r="I178" s="22">
        <f t="shared" si="46"/>
        <v>99</v>
      </c>
      <c r="J178" s="40"/>
      <c r="K178" s="22"/>
      <c r="L178" s="21"/>
    </row>
    <row r="179" spans="1:12" ht="19.5" customHeight="1">
      <c r="A179" s="41"/>
      <c r="B179" s="48" t="s">
        <v>207</v>
      </c>
      <c r="C179" s="26"/>
      <c r="D179" s="24">
        <f t="shared" si="45"/>
        <v>185</v>
      </c>
      <c r="E179" s="24">
        <v>27</v>
      </c>
      <c r="F179" s="24">
        <v>0</v>
      </c>
      <c r="G179" s="24">
        <v>111</v>
      </c>
      <c r="H179" s="24">
        <v>13</v>
      </c>
      <c r="I179" s="24">
        <v>34</v>
      </c>
      <c r="J179" s="40"/>
      <c r="K179" s="24"/>
      <c r="L179" s="21"/>
    </row>
    <row r="180" spans="1:12" ht="19.5" customHeight="1">
      <c r="A180" s="41"/>
      <c r="B180" s="48" t="s">
        <v>527</v>
      </c>
      <c r="C180" s="26"/>
      <c r="D180" s="24"/>
      <c r="E180" s="24"/>
      <c r="F180" s="24"/>
      <c r="G180" s="24"/>
      <c r="H180" s="24"/>
      <c r="I180" s="24"/>
      <c r="J180" s="40"/>
      <c r="L180" s="21"/>
    </row>
    <row r="181" spans="1:12" ht="14.25" customHeight="1">
      <c r="A181" s="41"/>
      <c r="B181" s="48" t="s">
        <v>209</v>
      </c>
      <c r="C181" s="26"/>
      <c r="D181" s="24">
        <f t="shared" si="45"/>
        <v>4264</v>
      </c>
      <c r="E181" s="24">
        <v>4254</v>
      </c>
      <c r="F181" s="24">
        <v>0</v>
      </c>
      <c r="G181" s="24">
        <v>6</v>
      </c>
      <c r="H181" s="24">
        <v>2</v>
      </c>
      <c r="I181" s="24">
        <v>2</v>
      </c>
      <c r="J181" s="40"/>
      <c r="K181" s="24"/>
      <c r="L181" s="21"/>
    </row>
    <row r="182" spans="1:12" ht="19.5" customHeight="1">
      <c r="A182" s="41"/>
      <c r="B182" s="48" t="s">
        <v>210</v>
      </c>
      <c r="C182" s="26"/>
      <c r="D182" s="24">
        <f t="shared" si="45"/>
        <v>264</v>
      </c>
      <c r="E182" s="24">
        <v>37</v>
      </c>
      <c r="F182" s="24">
        <v>27</v>
      </c>
      <c r="G182" s="24">
        <v>137</v>
      </c>
      <c r="H182" s="24">
        <v>0</v>
      </c>
      <c r="I182" s="24">
        <v>63</v>
      </c>
      <c r="J182" s="40"/>
      <c r="K182" s="24"/>
      <c r="L182" s="21"/>
    </row>
    <row r="183" spans="1:12" ht="19.5" customHeight="1">
      <c r="A183" s="41"/>
      <c r="B183" s="47" t="s">
        <v>211</v>
      </c>
      <c r="C183" s="25"/>
      <c r="D183" s="22">
        <f aca="true" t="shared" si="47" ref="D183:I183">D184</f>
        <v>1128</v>
      </c>
      <c r="E183" s="22">
        <f t="shared" si="47"/>
        <v>19</v>
      </c>
      <c r="F183" s="22">
        <f t="shared" si="47"/>
        <v>34</v>
      </c>
      <c r="G183" s="22">
        <f t="shared" si="47"/>
        <v>367</v>
      </c>
      <c r="H183" s="22">
        <f t="shared" si="47"/>
        <v>117</v>
      </c>
      <c r="I183" s="22">
        <f t="shared" si="47"/>
        <v>591</v>
      </c>
      <c r="J183" s="40"/>
      <c r="K183" s="22"/>
      <c r="L183" s="21"/>
    </row>
    <row r="184" spans="1:12" ht="19.5" customHeight="1">
      <c r="A184" s="41"/>
      <c r="B184" s="48" t="s">
        <v>212</v>
      </c>
      <c r="C184" s="26"/>
      <c r="D184" s="24">
        <f t="shared" si="45"/>
        <v>1128</v>
      </c>
      <c r="E184" s="24">
        <v>19</v>
      </c>
      <c r="F184" s="24">
        <v>34</v>
      </c>
      <c r="G184" s="24">
        <v>367</v>
      </c>
      <c r="H184" s="24">
        <v>117</v>
      </c>
      <c r="I184" s="24">
        <v>591</v>
      </c>
      <c r="J184" s="40"/>
      <c r="K184" s="24"/>
      <c r="L184" s="21"/>
    </row>
    <row r="185" spans="1:12" ht="19.5" customHeight="1">
      <c r="A185" s="41"/>
      <c r="B185" s="47" t="s">
        <v>213</v>
      </c>
      <c r="C185" s="25"/>
      <c r="D185" s="22">
        <f aca="true" t="shared" si="48" ref="D185:I185">SUM(D186:D191)</f>
        <v>6688</v>
      </c>
      <c r="E185" s="22">
        <f t="shared" si="48"/>
        <v>3040</v>
      </c>
      <c r="F185" s="22">
        <f t="shared" si="48"/>
        <v>883</v>
      </c>
      <c r="G185" s="22">
        <f t="shared" si="48"/>
        <v>940</v>
      </c>
      <c r="H185" s="22">
        <f t="shared" si="48"/>
        <v>105</v>
      </c>
      <c r="I185" s="22">
        <f t="shared" si="48"/>
        <v>1720</v>
      </c>
      <c r="J185" s="40"/>
      <c r="K185" s="22"/>
      <c r="L185" s="21"/>
    </row>
    <row r="186" spans="1:12" ht="19.5" customHeight="1">
      <c r="A186" s="41"/>
      <c r="B186" s="48" t="s">
        <v>214</v>
      </c>
      <c r="C186" s="26"/>
      <c r="D186" s="24">
        <f t="shared" si="45"/>
        <v>191</v>
      </c>
      <c r="E186" s="24">
        <v>40</v>
      </c>
      <c r="F186" s="24">
        <v>4</v>
      </c>
      <c r="G186" s="24">
        <v>27</v>
      </c>
      <c r="H186" s="24">
        <v>2</v>
      </c>
      <c r="I186" s="24">
        <v>118</v>
      </c>
      <c r="J186" s="40"/>
      <c r="K186" s="24"/>
      <c r="L186" s="21"/>
    </row>
    <row r="187" spans="1:12" ht="19.5" customHeight="1">
      <c r="A187" s="41"/>
      <c r="B187" s="48" t="s">
        <v>215</v>
      </c>
      <c r="C187" s="26"/>
      <c r="D187" s="24">
        <f t="shared" si="45"/>
        <v>1248</v>
      </c>
      <c r="E187" s="24">
        <v>2436</v>
      </c>
      <c r="F187" s="24">
        <v>39</v>
      </c>
      <c r="G187" s="24">
        <v>89</v>
      </c>
      <c r="H187" s="24">
        <v>8</v>
      </c>
      <c r="I187" s="24">
        <v>-1324</v>
      </c>
      <c r="J187" s="40"/>
      <c r="K187" s="24"/>
      <c r="L187" s="21"/>
    </row>
    <row r="188" spans="1:12" ht="19.5" customHeight="1">
      <c r="A188" s="41"/>
      <c r="B188" s="48" t="s">
        <v>216</v>
      </c>
      <c r="C188" s="26"/>
      <c r="D188" s="24">
        <f t="shared" si="45"/>
        <v>1186</v>
      </c>
      <c r="E188" s="24">
        <v>247</v>
      </c>
      <c r="F188" s="24">
        <v>0</v>
      </c>
      <c r="G188" s="24">
        <v>345</v>
      </c>
      <c r="H188" s="24">
        <v>13</v>
      </c>
      <c r="I188" s="24">
        <v>581</v>
      </c>
      <c r="J188" s="40"/>
      <c r="K188" s="24"/>
      <c r="L188" s="21"/>
    </row>
    <row r="189" spans="1:12" ht="19.5" customHeight="1">
      <c r="A189" s="41"/>
      <c r="B189" s="48" t="s">
        <v>217</v>
      </c>
      <c r="C189" s="26"/>
      <c r="D189" s="24">
        <f t="shared" si="45"/>
        <v>381</v>
      </c>
      <c r="E189" s="24">
        <v>122</v>
      </c>
      <c r="F189" s="24">
        <v>101</v>
      </c>
      <c r="G189" s="24">
        <v>41</v>
      </c>
      <c r="H189" s="24">
        <v>60</v>
      </c>
      <c r="I189" s="24">
        <v>57</v>
      </c>
      <c r="J189" s="40"/>
      <c r="K189" s="24"/>
      <c r="L189" s="21"/>
    </row>
    <row r="190" spans="1:12" ht="19.5" customHeight="1">
      <c r="A190" s="41"/>
      <c r="B190" s="48" t="s">
        <v>218</v>
      </c>
      <c r="C190" s="26"/>
      <c r="D190" s="24">
        <f t="shared" si="45"/>
        <v>2423</v>
      </c>
      <c r="E190" s="24">
        <v>194</v>
      </c>
      <c r="F190" s="24">
        <v>-3</v>
      </c>
      <c r="G190" s="24">
        <v>388</v>
      </c>
      <c r="H190" s="24">
        <v>15</v>
      </c>
      <c r="I190" s="24">
        <v>1829</v>
      </c>
      <c r="J190" s="40"/>
      <c r="K190" s="24"/>
      <c r="L190" s="21"/>
    </row>
    <row r="191" spans="1:12" ht="19.5" customHeight="1">
      <c r="A191" s="41"/>
      <c r="B191" s="48" t="s">
        <v>219</v>
      </c>
      <c r="C191" s="26"/>
      <c r="D191" s="24">
        <f t="shared" si="45"/>
        <v>1259</v>
      </c>
      <c r="E191" s="24">
        <v>1</v>
      </c>
      <c r="F191" s="24">
        <v>742</v>
      </c>
      <c r="G191" s="24">
        <v>50</v>
      </c>
      <c r="H191" s="24">
        <v>7</v>
      </c>
      <c r="I191" s="24">
        <v>459</v>
      </c>
      <c r="J191" s="40"/>
      <c r="K191" s="24"/>
      <c r="L191" s="21"/>
    </row>
    <row r="192" spans="1:12" ht="19.5" customHeight="1">
      <c r="A192" s="41"/>
      <c r="B192" s="47" t="s">
        <v>10</v>
      </c>
      <c r="C192" s="25"/>
      <c r="D192" s="22">
        <f aca="true" t="shared" si="49" ref="D192:I192">D193+D200+D209</f>
        <v>15241</v>
      </c>
      <c r="E192" s="22">
        <f t="shared" si="49"/>
        <v>9634</v>
      </c>
      <c r="F192" s="22">
        <f t="shared" si="49"/>
        <v>591</v>
      </c>
      <c r="G192" s="22">
        <f t="shared" si="49"/>
        <v>1194</v>
      </c>
      <c r="H192" s="22">
        <f t="shared" si="49"/>
        <v>378</v>
      </c>
      <c r="I192" s="22">
        <f t="shared" si="49"/>
        <v>3444</v>
      </c>
      <c r="J192" s="40"/>
      <c r="K192" s="22"/>
      <c r="L192" s="21"/>
    </row>
    <row r="193" spans="1:12" ht="19.5" customHeight="1">
      <c r="A193" s="41"/>
      <c r="B193" s="47" t="s">
        <v>220</v>
      </c>
      <c r="C193" s="25"/>
      <c r="D193" s="22">
        <f aca="true" t="shared" si="50" ref="D193:I193">SUM(D194:D199)</f>
        <v>10936</v>
      </c>
      <c r="E193" s="22">
        <f t="shared" si="50"/>
        <v>8349</v>
      </c>
      <c r="F193" s="22">
        <f t="shared" si="50"/>
        <v>354</v>
      </c>
      <c r="G193" s="22">
        <f t="shared" si="50"/>
        <v>444</v>
      </c>
      <c r="H193" s="22">
        <f t="shared" si="50"/>
        <v>230</v>
      </c>
      <c r="I193" s="22">
        <f t="shared" si="50"/>
        <v>1559</v>
      </c>
      <c r="J193" s="40"/>
      <c r="K193" s="22"/>
      <c r="L193" s="21"/>
    </row>
    <row r="194" spans="1:12" ht="19.5" customHeight="1">
      <c r="A194" s="41"/>
      <c r="B194" s="48" t="s">
        <v>221</v>
      </c>
      <c r="C194" s="26"/>
      <c r="D194" s="24">
        <f aca="true" t="shared" si="51" ref="D194:D214">E194+F194+G194+H194+I194</f>
        <v>100</v>
      </c>
      <c r="E194" s="24">
        <v>5</v>
      </c>
      <c r="F194" s="24">
        <v>0</v>
      </c>
      <c r="G194" s="24">
        <v>35</v>
      </c>
      <c r="H194" s="24">
        <v>27</v>
      </c>
      <c r="I194" s="24">
        <v>33</v>
      </c>
      <c r="J194" s="40"/>
      <c r="K194" s="24"/>
      <c r="L194" s="21"/>
    </row>
    <row r="195" spans="1:12" ht="19.5" customHeight="1">
      <c r="A195" s="41"/>
      <c r="B195" s="48" t="s">
        <v>222</v>
      </c>
      <c r="C195" s="26"/>
      <c r="D195" s="24">
        <f t="shared" si="51"/>
        <v>81</v>
      </c>
      <c r="E195" s="24">
        <v>0</v>
      </c>
      <c r="F195" s="24">
        <v>0</v>
      </c>
      <c r="G195" s="24">
        <v>30</v>
      </c>
      <c r="H195" s="24">
        <v>38</v>
      </c>
      <c r="I195" s="24">
        <v>13</v>
      </c>
      <c r="J195" s="40"/>
      <c r="K195" s="24"/>
      <c r="L195" s="21"/>
    </row>
    <row r="196" spans="1:12" ht="19.5" customHeight="1">
      <c r="A196" s="41"/>
      <c r="B196" s="48" t="s">
        <v>223</v>
      </c>
      <c r="C196" s="26"/>
      <c r="D196" s="24">
        <f t="shared" si="51"/>
        <v>748</v>
      </c>
      <c r="E196" s="24">
        <v>259</v>
      </c>
      <c r="F196" s="24">
        <v>276</v>
      </c>
      <c r="G196" s="24">
        <v>50</v>
      </c>
      <c r="H196" s="24">
        <v>107</v>
      </c>
      <c r="I196" s="24">
        <v>56</v>
      </c>
      <c r="J196" s="40"/>
      <c r="K196" s="24"/>
      <c r="L196" s="21"/>
    </row>
    <row r="197" spans="1:12" ht="19.5" customHeight="1">
      <c r="A197" s="41"/>
      <c r="B197" s="48" t="s">
        <v>224</v>
      </c>
      <c r="C197" s="26"/>
      <c r="D197" s="24">
        <f t="shared" si="51"/>
        <v>9469</v>
      </c>
      <c r="E197" s="24">
        <v>7884</v>
      </c>
      <c r="F197" s="24">
        <v>7</v>
      </c>
      <c r="G197" s="24">
        <v>212</v>
      </c>
      <c r="H197" s="24">
        <v>20</v>
      </c>
      <c r="I197" s="24">
        <v>1346</v>
      </c>
      <c r="J197" s="40"/>
      <c r="K197" s="24"/>
      <c r="L197" s="21"/>
    </row>
    <row r="198" spans="1:12" ht="19.5" customHeight="1">
      <c r="A198" s="41"/>
      <c r="B198" s="48" t="s">
        <v>225</v>
      </c>
      <c r="C198" s="26"/>
      <c r="D198" s="24">
        <f t="shared" si="51"/>
        <v>242</v>
      </c>
      <c r="E198" s="24">
        <v>51</v>
      </c>
      <c r="F198" s="24">
        <v>52</v>
      </c>
      <c r="G198" s="24">
        <v>88</v>
      </c>
      <c r="H198" s="24">
        <v>8</v>
      </c>
      <c r="I198" s="24">
        <v>43</v>
      </c>
      <c r="J198" s="40"/>
      <c r="K198" s="24"/>
      <c r="L198" s="21"/>
    </row>
    <row r="199" spans="1:12" ht="19.5" customHeight="1">
      <c r="A199" s="41"/>
      <c r="B199" s="48" t="s">
        <v>226</v>
      </c>
      <c r="C199" s="26"/>
      <c r="D199" s="24">
        <f t="shared" si="51"/>
        <v>296</v>
      </c>
      <c r="E199" s="24">
        <v>150</v>
      </c>
      <c r="F199" s="24">
        <v>19</v>
      </c>
      <c r="G199" s="24">
        <v>29</v>
      </c>
      <c r="H199" s="24">
        <v>30</v>
      </c>
      <c r="I199" s="24">
        <v>68</v>
      </c>
      <c r="J199" s="40"/>
      <c r="K199" s="24"/>
      <c r="L199" s="21"/>
    </row>
    <row r="200" spans="1:12" ht="19.5" customHeight="1">
      <c r="A200" s="41"/>
      <c r="B200" s="47" t="s">
        <v>227</v>
      </c>
      <c r="C200" s="25"/>
      <c r="D200" s="22">
        <f aca="true" t="shared" si="52" ref="D200:I200">SUM(D201:D208)</f>
        <v>503</v>
      </c>
      <c r="E200" s="22">
        <f t="shared" si="52"/>
        <v>0</v>
      </c>
      <c r="F200" s="22">
        <f t="shared" si="52"/>
        <v>57</v>
      </c>
      <c r="G200" s="22">
        <f t="shared" si="52"/>
        <v>13</v>
      </c>
      <c r="H200" s="22">
        <f t="shared" si="52"/>
        <v>35</v>
      </c>
      <c r="I200" s="22">
        <f t="shared" si="52"/>
        <v>398</v>
      </c>
      <c r="J200" s="40"/>
      <c r="K200" s="22"/>
      <c r="L200" s="21"/>
    </row>
    <row r="201" spans="1:12" ht="19.5" customHeight="1">
      <c r="A201" s="41"/>
      <c r="B201" s="48" t="s">
        <v>228</v>
      </c>
      <c r="C201" s="26"/>
      <c r="D201" s="24">
        <f t="shared" si="51"/>
        <v>483</v>
      </c>
      <c r="E201" s="24">
        <v>0</v>
      </c>
      <c r="F201" s="24">
        <v>57</v>
      </c>
      <c r="G201" s="24">
        <v>6</v>
      </c>
      <c r="H201" s="24">
        <v>32</v>
      </c>
      <c r="I201" s="24">
        <v>388</v>
      </c>
      <c r="J201" s="40"/>
      <c r="K201" s="24"/>
      <c r="L201" s="21"/>
    </row>
    <row r="202" spans="1:12" ht="19.5" customHeight="1">
      <c r="A202" s="41"/>
      <c r="B202" s="48" t="s">
        <v>229</v>
      </c>
      <c r="C202" s="26"/>
      <c r="D202" s="24">
        <f t="shared" si="51"/>
        <v>0</v>
      </c>
      <c r="E202" s="24">
        <v>0</v>
      </c>
      <c r="F202" s="24">
        <v>0</v>
      </c>
      <c r="G202" s="24">
        <v>0</v>
      </c>
      <c r="H202" s="24">
        <v>0</v>
      </c>
      <c r="I202" s="24">
        <v>0</v>
      </c>
      <c r="J202" s="40"/>
      <c r="K202" s="24"/>
      <c r="L202" s="21"/>
    </row>
    <row r="203" spans="1:12" ht="19.5" customHeight="1">
      <c r="A203" s="41"/>
      <c r="B203" s="48" t="s">
        <v>231</v>
      </c>
      <c r="C203" s="26"/>
      <c r="D203" s="24">
        <f t="shared" si="51"/>
        <v>0</v>
      </c>
      <c r="E203" s="24">
        <v>0</v>
      </c>
      <c r="F203" s="24">
        <v>0</v>
      </c>
      <c r="G203" s="24">
        <v>0</v>
      </c>
      <c r="H203" s="24">
        <v>0</v>
      </c>
      <c r="I203" s="24">
        <v>0</v>
      </c>
      <c r="J203" s="40"/>
      <c r="K203" s="24"/>
      <c r="L203" s="21"/>
    </row>
    <row r="204" spans="1:12" ht="19.5" customHeight="1">
      <c r="A204" s="41"/>
      <c r="B204" s="48" t="s">
        <v>232</v>
      </c>
      <c r="C204" s="26"/>
      <c r="D204" s="24">
        <f t="shared" si="51"/>
        <v>3</v>
      </c>
      <c r="E204" s="24">
        <v>0</v>
      </c>
      <c r="F204" s="24">
        <v>0</v>
      </c>
      <c r="G204" s="24">
        <v>2</v>
      </c>
      <c r="H204" s="24">
        <v>0</v>
      </c>
      <c r="I204" s="24">
        <v>1</v>
      </c>
      <c r="J204" s="40"/>
      <c r="K204" s="24"/>
      <c r="L204" s="21"/>
    </row>
    <row r="205" spans="1:12" ht="19.5" customHeight="1">
      <c r="A205" s="41"/>
      <c r="B205" s="48" t="s">
        <v>233</v>
      </c>
      <c r="C205" s="26"/>
      <c r="D205" s="24">
        <f t="shared" si="51"/>
        <v>5</v>
      </c>
      <c r="E205" s="24">
        <v>0</v>
      </c>
      <c r="F205" s="24">
        <v>0</v>
      </c>
      <c r="G205" s="24">
        <v>4</v>
      </c>
      <c r="H205" s="24">
        <v>1</v>
      </c>
      <c r="I205" s="24">
        <v>0</v>
      </c>
      <c r="J205" s="40"/>
      <c r="K205" s="24"/>
      <c r="L205" s="21"/>
    </row>
    <row r="206" spans="1:12" ht="19.5" customHeight="1">
      <c r="A206" s="41"/>
      <c r="B206" s="48" t="s">
        <v>234</v>
      </c>
      <c r="C206" s="26"/>
      <c r="D206" s="24">
        <f t="shared" si="51"/>
        <v>0</v>
      </c>
      <c r="E206" s="24">
        <v>0</v>
      </c>
      <c r="F206" s="24">
        <v>0</v>
      </c>
      <c r="G206" s="24">
        <v>0</v>
      </c>
      <c r="H206" s="24">
        <v>0</v>
      </c>
      <c r="I206" s="24">
        <v>0</v>
      </c>
      <c r="J206" s="40"/>
      <c r="K206" s="24"/>
      <c r="L206" s="21"/>
    </row>
    <row r="207" spans="1:12" ht="19.5" customHeight="1">
      <c r="A207" s="41"/>
      <c r="B207" s="48" t="s">
        <v>235</v>
      </c>
      <c r="C207" s="26"/>
      <c r="D207" s="24">
        <f t="shared" si="51"/>
        <v>7</v>
      </c>
      <c r="E207" s="24">
        <v>0</v>
      </c>
      <c r="F207" s="24">
        <v>0</v>
      </c>
      <c r="G207" s="24">
        <v>1</v>
      </c>
      <c r="H207" s="24">
        <v>0</v>
      </c>
      <c r="I207" s="24">
        <v>6</v>
      </c>
      <c r="J207" s="40"/>
      <c r="K207" s="24"/>
      <c r="L207" s="21"/>
    </row>
    <row r="208" spans="1:12" ht="19.5" customHeight="1">
      <c r="A208" s="41"/>
      <c r="B208" s="48" t="s">
        <v>236</v>
      </c>
      <c r="C208" s="26"/>
      <c r="D208" s="24">
        <f t="shared" si="51"/>
        <v>5</v>
      </c>
      <c r="E208" s="24">
        <v>0</v>
      </c>
      <c r="F208" s="24">
        <v>0</v>
      </c>
      <c r="G208" s="24">
        <v>0</v>
      </c>
      <c r="H208" s="24">
        <v>2</v>
      </c>
      <c r="I208" s="24">
        <v>3</v>
      </c>
      <c r="J208" s="40"/>
      <c r="K208" s="24"/>
      <c r="L208" s="21"/>
    </row>
    <row r="209" spans="1:12" ht="19.5" customHeight="1">
      <c r="A209" s="41"/>
      <c r="B209" s="47" t="s">
        <v>237</v>
      </c>
      <c r="C209" s="25"/>
      <c r="D209" s="22">
        <f aca="true" t="shared" si="53" ref="D209:I209">SUM(D210:D214)</f>
        <v>3802</v>
      </c>
      <c r="E209" s="22">
        <f t="shared" si="53"/>
        <v>1285</v>
      </c>
      <c r="F209" s="22">
        <f t="shared" si="53"/>
        <v>180</v>
      </c>
      <c r="G209" s="22">
        <f t="shared" si="53"/>
        <v>737</v>
      </c>
      <c r="H209" s="22">
        <f t="shared" si="53"/>
        <v>113</v>
      </c>
      <c r="I209" s="22">
        <f t="shared" si="53"/>
        <v>1487</v>
      </c>
      <c r="J209" s="40"/>
      <c r="K209" s="22"/>
      <c r="L209" s="21"/>
    </row>
    <row r="210" spans="1:12" ht="19.5" customHeight="1">
      <c r="A210" s="41"/>
      <c r="B210" s="48" t="s">
        <v>238</v>
      </c>
      <c r="C210" s="26"/>
      <c r="D210" s="24">
        <f t="shared" si="51"/>
        <v>1017</v>
      </c>
      <c r="E210" s="24">
        <v>182</v>
      </c>
      <c r="F210" s="24">
        <v>49</v>
      </c>
      <c r="G210" s="24">
        <v>57</v>
      </c>
      <c r="H210" s="24">
        <v>1</v>
      </c>
      <c r="I210" s="24">
        <v>728</v>
      </c>
      <c r="J210" s="40"/>
      <c r="K210" s="24"/>
      <c r="L210" s="21"/>
    </row>
    <row r="211" spans="1:12" ht="19.5" customHeight="1">
      <c r="A211" s="41"/>
      <c r="B211" s="48" t="s">
        <v>239</v>
      </c>
      <c r="C211" s="26"/>
      <c r="D211" s="24">
        <f t="shared" si="51"/>
        <v>2320</v>
      </c>
      <c r="E211" s="24">
        <v>1068</v>
      </c>
      <c r="F211" s="24">
        <v>67</v>
      </c>
      <c r="G211" s="24">
        <v>462</v>
      </c>
      <c r="H211" s="24">
        <v>53</v>
      </c>
      <c r="I211" s="24">
        <v>670</v>
      </c>
      <c r="J211" s="40"/>
      <c r="K211" s="24"/>
      <c r="L211" s="21"/>
    </row>
    <row r="212" spans="1:12" ht="19.5" customHeight="1">
      <c r="A212" s="41"/>
      <c r="B212" s="48" t="s">
        <v>240</v>
      </c>
      <c r="C212" s="26"/>
      <c r="D212" s="24">
        <f t="shared" si="51"/>
        <v>51</v>
      </c>
      <c r="E212" s="24">
        <v>1</v>
      </c>
      <c r="F212" s="24">
        <v>37</v>
      </c>
      <c r="G212" s="24">
        <v>6</v>
      </c>
      <c r="H212" s="24">
        <v>4</v>
      </c>
      <c r="I212" s="24">
        <v>3</v>
      </c>
      <c r="J212" s="40"/>
      <c r="K212" s="24"/>
      <c r="L212" s="21"/>
    </row>
    <row r="213" spans="1:12" ht="19.5" customHeight="1">
      <c r="A213" s="41"/>
      <c r="B213" s="48" t="s">
        <v>241</v>
      </c>
      <c r="C213" s="26"/>
      <c r="D213" s="24">
        <f t="shared" si="51"/>
        <v>370</v>
      </c>
      <c r="E213" s="24">
        <v>34</v>
      </c>
      <c r="F213" s="24">
        <v>0</v>
      </c>
      <c r="G213" s="24">
        <v>206</v>
      </c>
      <c r="H213" s="24">
        <v>55</v>
      </c>
      <c r="I213" s="24">
        <v>75</v>
      </c>
      <c r="J213" s="40"/>
      <c r="K213" s="24"/>
      <c r="L213" s="21"/>
    </row>
    <row r="214" spans="1:12" ht="19.5" customHeight="1">
      <c r="A214" s="41"/>
      <c r="B214" s="48" t="s">
        <v>242</v>
      </c>
      <c r="C214" s="26"/>
      <c r="D214" s="24">
        <f t="shared" si="51"/>
        <v>44</v>
      </c>
      <c r="E214" s="24">
        <v>0</v>
      </c>
      <c r="F214" s="24">
        <v>27</v>
      </c>
      <c r="G214" s="24">
        <v>6</v>
      </c>
      <c r="H214" s="24">
        <v>0</v>
      </c>
      <c r="I214" s="24">
        <v>11</v>
      </c>
      <c r="J214" s="40"/>
      <c r="K214" s="24"/>
      <c r="L214" s="21"/>
    </row>
    <row r="215" spans="1:12" ht="19.5" customHeight="1">
      <c r="A215" s="41"/>
      <c r="B215" s="47" t="s">
        <v>11</v>
      </c>
      <c r="C215" s="25"/>
      <c r="D215" s="22">
        <f>D216</f>
        <v>0</v>
      </c>
      <c r="E215" s="22">
        <f aca="true" t="shared" si="54" ref="E215:I216">E216</f>
        <v>0</v>
      </c>
      <c r="F215" s="22">
        <f t="shared" si="54"/>
        <v>0</v>
      </c>
      <c r="G215" s="22">
        <f t="shared" si="54"/>
        <v>0</v>
      </c>
      <c r="H215" s="22">
        <f t="shared" si="54"/>
        <v>0</v>
      </c>
      <c r="I215" s="22">
        <f t="shared" si="54"/>
        <v>0</v>
      </c>
      <c r="J215" s="40"/>
      <c r="K215" s="22"/>
      <c r="L215" s="21"/>
    </row>
    <row r="216" spans="1:12" ht="19.5" customHeight="1">
      <c r="A216" s="41"/>
      <c r="B216" s="47" t="s">
        <v>243</v>
      </c>
      <c r="C216" s="25"/>
      <c r="D216" s="22">
        <f>D217</f>
        <v>0</v>
      </c>
      <c r="E216" s="22">
        <f t="shared" si="54"/>
        <v>0</v>
      </c>
      <c r="F216" s="22">
        <f t="shared" si="54"/>
        <v>0</v>
      </c>
      <c r="G216" s="22">
        <f t="shared" si="54"/>
        <v>0</v>
      </c>
      <c r="H216" s="22">
        <f t="shared" si="54"/>
        <v>0</v>
      </c>
      <c r="I216" s="22">
        <f t="shared" si="54"/>
        <v>0</v>
      </c>
      <c r="J216" s="40"/>
      <c r="K216" s="22"/>
      <c r="L216" s="21"/>
    </row>
    <row r="217" spans="1:12" ht="19.5" customHeight="1">
      <c r="A217" s="41"/>
      <c r="B217" s="48" t="s">
        <v>244</v>
      </c>
      <c r="C217" s="26"/>
      <c r="D217" s="24">
        <f>E217+F217+G217+H217+I217</f>
        <v>0</v>
      </c>
      <c r="E217" s="24">
        <v>0</v>
      </c>
      <c r="F217" s="24">
        <v>0</v>
      </c>
      <c r="G217" s="24">
        <v>0</v>
      </c>
      <c r="H217" s="24">
        <v>0</v>
      </c>
      <c r="I217" s="24">
        <v>0</v>
      </c>
      <c r="J217" s="40"/>
      <c r="K217" s="24"/>
      <c r="L217" s="21"/>
    </row>
    <row r="218" spans="1:11" ht="3.75" customHeight="1">
      <c r="A218" s="43"/>
      <c r="B218" s="49"/>
      <c r="C218" s="44"/>
      <c r="D218" s="45"/>
      <c r="E218" s="45"/>
      <c r="F218" s="45"/>
      <c r="G218" s="45"/>
      <c r="H218" s="45"/>
      <c r="I218" s="45"/>
      <c r="J218" s="46"/>
      <c r="K218" s="21"/>
    </row>
    <row r="219" ht="13.5" thickBot="1"/>
    <row r="220" spans="1:16" ht="13.5" customHeight="1" thickTop="1">
      <c r="A220" s="52"/>
      <c r="B220" s="53" t="str">
        <f>'Περιεχόμενα-Contents'!B10</f>
        <v>(Τελευταία Ενημέρωση/Last update 29/06/2020)</v>
      </c>
      <c r="C220" s="52"/>
      <c r="D220" s="52"/>
      <c r="E220" s="52"/>
      <c r="F220" s="52"/>
      <c r="G220" s="52"/>
      <c r="H220" s="52"/>
      <c r="I220" s="52"/>
      <c r="J220" s="52"/>
      <c r="K220" s="26"/>
      <c r="L220" s="26"/>
      <c r="M220" s="26"/>
      <c r="N220" s="26"/>
      <c r="O220" s="26"/>
      <c r="P220" s="26"/>
    </row>
    <row r="221" ht="5.25" customHeight="1">
      <c r="B221" s="27"/>
    </row>
    <row r="222" ht="13.5" customHeight="1">
      <c r="B222" s="51" t="str">
        <f>'Περιεχόμενα-Contents'!B12</f>
        <v>COPYRIGHT ©: 2020 ΚΥΠΡΙΑΚΗ ΔΗΜΟΚΡΑΤΙΑ, ΣΤΑΤΙΣΤΙΚΗ ΥΠΗΡΕΣΙΑ/REPUBLIC OF CYPRUS, STATISTICAL SERVICE</v>
      </c>
    </row>
  </sheetData>
  <sheetProtection/>
  <mergeCells count="3">
    <mergeCell ref="A8:B9"/>
    <mergeCell ref="C8:C9"/>
    <mergeCell ref="B1:D1"/>
  </mergeCells>
  <hyperlinks>
    <hyperlink ref="B1" location="'Περιεχόμενα-Contents'!A1" display="Περιεχόμενα - Contents"/>
  </hyperlinks>
  <printOptions horizontalCentered="1"/>
  <pageMargins left="0.15748031496062992" right="0.15748031496062992" top="0.1968503937007874" bottom="0.1968503937007874" header="0.15748031496062992" footer="0.15748031496062992"/>
  <pageSetup fitToHeight="7"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2020-07-17T12:09:04Z</cp:lastPrinted>
  <dcterms:created xsi:type="dcterms:W3CDTF">2017-09-21T11:34:35Z</dcterms:created>
  <dcterms:modified xsi:type="dcterms:W3CDTF">2020-07-17T12:10:24Z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