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WEBTODAY\1_Construction\"/>
    </mc:Choice>
  </mc:AlternateContent>
  <xr:revisionPtr revIDLastSave="0" documentId="13_ncr:1_{6AB4204C-20CA-470D-83F5-9CEE3B39783A}" xr6:coauthVersionLast="47" xr6:coauthVersionMax="47" xr10:uidLastSave="{00000000-0000-0000-0000-000000000000}"/>
  <bookViews>
    <workbookView xWindow="-120" yWindow="-120" windowWidth="29040" windowHeight="15840" tabRatio="815" xr2:uid="{00000000-000D-0000-FFFF-FFFF00000000}"/>
  </bookViews>
  <sheets>
    <sheet name="Περιεχόμενα-Contents" sheetId="50" r:id="rId1"/>
    <sheet name="Μεθοδ. Σημείωμα-Method. Note" sheetId="32" r:id="rId2"/>
    <sheet name="NACE Rev. 2" sheetId="33" r:id="rId3"/>
    <sheet name="Συνοπτ. Πίνακες-Summary Tables" sheetId="35" r:id="rId4"/>
    <sheet name="1" sheetId="53" r:id="rId5"/>
    <sheet name="2" sheetId="14" r:id="rId6"/>
    <sheet name="3" sheetId="15" r:id="rId7"/>
    <sheet name="4" sheetId="56" r:id="rId8"/>
    <sheet name="5" sheetId="59" r:id="rId9"/>
    <sheet name="6" sheetId="57" r:id="rId10"/>
    <sheet name="7" sheetId="60" r:id="rId11"/>
  </sheets>
  <definedNames>
    <definedName name="_xlnm.Print_Area" localSheetId="4">'1'!$A$1:$K$28</definedName>
    <definedName name="_xlnm.Print_Area" localSheetId="5">'2'!$A$1:$R$48</definedName>
    <definedName name="_xlnm.Print_Area" localSheetId="7">'4'!$A$1:$R$46</definedName>
    <definedName name="_xlnm.Print_Area" localSheetId="8">'5'!$A$1:$P$46</definedName>
    <definedName name="_xlnm.Print_Area" localSheetId="2">'NACE Rev. 2'!$A$1:$D$48</definedName>
    <definedName name="_xlnm.Print_Titles" localSheetId="5">'2'!$9:$10</definedName>
    <definedName name="_xlnm.Print_Titles" localSheetId="6">'3'!$7:$8</definedName>
    <definedName name="_xlnm.Print_Titles" localSheetId="7">'4'!$7:$8</definedName>
    <definedName name="_xlnm.Print_Titles" localSheetId="8">'5'!$8:$8</definedName>
    <definedName name="_xlnm.Print_Titles" localSheetId="9">'6'!$8:$8</definedName>
    <definedName name="_xlnm.Print_Titles" localSheetId="10">'7'!$8:$8</definedName>
    <definedName name="_xlnm.Print_Titles" localSheetId="2">'NACE Rev. 2'!$7:$9</definedName>
  </definedNames>
  <calcPr calcId="191029"/>
</workbook>
</file>

<file path=xl/calcChain.xml><?xml version="1.0" encoding="utf-8"?>
<calcChain xmlns="http://schemas.openxmlformats.org/spreadsheetml/2006/main">
  <c r="O31" i="60" l="1"/>
  <c r="O22" i="60"/>
  <c r="O14" i="60"/>
  <c r="O10" i="60"/>
  <c r="P54" i="57"/>
  <c r="P46" i="57"/>
  <c r="P43" i="57"/>
  <c r="P28" i="57" l="1"/>
  <c r="P13" i="57"/>
  <c r="O48" i="57"/>
  <c r="O28" i="57"/>
  <c r="O11" i="57" s="1"/>
  <c r="O13" i="57"/>
  <c r="P43" i="14"/>
  <c r="P37" i="14"/>
  <c r="P33" i="14"/>
  <c r="P29" i="14"/>
  <c r="P28" i="14"/>
  <c r="P17" i="14"/>
  <c r="P12" i="14"/>
  <c r="P11" i="14" s="1"/>
  <c r="O43" i="57" l="1"/>
  <c r="O46" i="57" s="1"/>
  <c r="O54" i="57" s="1"/>
  <c r="P11" i="57"/>
  <c r="H24" i="53" l="1"/>
  <c r="P22" i="60"/>
  <c r="P14" i="60"/>
  <c r="P10" i="60"/>
  <c r="N22" i="60"/>
  <c r="N31" i="60" s="1"/>
  <c r="N14" i="60"/>
  <c r="N10" i="60"/>
  <c r="P31" i="60" l="1"/>
  <c r="N48" i="57"/>
  <c r="N38" i="57"/>
  <c r="N28" i="57"/>
  <c r="N13" i="57"/>
  <c r="N11" i="57" l="1"/>
  <c r="N43" i="57"/>
  <c r="N46" i="57" s="1"/>
  <c r="N54" i="57" s="1"/>
  <c r="P41" i="56" l="1"/>
  <c r="P35" i="56"/>
  <c r="P31" i="56"/>
  <c r="P27" i="56"/>
  <c r="P26" i="56"/>
  <c r="P23" i="56"/>
  <c r="P20" i="56"/>
  <c r="P15" i="56" s="1"/>
  <c r="P10" i="56"/>
  <c r="P41" i="15"/>
  <c r="P35" i="15"/>
  <c r="P31" i="15"/>
  <c r="P27" i="15"/>
  <c r="P26" i="15" s="1"/>
  <c r="P23" i="15"/>
  <c r="P20" i="15"/>
  <c r="P10" i="15"/>
  <c r="M22" i="60"/>
  <c r="M14" i="60"/>
  <c r="M10" i="60"/>
  <c r="M31" i="60" s="1"/>
  <c r="P9" i="56" l="1"/>
  <c r="P15" i="15"/>
  <c r="P9" i="15"/>
  <c r="M48" i="57"/>
  <c r="M38" i="57"/>
  <c r="M28" i="57"/>
  <c r="M13" i="57"/>
  <c r="O41" i="56"/>
  <c r="O35" i="56"/>
  <c r="O31" i="56"/>
  <c r="O26" i="56" s="1"/>
  <c r="O27" i="56"/>
  <c r="O23" i="56"/>
  <c r="O15" i="56" s="1"/>
  <c r="O20" i="56"/>
  <c r="O10" i="56"/>
  <c r="O41" i="15"/>
  <c r="O35" i="15"/>
  <c r="O31" i="15"/>
  <c r="O27" i="15"/>
  <c r="O20" i="15"/>
  <c r="O15" i="15" s="1"/>
  <c r="O10" i="15"/>
  <c r="O43" i="14"/>
  <c r="O37" i="14"/>
  <c r="O33" i="14"/>
  <c r="O29" i="14"/>
  <c r="O17" i="14"/>
  <c r="O12" i="14"/>
  <c r="M11" i="57" l="1"/>
  <c r="O26" i="15"/>
  <c r="O9" i="15"/>
  <c r="O28" i="14"/>
  <c r="O11" i="14" s="1"/>
  <c r="M43" i="57"/>
  <c r="M46" i="57" s="1"/>
  <c r="M54" i="57" s="1"/>
  <c r="O9" i="56"/>
  <c r="C48" i="57" l="1"/>
  <c r="D48" i="57"/>
  <c r="E48" i="57"/>
  <c r="F48" i="57"/>
  <c r="G48" i="57"/>
  <c r="H48" i="57"/>
  <c r="I48" i="57"/>
  <c r="J48" i="57"/>
  <c r="K48" i="57"/>
  <c r="L48" i="57"/>
  <c r="B48" i="57"/>
  <c r="A59" i="57" l="1"/>
  <c r="A60" i="57"/>
  <c r="C28" i="57"/>
  <c r="D28" i="57"/>
  <c r="E28" i="57"/>
  <c r="F28" i="57"/>
  <c r="G28" i="57"/>
  <c r="H28" i="57"/>
  <c r="I28" i="57"/>
  <c r="J28" i="57"/>
  <c r="K28" i="57"/>
  <c r="L28" i="57"/>
  <c r="B28" i="57"/>
  <c r="E41" i="56" l="1"/>
  <c r="F41" i="56"/>
  <c r="G41" i="56"/>
  <c r="H41" i="56"/>
  <c r="I41" i="56"/>
  <c r="J41" i="56"/>
  <c r="K41" i="56"/>
  <c r="L41" i="56"/>
  <c r="M41" i="56"/>
  <c r="N41" i="56"/>
  <c r="E35" i="56"/>
  <c r="F35" i="56"/>
  <c r="G35" i="56"/>
  <c r="H35" i="56"/>
  <c r="I35" i="56"/>
  <c r="J35" i="56"/>
  <c r="K35" i="56"/>
  <c r="L35" i="56"/>
  <c r="M35" i="56"/>
  <c r="N35" i="56"/>
  <c r="E31" i="56"/>
  <c r="F31" i="56"/>
  <c r="G31" i="56"/>
  <c r="H31" i="56"/>
  <c r="I31" i="56"/>
  <c r="J31" i="56"/>
  <c r="K31" i="56"/>
  <c r="L31" i="56"/>
  <c r="M31" i="56"/>
  <c r="N31" i="56"/>
  <c r="E27" i="56"/>
  <c r="F27" i="56"/>
  <c r="G27" i="56"/>
  <c r="H27" i="56"/>
  <c r="I27" i="56"/>
  <c r="J27" i="56"/>
  <c r="K27" i="56"/>
  <c r="L27" i="56"/>
  <c r="M27" i="56"/>
  <c r="N27" i="56"/>
  <c r="E23" i="56"/>
  <c r="E15" i="56" s="1"/>
  <c r="F23" i="56"/>
  <c r="G23" i="56"/>
  <c r="H23" i="56"/>
  <c r="I23" i="56"/>
  <c r="J23" i="56"/>
  <c r="K23" i="56"/>
  <c r="K15" i="56" s="1"/>
  <c r="L23" i="56"/>
  <c r="M23" i="56"/>
  <c r="N23" i="56"/>
  <c r="E20" i="56"/>
  <c r="F20" i="56"/>
  <c r="G20" i="56"/>
  <c r="H20" i="56"/>
  <c r="I20" i="56"/>
  <c r="J20" i="56"/>
  <c r="K20" i="56"/>
  <c r="L20" i="56"/>
  <c r="M20" i="56"/>
  <c r="N20" i="56"/>
  <c r="E10" i="56"/>
  <c r="F10" i="56"/>
  <c r="G10" i="56"/>
  <c r="H10" i="56"/>
  <c r="I10" i="56"/>
  <c r="J10" i="56"/>
  <c r="K10" i="56"/>
  <c r="L10" i="56"/>
  <c r="M10" i="56"/>
  <c r="N10" i="56"/>
  <c r="D41" i="56"/>
  <c r="D35" i="56"/>
  <c r="D31" i="56"/>
  <c r="D27" i="56"/>
  <c r="D23" i="56"/>
  <c r="D20" i="56"/>
  <c r="D15" i="56" s="1"/>
  <c r="D10" i="56"/>
  <c r="D26" i="56" l="1"/>
  <c r="I26" i="56"/>
  <c r="I15" i="56"/>
  <c r="I9" i="56" s="1"/>
  <c r="N26" i="56"/>
  <c r="N9" i="56" s="1"/>
  <c r="H26" i="56"/>
  <c r="H9" i="56" s="1"/>
  <c r="L26" i="56"/>
  <c r="F26" i="56"/>
  <c r="M26" i="56"/>
  <c r="G26" i="56"/>
  <c r="K26" i="56"/>
  <c r="K9" i="56" s="1"/>
  <c r="E26" i="56"/>
  <c r="E9" i="56" s="1"/>
  <c r="J26" i="56"/>
  <c r="N15" i="56"/>
  <c r="H15" i="56"/>
  <c r="M15" i="56"/>
  <c r="M9" i="56" s="1"/>
  <c r="G15" i="56"/>
  <c r="L15" i="56"/>
  <c r="F15" i="56"/>
  <c r="J15" i="56"/>
  <c r="D9" i="56"/>
  <c r="F9" i="56" l="1"/>
  <c r="J9" i="56"/>
  <c r="L9" i="56"/>
  <c r="G9" i="56"/>
  <c r="E41" i="15" l="1"/>
  <c r="F41" i="15"/>
  <c r="G41" i="15"/>
  <c r="H41" i="15"/>
  <c r="I41" i="15"/>
  <c r="J41" i="15"/>
  <c r="K41" i="15"/>
  <c r="L41" i="15"/>
  <c r="M41" i="15"/>
  <c r="N41" i="15"/>
  <c r="D41" i="15"/>
  <c r="E35" i="15"/>
  <c r="F35" i="15"/>
  <c r="G35" i="15"/>
  <c r="H35" i="15"/>
  <c r="I35" i="15"/>
  <c r="J35" i="15"/>
  <c r="K35" i="15"/>
  <c r="L35" i="15"/>
  <c r="M35" i="15"/>
  <c r="N35" i="15"/>
  <c r="D35" i="15"/>
  <c r="E31" i="15"/>
  <c r="F31" i="15"/>
  <c r="G31" i="15"/>
  <c r="H31" i="15"/>
  <c r="I31" i="15"/>
  <c r="J31" i="15"/>
  <c r="K31" i="15"/>
  <c r="L31" i="15"/>
  <c r="M31" i="15"/>
  <c r="N31" i="15"/>
  <c r="D31" i="15"/>
  <c r="E27" i="15"/>
  <c r="F27" i="15"/>
  <c r="G27" i="15"/>
  <c r="H27" i="15"/>
  <c r="I27" i="15"/>
  <c r="J27" i="15"/>
  <c r="K27" i="15"/>
  <c r="L27" i="15"/>
  <c r="M27" i="15"/>
  <c r="N27" i="15"/>
  <c r="D27" i="15"/>
  <c r="E20" i="15"/>
  <c r="E15" i="15" s="1"/>
  <c r="F20" i="15"/>
  <c r="F15" i="15" s="1"/>
  <c r="G20" i="15"/>
  <c r="G15" i="15" s="1"/>
  <c r="H20" i="15"/>
  <c r="H15" i="15" s="1"/>
  <c r="I20" i="15"/>
  <c r="I15" i="15" s="1"/>
  <c r="J20" i="15"/>
  <c r="J15" i="15" s="1"/>
  <c r="K20" i="15"/>
  <c r="K15" i="15" s="1"/>
  <c r="L20" i="15"/>
  <c r="L15" i="15" s="1"/>
  <c r="M20" i="15"/>
  <c r="M15" i="15" s="1"/>
  <c r="N20" i="15"/>
  <c r="N15" i="15" s="1"/>
  <c r="D20" i="15"/>
  <c r="D15" i="15" s="1"/>
  <c r="E10" i="15"/>
  <c r="F10" i="15"/>
  <c r="G10" i="15"/>
  <c r="H10" i="15"/>
  <c r="I10" i="15"/>
  <c r="J10" i="15"/>
  <c r="K10" i="15"/>
  <c r="L10" i="15"/>
  <c r="M10" i="15"/>
  <c r="N10" i="15"/>
  <c r="D10" i="15"/>
  <c r="G26" i="15" l="1"/>
  <c r="F26" i="15"/>
  <c r="M26" i="15"/>
  <c r="L26" i="15"/>
  <c r="J26" i="15"/>
  <c r="E26" i="15"/>
  <c r="E9" i="15" s="1"/>
  <c r="K26" i="15"/>
  <c r="N26" i="15"/>
  <c r="H26" i="15"/>
  <c r="H9" i="15" s="1"/>
  <c r="D26" i="15"/>
  <c r="D9" i="15" s="1"/>
  <c r="I26" i="15"/>
  <c r="I9" i="15" s="1"/>
  <c r="J9" i="15"/>
  <c r="F9" i="15"/>
  <c r="L9" i="15"/>
  <c r="N9" i="15"/>
  <c r="G9" i="15"/>
  <c r="M9" i="15"/>
  <c r="K9" i="15"/>
  <c r="E43" i="14"/>
  <c r="F43" i="14"/>
  <c r="G43" i="14"/>
  <c r="H43" i="14"/>
  <c r="I43" i="14"/>
  <c r="J43" i="14"/>
  <c r="K43" i="14"/>
  <c r="L43" i="14"/>
  <c r="M43" i="14"/>
  <c r="N43" i="14"/>
  <c r="D43" i="14"/>
  <c r="E37" i="14"/>
  <c r="F37" i="14"/>
  <c r="G37" i="14"/>
  <c r="H37" i="14"/>
  <c r="I37" i="14"/>
  <c r="J37" i="14"/>
  <c r="K37" i="14"/>
  <c r="L37" i="14"/>
  <c r="M37" i="14"/>
  <c r="N37" i="14"/>
  <c r="D37" i="14"/>
  <c r="E33" i="14"/>
  <c r="F33" i="14"/>
  <c r="G33" i="14"/>
  <c r="H33" i="14"/>
  <c r="H28" i="14" s="1"/>
  <c r="I33" i="14"/>
  <c r="J33" i="14"/>
  <c r="K33" i="14"/>
  <c r="L33" i="14"/>
  <c r="M33" i="14"/>
  <c r="N33" i="14"/>
  <c r="D33" i="14"/>
  <c r="E29" i="14"/>
  <c r="F29" i="14"/>
  <c r="G29" i="14"/>
  <c r="H29" i="14"/>
  <c r="I29" i="14"/>
  <c r="J29" i="14"/>
  <c r="K29" i="14"/>
  <c r="L29" i="14"/>
  <c r="M29" i="14"/>
  <c r="N29" i="14"/>
  <c r="D29" i="14"/>
  <c r="E17" i="14"/>
  <c r="F17" i="14"/>
  <c r="G17" i="14"/>
  <c r="H17" i="14"/>
  <c r="I17" i="14"/>
  <c r="J17" i="14"/>
  <c r="K17" i="14"/>
  <c r="L17" i="14"/>
  <c r="M17" i="14"/>
  <c r="N17" i="14"/>
  <c r="E12" i="14"/>
  <c r="F12" i="14"/>
  <c r="G12" i="14"/>
  <c r="H12" i="14"/>
  <c r="I12" i="14"/>
  <c r="J12" i="14"/>
  <c r="K12" i="14"/>
  <c r="L12" i="14"/>
  <c r="M12" i="14"/>
  <c r="N12" i="14"/>
  <c r="D17" i="14"/>
  <c r="D12" i="14"/>
  <c r="F28" i="14" l="1"/>
  <c r="F11" i="14" s="1"/>
  <c r="E28" i="14"/>
  <c r="G28" i="14"/>
  <c r="G11" i="14"/>
  <c r="I28" i="14"/>
  <c r="I11" i="14" s="1"/>
  <c r="H11" i="14"/>
  <c r="J28" i="14"/>
  <c r="J11" i="14" s="1"/>
  <c r="N28" i="14"/>
  <c r="N11" i="14" s="1"/>
  <c r="M28" i="14"/>
  <c r="M11" i="14" s="1"/>
  <c r="E11" i="14"/>
  <c r="K28" i="14"/>
  <c r="K11" i="14" s="1"/>
  <c r="L28" i="14"/>
  <c r="L11" i="14" s="1"/>
  <c r="D28" i="14"/>
  <c r="D11" i="14" s="1"/>
  <c r="L22" i="60" l="1"/>
  <c r="L14" i="60"/>
  <c r="L10" i="60"/>
  <c r="L31" i="60" l="1"/>
  <c r="L13" i="57"/>
  <c r="L43" i="57" l="1"/>
  <c r="L46" i="57" s="1"/>
  <c r="L54" i="57" s="1"/>
  <c r="L11" i="57"/>
  <c r="K43" i="57" l="1"/>
  <c r="K46" i="57" s="1"/>
  <c r="K54" i="57" s="1"/>
  <c r="K11" i="57"/>
  <c r="H11" i="57" l="1"/>
  <c r="I11" i="57"/>
  <c r="J11" i="57"/>
  <c r="B43" i="57" l="1"/>
  <c r="B46" i="57" s="1"/>
  <c r="B54" i="57" s="1"/>
  <c r="B11" i="57"/>
  <c r="G43" i="57"/>
  <c r="G46" i="57" s="1"/>
  <c r="G54" i="57" s="1"/>
  <c r="H43" i="57"/>
  <c r="H46" i="57" s="1"/>
  <c r="H54" i="57" s="1"/>
  <c r="I43" i="57"/>
  <c r="I46" i="57" s="1"/>
  <c r="I54" i="57" s="1"/>
  <c r="J43" i="57"/>
  <c r="J46" i="57" s="1"/>
  <c r="J54" i="57" s="1"/>
  <c r="G11" i="57"/>
  <c r="F43" i="57"/>
  <c r="F46" i="57" s="1"/>
  <c r="F54" i="57" s="1"/>
  <c r="F11" i="57"/>
  <c r="E43" i="57"/>
  <c r="E46" i="57" s="1"/>
  <c r="E54" i="57" s="1"/>
  <c r="E11" i="57"/>
  <c r="D11" i="57"/>
  <c r="C11" i="57"/>
  <c r="D43" i="57"/>
  <c r="D46" i="57" s="1"/>
  <c r="D54" i="57" s="1"/>
  <c r="C43" i="57"/>
  <c r="C46" i="57" s="1"/>
  <c r="C54" i="57" s="1"/>
  <c r="G14" i="60"/>
  <c r="F14" i="60"/>
  <c r="F31" i="60" s="1"/>
  <c r="E14" i="60"/>
  <c r="D14" i="60"/>
  <c r="C14" i="60"/>
  <c r="B14" i="60"/>
  <c r="I14" i="60"/>
  <c r="K22" i="60"/>
  <c r="K14" i="60"/>
  <c r="J22" i="60"/>
  <c r="J14" i="60"/>
  <c r="K10" i="60"/>
  <c r="J10" i="60"/>
  <c r="I22" i="60"/>
  <c r="H22" i="60"/>
  <c r="G22" i="60"/>
  <c r="E22" i="60"/>
  <c r="D22" i="60"/>
  <c r="C22" i="60"/>
  <c r="B22" i="60"/>
  <c r="H13" i="60"/>
  <c r="H10" i="60" s="1"/>
  <c r="H31" i="60" s="1"/>
  <c r="G13" i="60"/>
  <c r="G10" i="60" s="1"/>
  <c r="F13" i="60"/>
  <c r="E13" i="60"/>
  <c r="E10" i="60" s="1"/>
  <c r="D13" i="60"/>
  <c r="D10" i="60" s="1"/>
  <c r="C13" i="60"/>
  <c r="C10" i="60" s="1"/>
  <c r="B13" i="60"/>
  <c r="B10" i="60" s="1"/>
  <c r="I10" i="60"/>
  <c r="A34" i="60"/>
  <c r="A35" i="60"/>
  <c r="A46" i="59"/>
  <c r="A45" i="59"/>
  <c r="A46" i="56"/>
  <c r="A45" i="56"/>
  <c r="A45" i="15"/>
  <c r="A46" i="15"/>
  <c r="A48" i="14"/>
  <c r="A47" i="14"/>
  <c r="A28" i="53"/>
  <c r="A27" i="53"/>
  <c r="B47" i="33"/>
  <c r="B48" i="33"/>
  <c r="B61" i="32"/>
  <c r="B60" i="32"/>
  <c r="G31" i="60" l="1"/>
  <c r="C31" i="60"/>
  <c r="E31" i="60"/>
  <c r="K31" i="60"/>
  <c r="B31" i="60"/>
  <c r="I31" i="60"/>
  <c r="D31" i="60"/>
  <c r="J31" i="60"/>
</calcChain>
</file>

<file path=xl/sharedStrings.xml><?xml version="1.0" encoding="utf-8"?>
<sst xmlns="http://schemas.openxmlformats.org/spreadsheetml/2006/main" count="592" uniqueCount="366">
  <si>
    <t>(€000's)</t>
  </si>
  <si>
    <t>2008</t>
  </si>
  <si>
    <t>2010</t>
  </si>
  <si>
    <t>2011</t>
  </si>
  <si>
    <t>2012</t>
  </si>
  <si>
    <t>2013</t>
  </si>
  <si>
    <t>2014</t>
  </si>
  <si>
    <t>Κώδικας
NACE
Αναθ. 2
Code
NACE
Rev. 2</t>
  </si>
  <si>
    <t>2009</t>
  </si>
  <si>
    <t>2015</t>
  </si>
  <si>
    <t>ΜΕΘΟΔΟΛΟΓΙΚΟ ΣΗΜΕΙΩΜΑ</t>
  </si>
  <si>
    <t>METHODOLOGICAL NOTE</t>
  </si>
  <si>
    <t>Σύμβολα που χρησιμοποιούνται</t>
  </si>
  <si>
    <t>Ορισμοί που χρησιμοποιούνται</t>
  </si>
  <si>
    <t>Definitions of terms used</t>
  </si>
  <si>
    <t>STATISTICAL CLASSIFICATION OF ECONOMIC ACTIVITIES NACE REV. 2</t>
  </si>
  <si>
    <t>Περιγραφή</t>
  </si>
  <si>
    <t>Description</t>
  </si>
  <si>
    <t>Σύνολο</t>
  </si>
  <si>
    <t>Total</t>
  </si>
  <si>
    <t>(Αριθμός - Number)</t>
  </si>
  <si>
    <t>ΠΕΡΙΕΧΟΜΕΝΑ</t>
  </si>
  <si>
    <t>CONTENTS</t>
  </si>
  <si>
    <t xml:space="preserve">Πίνακας Table </t>
  </si>
  <si>
    <t>Περιεχόμενα - Contents</t>
  </si>
  <si>
    <t>Εμπιστευτικότητα των αποτελεσμάτων</t>
  </si>
  <si>
    <t>Confidentiality of results</t>
  </si>
  <si>
    <t>Kώδικας
 NACE Αναθ. 2
Code
NACE Rev. 2</t>
  </si>
  <si>
    <t>ΣΥΣΤΗΜΑ ΤΑΞΙΝΟΜΗΣΗΣ ΟΙΚΟΝΟΜΙΚΩΝ ΔΡΑΣΤΗΡΙΟΤΗΤΩΝ NACE ΑΝΑΘ. 2</t>
  </si>
  <si>
    <t>Έτος</t>
  </si>
  <si>
    <t>Year</t>
  </si>
  <si>
    <t xml:space="preserve"> Αξία Παραγωγής
Production Value
(€000's)</t>
  </si>
  <si>
    <t>2016</t>
  </si>
  <si>
    <t xml:space="preserve">SUMMARY TABLES </t>
  </si>
  <si>
    <t>Kάλυψη</t>
  </si>
  <si>
    <t xml:space="preserve">Coverage </t>
  </si>
  <si>
    <t xml:space="preserve">               μ.α.κ. =  Μη αλλού κατατασσόμενα</t>
  </si>
  <si>
    <t xml:space="preserve">              Περιλ. = Περιλαμβανομένου</t>
  </si>
  <si>
    <t xml:space="preserve">                 €000 = Χιλιάδες Ευρώ</t>
  </si>
  <si>
    <t xml:space="preserve">       '000 ή 000'ς = Χιλιάδες</t>
  </si>
  <si>
    <t xml:space="preserve">                      - = Αρνητικό σημείο</t>
  </si>
  <si>
    <t xml:space="preserve">                  Αρ. = Αριθμός</t>
  </si>
  <si>
    <t xml:space="preserve">                     0 = Μηδέν ή λιγότερο από το μισό της μονάδας που δίνεται</t>
  </si>
  <si>
    <t xml:space="preserve">                    ... = Στοιχεία μη διαθέσιμα</t>
  </si>
  <si>
    <t xml:space="preserve">                      * = Προκαταρκτικές εκτιμήσεις</t>
  </si>
  <si>
    <t xml:space="preserve">                incl. = Including</t>
  </si>
  <si>
    <t xml:space="preserve">               €000 = Thousand Euros</t>
  </si>
  <si>
    <t xml:space="preserve">     '000 ή 000's = Thousand </t>
  </si>
  <si>
    <t xml:space="preserve">                No. = Number</t>
  </si>
  <si>
    <t xml:space="preserve">                    - = Negative sign</t>
  </si>
  <si>
    <t xml:space="preserve">                   0 = Nil or less than half the final digit shown</t>
  </si>
  <si>
    <t xml:space="preserve">                  ... = Not available</t>
  </si>
  <si>
    <t xml:space="preserve">                    * = Provisional estimates</t>
  </si>
  <si>
    <t xml:space="preserve">ΣΥΝΟΠΤΙΚΟΙ ΠΙΝΑΚΕΣ </t>
  </si>
  <si>
    <t xml:space="preserve">  NACE Αναθ. 2 = Στατιστική Ταξινόμηση Οικονομικών Δραστηριοτήτων της ΕΕ </t>
  </si>
  <si>
    <t xml:space="preserve">              n.e.c. =  Not elsewhere classified</t>
  </si>
  <si>
    <t xml:space="preserve">   NACE Rev. 2 = Statistical Classification of Economic Activities of the EU</t>
  </si>
  <si>
    <t>CONSTRUCTION SUMMARY TABLES</t>
  </si>
  <si>
    <t>Νέες Κατασκευές                                                             New Construction
(€000's)</t>
  </si>
  <si>
    <t>Οικιστικά κτίρια</t>
  </si>
  <si>
    <t>Μη οικιστικά κτίρια</t>
  </si>
  <si>
    <t>Έργα πολιτικού μηχανικού</t>
  </si>
  <si>
    <t>Residential buildings</t>
  </si>
  <si>
    <t>Non-residential buildings</t>
  </si>
  <si>
    <t>Civil engineering projects</t>
  </si>
  <si>
    <t>2017</t>
  </si>
  <si>
    <t xml:space="preserve">41.1 </t>
  </si>
  <si>
    <t>41.10</t>
  </si>
  <si>
    <t xml:space="preserve">41.2 </t>
  </si>
  <si>
    <t>41.20</t>
  </si>
  <si>
    <t>42.1</t>
  </si>
  <si>
    <t>42.11</t>
  </si>
  <si>
    <t>42.12</t>
  </si>
  <si>
    <t>42.13</t>
  </si>
  <si>
    <t>42.2</t>
  </si>
  <si>
    <t>42.21</t>
  </si>
  <si>
    <t>42.22</t>
  </si>
  <si>
    <t>42.9</t>
  </si>
  <si>
    <t>42.91</t>
  </si>
  <si>
    <t>42.99</t>
  </si>
  <si>
    <t>43.1</t>
  </si>
  <si>
    <t>43.11</t>
  </si>
  <si>
    <t>43.12</t>
  </si>
  <si>
    <t>43.13</t>
  </si>
  <si>
    <t>43.2</t>
  </si>
  <si>
    <t>43.21</t>
  </si>
  <si>
    <t>43.22</t>
  </si>
  <si>
    <t>43.29</t>
  </si>
  <si>
    <t>43.3</t>
  </si>
  <si>
    <t>43.31</t>
  </si>
  <si>
    <t>43.32</t>
  </si>
  <si>
    <t>43.33</t>
  </si>
  <si>
    <t>43.34</t>
  </si>
  <si>
    <t>43.39</t>
  </si>
  <si>
    <t>43.9</t>
  </si>
  <si>
    <t>43.91</t>
  </si>
  <si>
    <t>43.99</t>
  </si>
  <si>
    <t>ΣΥΝΟΠΤΙΚΟΙ ΠΙΝΑΚΕΣ ΚΑΤΑΣΚΕΥΩΝ</t>
  </si>
  <si>
    <t>Κατηγορία Έργου</t>
  </si>
  <si>
    <t xml:space="preserve">  Μονοκατοικίες</t>
  </si>
  <si>
    <t xml:space="preserve">  Κτίρια χονδρικού και λιανικού εμπορίου</t>
  </si>
  <si>
    <t xml:space="preserve">  Κτίρια γραφείων</t>
  </si>
  <si>
    <t xml:space="preserve">  Βιομηχανικά κτίρια και αποθήκες</t>
  </si>
  <si>
    <t xml:space="preserve">  νοσοκομείων ή κοινωνικής πρόνοιας</t>
  </si>
  <si>
    <t xml:space="preserve">  Κτίρια με δύο ή περισσότερες κατοικίες και               </t>
  </si>
  <si>
    <t xml:space="preserve">  συλλογικές κατοικίες</t>
  </si>
  <si>
    <t xml:space="preserve">          ΣΥΝΟΠΤΙΚΟΙ ΠΙΝΑΚΕΣ ΚΑΤΑΣΚΕΥΩΝ</t>
  </si>
  <si>
    <t xml:space="preserve">  Τοπικά δίκτυα σωληναγωγών και καλωδιώσεων</t>
  </si>
  <si>
    <t xml:space="preserve">  Άλλα έργα πολιτικού μηχανικού</t>
  </si>
  <si>
    <t xml:space="preserve">  επικοινωνιών και παροχής ισχύος</t>
  </si>
  <si>
    <t xml:space="preserve">  Σωληναγωγοί μεγάλων αποστάσεων, γραμμές </t>
  </si>
  <si>
    <t>ΣΥΝΟΛΟ</t>
  </si>
  <si>
    <t xml:space="preserve">  Υπεραστικές οδοί, αστικές οδοί και οδοί </t>
  </si>
  <si>
    <t xml:space="preserve">  κάθε είδους</t>
  </si>
  <si>
    <t xml:space="preserve">  and residences for communities</t>
  </si>
  <si>
    <t xml:space="preserve">  or institutional care buildings</t>
  </si>
  <si>
    <t xml:space="preserve">  Άλλα μη οικιστικά κτίρια</t>
  </si>
  <si>
    <t xml:space="preserve">  One-dwelling buildings</t>
  </si>
  <si>
    <t xml:space="preserve">  Office buildings</t>
  </si>
  <si>
    <t xml:space="preserve">  Wholesale and retail trade buildings</t>
  </si>
  <si>
    <t xml:space="preserve">  Industrial buildings and warehouses</t>
  </si>
  <si>
    <t xml:space="preserve">  Other non-residential buildings</t>
  </si>
  <si>
    <t xml:space="preserve">  Highways, streets and roads</t>
  </si>
  <si>
    <t xml:space="preserve">  Long-distance pipelines, communication </t>
  </si>
  <si>
    <t xml:space="preserve">  and electricity lines</t>
  </si>
  <si>
    <t xml:space="preserve">  Local pipelines and cables</t>
  </si>
  <si>
    <t xml:space="preserve">  Complex constructions on industrial sites</t>
  </si>
  <si>
    <t xml:space="preserve">  Other civil engineering projects</t>
  </si>
  <si>
    <t>TOTAL</t>
  </si>
  <si>
    <t xml:space="preserve">  Hotels and similar buildings</t>
  </si>
  <si>
    <t xml:space="preserve">  Ξενοδοχεία και παρόμοια κτίρια</t>
  </si>
  <si>
    <t>ΕΝΔΙΑΜΕΣΗ ΚΑΤΑΝΑΛΩΣΗ</t>
  </si>
  <si>
    <t>Hλεκτρισμός</t>
  </si>
  <si>
    <t>Nερό</t>
  </si>
  <si>
    <t>Mεταφορικά που πληρώθηκαν σε άλλους</t>
  </si>
  <si>
    <t>Tαχυδρομικά και τηλεφωνικά</t>
  </si>
  <si>
    <t>Διαφημίσεις</t>
  </si>
  <si>
    <t>Tραπεζικά δικαιώματα</t>
  </si>
  <si>
    <t>Κατασκευαστικά υλικά</t>
  </si>
  <si>
    <t>Άλλα έξοδα</t>
  </si>
  <si>
    <t>ΕΣΟΔΑ / ΔΑΠΑΝΕΣ</t>
  </si>
  <si>
    <t>Kαύσιμα παραγωγής</t>
  </si>
  <si>
    <t>Eπιδιορθώσεις μηχανημάτων</t>
  </si>
  <si>
    <t>Eπιδιορθώσεις κτιρίων</t>
  </si>
  <si>
    <t>Εκτυπωτικά και γραφική ύλη</t>
  </si>
  <si>
    <t>Τέλη και άδειες</t>
  </si>
  <si>
    <t>Έξοδα οχημάτων</t>
  </si>
  <si>
    <t>Τεχνικές και συμβουλευτικές υπηρεσίες</t>
  </si>
  <si>
    <t>Aσφάλειες</t>
  </si>
  <si>
    <t>Λογιστικά και ελεγκτικά</t>
  </si>
  <si>
    <r>
      <rPr>
        <b/>
        <sz val="10"/>
        <rFont val="Arial"/>
        <family val="2"/>
        <charset val="161"/>
      </rPr>
      <t>Επιχείρηση:</t>
    </r>
    <r>
      <rPr>
        <sz val="10"/>
        <rFont val="Arial"/>
        <family val="2"/>
        <charset val="161"/>
      </rPr>
      <t xml:space="preserve"> Είναι μια οικονομική μονάδα με νομική οντότητα, εταιρεία ή αυτοεργοδοτούμενος, που ασχολείται με μια ή περισσότερες κατασκευαστικές δραστηριότητες. Δυνατόν να περιλαμβάνει περισσότερα από ένα υποστατικά σε διαφορετικές τοποθεσίες.</t>
    </r>
  </si>
  <si>
    <r>
      <rPr>
        <b/>
        <sz val="10"/>
        <rFont val="Arial"/>
        <family val="2"/>
        <charset val="161"/>
      </rPr>
      <t>Enterprise:</t>
    </r>
    <r>
      <rPr>
        <sz val="10"/>
        <rFont val="Arial"/>
        <family val="2"/>
        <charset val="161"/>
      </rPr>
      <t xml:space="preserve"> Refers to an economic unit which is a legal entity, a firm or self-employed engaging in one, or predominantly one, kind of construction activities. It may consist of more than one establishments located at various sites.</t>
    </r>
  </si>
  <si>
    <t>Symbols used</t>
  </si>
  <si>
    <t>F</t>
  </si>
  <si>
    <t>KATAΣKEYΕΣ</t>
  </si>
  <si>
    <t>CONSTRUCTION</t>
  </si>
  <si>
    <t>ΚΑΤΑΣΚΕΥΕΣ ΚΤΙΡΙΩΝ</t>
  </si>
  <si>
    <t>CONSTRUCTION OF BUILDINGS</t>
  </si>
  <si>
    <t>41.1</t>
  </si>
  <si>
    <t>Ανάπτυξη οικοδομικών έργων</t>
  </si>
  <si>
    <t>Development of building projects</t>
  </si>
  <si>
    <t>Κατασκευή  κτιρίων για κατοικίες και μη οικιστικά κτίρια</t>
  </si>
  <si>
    <t xml:space="preserve">Construction of residential and non-residential buildings </t>
  </si>
  <si>
    <t>ΕΡΓΑ ΠΟΛΙΤΙΚΟΥ ΜΗΧΑΝΙΚΟΥ</t>
  </si>
  <si>
    <t>CIVIL ENGINEERING</t>
  </si>
  <si>
    <t xml:space="preserve">Κατασκευή δρόμων και σιδηροδρομικών γραμμών </t>
  </si>
  <si>
    <t>Construction of roads and railways</t>
  </si>
  <si>
    <t>Κατασκευή δρόμων και αυτοκινητοδρόμων</t>
  </si>
  <si>
    <t>Construction of roads and motorways</t>
  </si>
  <si>
    <t>Κατασκευή  σιδηροδρομικών γραμμών και υπόγειων σιδηροδρόμων</t>
  </si>
  <si>
    <t>Construction of railways and underground raiways</t>
  </si>
  <si>
    <t>Κατασκευή γεφυρών και σηράγγων</t>
  </si>
  <si>
    <t>Construction of bridges and tunnels</t>
  </si>
  <si>
    <t>Κατασκευή κοινωφελών έργων</t>
  </si>
  <si>
    <t>Construction of utility projects</t>
  </si>
  <si>
    <t>Κατασκευή κοινωφελών έργων σχετικών με υγρά</t>
  </si>
  <si>
    <t>Construction of utility projects for fluids</t>
  </si>
  <si>
    <t>Kατασκευή κοινωφελών έργων ηλεκτρικού ρεύματος και τηλεπικοινωνιών</t>
  </si>
  <si>
    <t>Construction of utility projects for electricity and telecommunications</t>
  </si>
  <si>
    <t>Κατασκευή άλλων έργων πολιτικού μηχανικού</t>
  </si>
  <si>
    <t>Construction of other civil engineering projects</t>
  </si>
  <si>
    <t>Κατασκευή υδραυλικών και λιμενικών έργων</t>
  </si>
  <si>
    <t>Construction of water projects</t>
  </si>
  <si>
    <t>Construction of other civil engineering projects n.e.c.</t>
  </si>
  <si>
    <t>ΕΞΕΙΔΙΚΕΥΜΕΝΕΣ ΚΑΤΑΣΚΕΥΑΣΤΙΚΕΣ ΔΡΑΣΤΗΡΙΟΤΗΤΕΣ</t>
  </si>
  <si>
    <t>SPECIALIZED CONSTRUCTION ACTIVITIES</t>
  </si>
  <si>
    <t>Κατεδαφίσεις και προετοιμασία εργοταξίου</t>
  </si>
  <si>
    <t>Demolition and site preparation</t>
  </si>
  <si>
    <t xml:space="preserve">Κατεδαφίσεις </t>
  </si>
  <si>
    <t xml:space="preserve">Demolition </t>
  </si>
  <si>
    <t>Προετοιμασία εργοταξίου</t>
  </si>
  <si>
    <t>Site preparation</t>
  </si>
  <si>
    <t>Δοκιμαστικές γεωτρήσεις</t>
  </si>
  <si>
    <t>Test drilling and boring</t>
  </si>
  <si>
    <t>Δραστηριότητες ηλεκτρολογικών, υδραυλικών</t>
  </si>
  <si>
    <t>Electrical, plumbing and other construction</t>
  </si>
  <si>
    <t xml:space="preserve"> και άλλων κατασκευαστικών εγκαταστάσεων</t>
  </si>
  <si>
    <t xml:space="preserve"> installation activities</t>
  </si>
  <si>
    <t xml:space="preserve">Ηλεκτρικές εγκαταστάσεις </t>
  </si>
  <si>
    <t>Electrical installation</t>
  </si>
  <si>
    <t>Yδραυλικές και κλιματιστικές εγκαταστάσεις θέρμανσης και ψύξης</t>
  </si>
  <si>
    <t>Plumbing, heat and air-conditioning installation</t>
  </si>
  <si>
    <t>Άλλες κατασκευαστικές εγκαταστάσεις</t>
  </si>
  <si>
    <t>Other construction installation</t>
  </si>
  <si>
    <t>Κατασκευαστικές εργασίες ολοκλήρωσης και τελειώματος</t>
  </si>
  <si>
    <t>Building completion and finishing</t>
  </si>
  <si>
    <t>Eπιχρίσεις κονιαμάτων</t>
  </si>
  <si>
    <t>Plastering</t>
  </si>
  <si>
    <t>Ξυλουργικές εργασίες</t>
  </si>
  <si>
    <t>Joinery installation</t>
  </si>
  <si>
    <t>Eπενδύσεις δαπέδων και τοίχων</t>
  </si>
  <si>
    <t>Floor and wall covering</t>
  </si>
  <si>
    <t>Xρωματισμοί και τοποθέτηση υαλοπινάκων</t>
  </si>
  <si>
    <t>Painting and glazing</t>
  </si>
  <si>
    <t>Άλλες κατασκευαστικές εργασίες ολοκλήρωσης και τελειώματος</t>
  </si>
  <si>
    <t>Other building completion and finishing</t>
  </si>
  <si>
    <t>Άλλες εξειδικευμένες κατασκευαστικές δραστηριότητες</t>
  </si>
  <si>
    <t>Other specialized construction activities</t>
  </si>
  <si>
    <t xml:space="preserve">Δραστηριότητες κατασκευής στεγών </t>
  </si>
  <si>
    <t>Roofing activities</t>
  </si>
  <si>
    <t>Other specialized construction activities n.e.c.</t>
  </si>
  <si>
    <t xml:space="preserve">                                                                                 ΣΥΝΟΠΤΙΚΟΙ ΠΙΝΑΚΕΣ ΚΑΤΑΣΚΕΥΩΝ</t>
  </si>
  <si>
    <t xml:space="preserve">                                                                                 CONSTRUCTION SUMMARY TABLES</t>
  </si>
  <si>
    <t xml:space="preserve">ΣΥΝΟΠΤΙΚΟΣ ΠINAKAΣ    2.  ΜΕΣΟΣ ΟΡΟΣ AΠAΣXOΛΟΥΜΕΝΩΝ ΑΤΟΜΩΝ ΣΕ ΙΣΟΔΥΝΑΜΟ </t>
  </si>
  <si>
    <t>SUMMARY TABLE            2.  AVERAGE NUMBER OF PERSONS EMPLOYED IN</t>
  </si>
  <si>
    <t>INTERMEDIATE CONSUMPTION</t>
  </si>
  <si>
    <t>Electricity</t>
  </si>
  <si>
    <t>Water</t>
  </si>
  <si>
    <t>Transport provided by others</t>
  </si>
  <si>
    <t>Other</t>
  </si>
  <si>
    <t>Advertising</t>
  </si>
  <si>
    <t>Bank charges</t>
  </si>
  <si>
    <t>Construction materials</t>
  </si>
  <si>
    <t>Repairs of machinery</t>
  </si>
  <si>
    <t>Repairs of buildings</t>
  </si>
  <si>
    <t>Subcontractors</t>
  </si>
  <si>
    <t>Printing materials and stationery</t>
  </si>
  <si>
    <t>Fees and licences</t>
  </si>
  <si>
    <t>Other expenses</t>
  </si>
  <si>
    <t xml:space="preserve">Accounting and auditing </t>
  </si>
  <si>
    <t>Technical and consultancy services</t>
  </si>
  <si>
    <t>Insurance</t>
  </si>
  <si>
    <t>Fuels used in production</t>
  </si>
  <si>
    <t>Telephone and postages</t>
  </si>
  <si>
    <t>1. PRODUCTION VALUE</t>
  </si>
  <si>
    <t>OUTPUT / INPUTS</t>
  </si>
  <si>
    <t>Vehicles' expenses</t>
  </si>
  <si>
    <t>3. Administrative expenses</t>
  </si>
  <si>
    <t>1. ΑΞΙΑ ΠΑΡΑΓΩΓΗΣ</t>
  </si>
  <si>
    <t>2. Έξοδα παραγωγής</t>
  </si>
  <si>
    <t>3. Διοικητικά έξοδα</t>
  </si>
  <si>
    <t>4. Ενοίκια</t>
  </si>
  <si>
    <t>4. Rents</t>
  </si>
  <si>
    <t xml:space="preserve">All activities classified under section F of the Statistical Classification of Economic Activities, NACE Rev. 2, of the EU are being covered.  These activities are further classified into three divisions: (a) NACE 41 construction of buildings, (b) NACE 42 civil engineering, (c) NACE 43 specialised construction activities. </t>
  </si>
  <si>
    <r>
      <rPr>
        <u/>
        <sz val="10"/>
        <rFont val="Arial"/>
        <family val="2"/>
        <charset val="161"/>
      </rPr>
      <t>Average number of persons employed in full time equivalent</t>
    </r>
    <r>
      <rPr>
        <u/>
        <sz val="11"/>
        <color indexed="8"/>
        <rFont val="Times New Roman"/>
        <family val="1"/>
        <charset val="161"/>
      </rPr>
      <t xml:space="preserve">: </t>
    </r>
    <r>
      <rPr>
        <sz val="10"/>
        <color indexed="8"/>
        <rFont val="Arial"/>
        <family val="2"/>
        <charset val="161"/>
      </rPr>
      <t xml:space="preserve">The difference with the definition above is that persons working less than the standard working hours / days of a day / week or less than the standard number of weeks / months in the year (part-time workers), are converted into full time equivalents. The conversion is carried out using a conversion coefficient based on the number of working hours or days for which the enterprise usually operates </t>
    </r>
    <r>
      <rPr>
        <sz val="10"/>
        <rFont val="Arial"/>
        <family val="2"/>
        <charset val="161"/>
      </rPr>
      <t>according to the specific case of each employee</t>
    </r>
    <r>
      <rPr>
        <sz val="10"/>
        <color indexed="8"/>
        <rFont val="Arial"/>
        <family val="2"/>
        <charset val="161"/>
      </rPr>
      <t>.</t>
    </r>
  </si>
  <si>
    <t>Κατασκευή άλλων έργων πολιτικού μηχανικού μ.α.κ</t>
  </si>
  <si>
    <t>Άλλες εξειδικευμένες κατασκευαστικές  δραστηριότητες μ.α.κ</t>
  </si>
  <si>
    <t xml:space="preserve">  Σύνθετες κατασκευές σε βιομηχανικούς χώρους</t>
  </si>
  <si>
    <t xml:space="preserve">  Public entertainment, education, hospitals </t>
  </si>
  <si>
    <t xml:space="preserve"> Προστιθέμενη Αξία Σε Τρέχουσες Τιμές
Value Added at Current Prices
(€000's)</t>
  </si>
  <si>
    <t>2018</t>
  </si>
  <si>
    <t xml:space="preserve">  Two or more dwelling buildings</t>
  </si>
  <si>
    <t>2019</t>
  </si>
  <si>
    <t>Type of Project</t>
  </si>
  <si>
    <t>Rents for buildings, land, machinery, etc.</t>
  </si>
  <si>
    <t>Eνοίκια για κτίρια, γη, μηχανήματα, κλπ.</t>
  </si>
  <si>
    <t xml:space="preserve">Πηγές των στοιχείων </t>
  </si>
  <si>
    <t xml:space="preserve">Sources of data </t>
  </si>
  <si>
    <t>Σύμφωνα με τις πρόνοιες του περί Επίσημων Στατιστικών Νόμο, αρ. 25(I) του 2021, όλα τα στοιχεία που συλλέχθηκαν τηρούνται ως εμπιστευτικά και χρησιμοποιούνται αποκλειστικά και μόνο για σκοπούς στατιστικής. Καμία πληροφορία που αφορά συγκεκριμένη επιχείρηση ή πρόσωπα δε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</si>
  <si>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being published or disclosed to anyone.</t>
  </si>
  <si>
    <t>Μισθοί και Ημερομίσθια</t>
  </si>
  <si>
    <t xml:space="preserve">Συνεισφορές Εργοδότη σε Διάφορα Ταμεία </t>
  </si>
  <si>
    <t>6. EMMEΣOI ΦOPOI</t>
  </si>
  <si>
    <t>8. ΕΡΓΑΤΙΚΑ EΞΟΔΑ</t>
  </si>
  <si>
    <t>9. AΠOΣBEΣEIΣ</t>
  </si>
  <si>
    <t>10. ΛΕΙΤΟΥΡΓΙΚΟ ΠΛEONAΣMA 
(7-8-9)</t>
  </si>
  <si>
    <t xml:space="preserve">11. TOKOI ΠΛΗΡΩΘΕΝΤΕΣ </t>
  </si>
  <si>
    <t>Wages and Salaries</t>
  </si>
  <si>
    <t>6. INDIRECT TAXES</t>
  </si>
  <si>
    <t>7. ΠPOΣTIΘEMΕΝΗ AΞIA ΣE TIMEΣ ΚΟΣΤΟΥΣ ΣYNTEΛEΣTΩN ΠΑΡΑΓΩΓΗΣ (5-6) ή (8+9+10)</t>
  </si>
  <si>
    <t>8. LABOUR COSTS</t>
  </si>
  <si>
    <t>7. VALUE ADDED AT FACTOR COST (5-6) or (8+9+10)</t>
  </si>
  <si>
    <t>9. DEPRECIATION</t>
  </si>
  <si>
    <t xml:space="preserve">10. OPERATING SURPLUS  
(7-8-9)  </t>
  </si>
  <si>
    <t>11. INTEREST PAID</t>
  </si>
  <si>
    <t>5. ΠΡΟΣΤΙΘΕΜΕΝΗ ΑΞΙΑ ΣΕ ΤΡΕΧΟΥΣΕΣ ΤΙΜΕΣ (1-2-3-4)</t>
  </si>
  <si>
    <t>5. VALUE ADDED AT CURRENT PRICES (1-2-3-4)</t>
  </si>
  <si>
    <t xml:space="preserve">Τα στοιχεία προκύπτουν από την ετήσια Έρευνα Κατασκευών και Ανάπτυξης Γης. Πρόκειται για δειγματοληπτική έρευνα που απευθύνεται σε επιχειρήσεις. </t>
  </si>
  <si>
    <t xml:space="preserve">The data are derived from the annual Construction and Land Development Survey, which is a sample survey addressed to enterprises. </t>
  </si>
  <si>
    <t>2020</t>
  </si>
  <si>
    <t>Καλύπτονται όλες οι δραστηριότητες  επιχειρήσεων που η κύριά τους δραστηριότητα εμπίπτει στο τομέα F της Στατιστικής Ταξινόμησης Οικονομικών Δραστηριοτήτων, NACE Αναθ. 2, της ΕΕ. Συγκεκριμένα, καλύπτονται οι κλάδοι: (α) NACE 41 (κατασκευές κτιρίων), (β) NACE 42 (έργα πολιτικού μηχανικού), (γ) NACE 43 (εξειδικευμένες κατασκευαστικές δραστηριότητες).</t>
  </si>
  <si>
    <r>
      <t xml:space="preserve"> </t>
    </r>
    <r>
      <rPr>
        <u/>
        <sz val="10"/>
        <rFont val="Arial"/>
        <family val="2"/>
        <charset val="161"/>
      </rPr>
      <t>Μέσος όρος απασχολούμενων ατόμων σε ισοδύναμο πλήρους απασχόλησης:</t>
    </r>
    <r>
      <rPr>
        <sz val="10"/>
        <rFont val="Arial"/>
        <family val="2"/>
        <charset val="161"/>
      </rPr>
      <t xml:space="preserve"> Η διαφορά με τον πιο πάνω ορισμό είναι ότι τα άτομα που εργάζονται λιγότερες από τις κανονικές ώρες / μέρες μιας εργάσιμης ημέρας / εβδομάδας, ή λιγότερους από τους κανονικούς μήνες το χρόνο (μερικώς απασχολούμενοι), μετατρέπονται σε ισοδύναμα πλήρους απασχόλησης. Η μετατροπή γίνεται χρησιμοποιώντας ως συντελεστή μετατροπής τον αριθμό των εργάσιμων ημερών της επιχείρησης ή τις κανονικές ώρες εργασίας κάθε μέρας ανάλογα με την περίπτωση του κάθε εργαζόμενου.</t>
    </r>
  </si>
  <si>
    <r>
      <rPr>
        <b/>
        <sz val="10"/>
        <rFont val="Arial"/>
        <family val="2"/>
        <charset val="161"/>
      </rPr>
      <t>Value Added at Factor Cost:</t>
    </r>
    <r>
      <rPr>
        <sz val="10"/>
        <rFont val="Arial"/>
        <family val="2"/>
        <charset val="161"/>
      </rPr>
      <t xml:space="preserve"> It is derived by deducting from value added indirect taxes. It comprises of labour costs, depreciation and operating surplus.</t>
    </r>
  </si>
  <si>
    <r>
      <rPr>
        <b/>
        <sz val="10"/>
        <rFont val="Arial"/>
        <family val="2"/>
        <charset val="161"/>
      </rPr>
      <t>Έξοδα Παραγωγής:</t>
    </r>
    <r>
      <rPr>
        <sz val="10"/>
        <rFont val="Arial"/>
        <family val="2"/>
        <charset val="161"/>
      </rPr>
      <t xml:space="preserve"> Περιλαμβάνουν την αξία των χρησιμοποιηθέντων πρώτων υλών και υλικών συσκευασίας, τις πληρωμές για καύσιμα, ηλεκτρισμό, νερό, έξοδα οχημάτων, εργασίες τρίτων, επιδιορθώσεις μηχανημάτων και υποστατικών, καθώς και άλλα έξοδα που έχουν σχέση με την παραγωγή.</t>
    </r>
  </si>
  <si>
    <r>
      <rPr>
        <b/>
        <sz val="10"/>
        <rFont val="Arial"/>
        <family val="2"/>
        <charset val="161"/>
      </rPr>
      <t xml:space="preserve">Production Expenses: </t>
    </r>
    <r>
      <rPr>
        <sz val="10"/>
        <rFont val="Arial"/>
        <family val="2"/>
        <charset val="161"/>
      </rPr>
      <t>They include the value of raw and packing materials used, payment for fuel, electricity, water, vehicle expenses, subcontracting, repairs of machinery and buildings and other expenses related to the production process.</t>
    </r>
  </si>
  <si>
    <r>
      <t xml:space="preserve">Διοικητικά Έξοδα: </t>
    </r>
    <r>
      <rPr>
        <sz val="10"/>
        <rFont val="Arial"/>
        <family val="2"/>
        <charset val="161"/>
      </rPr>
      <t xml:space="preserve">Περιλαμβάνουν τα εξής έξοδα: τηλεφωνικά, ταχυδρομικά, διαφημίσεις, νομικές υπηρεσίες, λογιστικά και ελεγκτικά, συμβουλευτικές υπηρεσίες, ασφάλειες, έξοδα παράστασης, οδοιπορικά, εκπαίδευση προσωπικού, τραπεζικά δικαιώματα, συνδρομές, καθώς και άλλα διοικητικά έξοδα. </t>
    </r>
  </si>
  <si>
    <r>
      <rPr>
        <b/>
        <sz val="10"/>
        <rFont val="Arial"/>
        <family val="2"/>
        <charset val="161"/>
      </rPr>
      <t xml:space="preserve">Administrative Expenses: </t>
    </r>
    <r>
      <rPr>
        <sz val="10"/>
        <rFont val="Arial"/>
        <family val="2"/>
        <charset val="161"/>
      </rPr>
      <t>They include the expenses for telephones, postage, advertising, legal services, accounting and auditing, consulting, insurances, entertainment, travellings, training, bank charges, subscriptions and other administrative expenses.</t>
    </r>
  </si>
  <si>
    <r>
      <rPr>
        <b/>
        <sz val="10"/>
        <rFont val="Arial"/>
        <family val="2"/>
        <charset val="161"/>
      </rPr>
      <t>Έμμεσοι Φόροι:</t>
    </r>
    <r>
      <rPr>
        <sz val="10"/>
        <rFont val="Arial"/>
        <family val="2"/>
        <charset val="161"/>
      </rPr>
      <t xml:space="preserve"> Αναφέρονται στα τέλη κυκλοφορίας οχημάτων, στις άδειες λειτουργίας εργοστασίων, στους δημοτικούς φόρους, στα χαρτόσημα και σε όλους τους άλλους έμμεσους φόρους.</t>
    </r>
  </si>
  <si>
    <r>
      <rPr>
        <b/>
        <sz val="10"/>
        <rFont val="Arial"/>
        <family val="2"/>
        <charset val="161"/>
      </rPr>
      <t>Indirect Taxes:</t>
    </r>
    <r>
      <rPr>
        <sz val="10"/>
        <rFont val="Arial"/>
        <family val="2"/>
        <charset val="161"/>
      </rPr>
      <t xml:space="preserve"> They refer to motor vehicle licences, fees for business licences, municipality taxes, stamp duties and all other indirect taxes. </t>
    </r>
  </si>
  <si>
    <r>
      <t>Α</t>
    </r>
    <r>
      <rPr>
        <b/>
        <sz val="10"/>
        <rFont val="Arial"/>
        <family val="2"/>
        <charset val="161"/>
      </rPr>
      <t xml:space="preserve">ποθέματα: </t>
    </r>
    <r>
      <rPr>
        <sz val="10"/>
        <rFont val="Arial"/>
        <family val="2"/>
        <charset val="161"/>
      </rPr>
      <t>Αναφέρονται στην αξία όλων των απoθεμάτων της επιχείρησης, δηλαδή των αποθεμάτων γης και έτοιμων κτιρίων, καθώς και ημιτελών κτιρίων και εργασιών, αποθεμάτων υλικών, καυσίμων και ανταλλακτικών καθώς και εμπορευμάτων που έχουν αγοραστεί για μεταπώληση. H αξία των αποθεμάτων υπολογίζεται με βάση την ονομαστική τους  αξία.</t>
    </r>
  </si>
  <si>
    <r>
      <rPr>
        <b/>
        <sz val="10"/>
        <rFont val="Arial"/>
        <family val="2"/>
        <charset val="161"/>
      </rPr>
      <t>Stocks:</t>
    </r>
    <r>
      <rPr>
        <sz val="10"/>
        <rFont val="Arial"/>
        <family val="2"/>
        <charset val="161"/>
      </rPr>
      <t xml:space="preserve"> They refer to the value of all inventories owned by the enterprise, namely stocks of land and finished buildings as well as semi-finished products and work-in-progress, stocks of raw materials, fuels and spare parts and goods purchased for re-sale. The valuation of products is at their book values.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</si>
  <si>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σύναψε η επιχείρηση</t>
    </r>
    <r>
      <rPr>
        <sz val="10"/>
        <color indexed="8"/>
        <rFont val="Arial"/>
        <family val="2"/>
        <charset val="161"/>
      </rPr>
      <t>.</t>
    </r>
  </si>
  <si>
    <r>
      <rPr>
        <b/>
        <sz val="10"/>
        <rFont val="Arial"/>
        <family val="2"/>
        <charset val="161"/>
      </rPr>
      <t>Interest:</t>
    </r>
    <r>
      <rPr>
        <sz val="10"/>
        <rFont val="Arial"/>
        <family val="2"/>
        <charset val="161"/>
      </rPr>
      <t xml:space="preserve"> Refers to the amount paid as interest on loans contracted by the enterprise.</t>
    </r>
  </si>
  <si>
    <r>
      <rPr>
        <b/>
        <sz val="10"/>
        <rFont val="Arial"/>
        <family val="2"/>
        <charset val="161"/>
      </rPr>
      <t>Aποσβέσεις:</t>
    </r>
    <r>
      <rPr>
        <sz val="10"/>
        <rFont val="Arial"/>
        <family val="2"/>
        <charset val="161"/>
      </rPr>
      <t xml:space="preserve"> Είναι η υπολογιζόμενη αξία της φθοράς του κεφαλαιουχικού εξοπλισμού (μηχανημάτων, μεταφορικών  μέσων, κτιρίων, κλπ.). Bασίζονται στην έννοια της λογιστικής απόσβεσης και όχι της οικονομικής.</t>
    </r>
  </si>
  <si>
    <r>
      <rPr>
        <b/>
        <sz val="10"/>
        <rFont val="Arial"/>
        <family val="2"/>
        <charset val="161"/>
      </rPr>
      <t>Depreciation:</t>
    </r>
    <r>
      <rPr>
        <sz val="10"/>
        <rFont val="Arial"/>
        <family val="2"/>
        <charset val="161"/>
      </rPr>
      <t xml:space="preserve"> Is the estimated value of wear and tear of capital goods (machinery, transport equipment, buildings, etc.). It is based on an accounting depreciation concept and not on an economic one.</t>
    </r>
  </si>
  <si>
    <r>
      <rPr>
        <b/>
        <sz val="10"/>
        <rFont val="Arial"/>
        <family val="2"/>
        <charset val="161"/>
      </rPr>
      <t>Προστιθέμενη Aξία σε Τιμές Κόστους Συντελεστών Παραγωγής:</t>
    </r>
    <r>
      <rPr>
        <sz val="10"/>
        <rFont val="Arial"/>
        <family val="2"/>
        <charset val="161"/>
      </rPr>
      <t xml:space="preserve">  Προκύπτει από την αφαίρεση από την προστιθέμενη αξία των έμμεσων φόρων. Περιλαμβάνει το εργατικό κόστος, τις αποσβέσεις και το λειτουργικό πλεόνασμα.</t>
    </r>
  </si>
  <si>
    <t>2021</t>
  </si>
  <si>
    <r>
      <rPr>
        <b/>
        <sz val="10"/>
        <rFont val="Arial"/>
        <family val="2"/>
        <charset val="161"/>
      </rPr>
      <t>Employment:</t>
    </r>
    <r>
      <rPr>
        <sz val="10"/>
        <rFont val="Arial"/>
        <family val="2"/>
        <charset val="161"/>
      </rPr>
      <t xml:space="preserve"> </t>
    </r>
    <r>
      <rPr>
        <u/>
        <sz val="10"/>
        <rFont val="Arial"/>
        <family val="2"/>
        <charset val="161"/>
      </rPr>
      <t>The 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 using data for each quarter of the year.</t>
    </r>
  </si>
  <si>
    <r>
      <rPr>
        <b/>
        <sz val="10"/>
        <rFont val="Arial"/>
        <family val="2"/>
        <charset val="161"/>
      </rPr>
      <t>Απασχόληση:</t>
    </r>
    <r>
      <rPr>
        <sz val="10"/>
        <rFont val="Arial"/>
        <family val="2"/>
        <charset val="161"/>
      </rPr>
      <t xml:space="preserve"> </t>
    </r>
    <r>
      <rPr>
        <u/>
        <sz val="10"/>
        <rFont val="Arial"/>
        <family val="2"/>
        <charset val="161"/>
      </rPr>
      <t xml:space="preserve">Ο αριθμός απασχολούμενων ατόμων  </t>
    </r>
    <r>
      <rPr>
        <sz val="10"/>
        <rFont val="Arial"/>
        <family val="2"/>
        <charset val="161"/>
      </rPr>
      <t>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 συνήθη αριθμό εργάσιμων ημερών της επιχείρησης ή λιγότερες ώρες την ημέρα. Ο αριθμός απασχολούμενων μετριέται ως ετήσιος μέσος όρος με τη χρησιμοποίηση των στοιχείων του κάθε τριμήνου του έτους.</t>
    </r>
  </si>
  <si>
    <t>Employer's Contributions to Various Funds</t>
  </si>
  <si>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and payments for days on leave.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</si>
  <si>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και το ταμείο αδειών.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</si>
  <si>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Ακαθάριστες Πάγιες Κεφαλαιουχικές Επενδύσεις:</t>
    </r>
    <r>
      <rPr>
        <sz val="10"/>
        <rFont val="Arial"/>
        <family val="2"/>
        <charset val="161"/>
      </rPr>
      <t xml:space="preserve"> 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</si>
  <si>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</si>
  <si>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r>
      <rPr>
        <b/>
        <sz val="10"/>
        <rFont val="Arial"/>
        <family val="2"/>
        <charset val="161"/>
      </rPr>
      <t>Employer’s Contributions:</t>
    </r>
    <r>
      <rPr>
        <sz val="10"/>
        <rFont val="Arial"/>
        <family val="2"/>
        <charset val="161"/>
      </rPr>
      <t xml:space="preserve"> They include social insurance, provident and pension funds, medical and other funds.</t>
    </r>
  </si>
  <si>
    <t>Αριθμός Απασχολούμενων Ατόμων
Number of Persons Employed</t>
  </si>
  <si>
    <t>Υπεργολάβοι</t>
  </si>
  <si>
    <t>2. Production Expenses</t>
  </si>
  <si>
    <t>ΚΑΤΑΣΚΕΥΕΣ 2008-2022</t>
  </si>
  <si>
    <t>CONSTRUCTION 2008-2022</t>
  </si>
  <si>
    <t>Κυριότεροι Δείκτες, 2008-2022</t>
  </si>
  <si>
    <t>Μain Indicators, 2008-2022</t>
  </si>
  <si>
    <t>Average Number of Persons Employed in Full Time Equivalent by Economic Activity, 2008-2022</t>
  </si>
  <si>
    <t>Μέσος Όρος Απασχολούμενων Ατόμων σε Ισοδύναμο Πλήρους Απασχόλησης κατά Οικονομική Δραστηριότητα, 2008-2022</t>
  </si>
  <si>
    <t>Αξία Παραγωγής κατά Οικονομική Δραστηριότητα, 2008-2022</t>
  </si>
  <si>
    <t>Production Value by Economic Activity, 2008-2022</t>
  </si>
  <si>
    <t>Value Added in Current Prices by Economic Activity, 2008-2022</t>
  </si>
  <si>
    <t>Gross Fixed Capital Formation by Economic Activity, 2008-2022</t>
  </si>
  <si>
    <t>Cost Analysis in the Construction Sector, 2008-2022</t>
  </si>
  <si>
    <t>Production Value of New Construction by Type of Project, 2008-2022</t>
  </si>
  <si>
    <t>Προστιθέμενη Αξία σε Τρέχουσες Τιμές κατά Οικονομική Δραστηριότητα, 2008-2022</t>
  </si>
  <si>
    <t>Ακαθάριστες Πάγιες Κεφαλαιουχικές Επενδύσεις κατά Οικονομική Δραστηριότητα, 2008-2022</t>
  </si>
  <si>
    <t>Ανάλυση Δαπανών στον Τομέα των Κατασκευών, 2008-2022</t>
  </si>
  <si>
    <t>Αξία Παραγωγής σε Νέες Κατασκευές κατά Κατηγορία Έργου 2008-2022</t>
  </si>
  <si>
    <t>ΣΥΝΟΠΤΙΚΟΙ ΠΙΝΑΚΕΣ ΚΑΤΑΣΚΕΥΕΣ 2008-2022</t>
  </si>
  <si>
    <t>CONSTRUCTION SUMMARY TABLES 2008-2022</t>
  </si>
  <si>
    <t>2008-2022</t>
  </si>
  <si>
    <t>ΣΥΝΟΠΤΙΚΟΣ ΠΙΝΑΚΑΣ 1.   ΚΥΡΙΟΤΕΡΟΙ ΔΕΙΚΤΕΣ, 2008-2022</t>
  </si>
  <si>
    <t>SUMMARY TABLE         1.   MAIN INDICATORS, 2008-2022</t>
  </si>
  <si>
    <t xml:space="preserve">     FULL TIME EQUIVALENT BY ECONOMIC ACTIVITY, 2008-2022</t>
  </si>
  <si>
    <t xml:space="preserve">     ΠΛΗΡΟΥΣ ΑΠΑΣΧΟΛΗΣΗΣ ΚΑΤΑ ΟΙΚΟΝΟΜΙΚΗ ΔΡΑΣΤΗΡΙΟΤΗΤΑ, 2008-2022</t>
  </si>
  <si>
    <t>2022</t>
  </si>
  <si>
    <t>ΣΥΝΟΠΤΙΚΟΣ ΠINAKAΣ   3.  ΑΞΙΑ ΠΑΡΑΓΩΓΗΣ ΚΑΤA ΟΙΚΟΝΟΜΙΚΗ ΔΡΑΣΤΗΡΙΟΤΗΤΑ, 2008-2022</t>
  </si>
  <si>
    <t>SUMMARY TABLE           3.  PRODUCTION VALUE BY ECONOMIC ACTIVITY, 2008-2022</t>
  </si>
  <si>
    <t>ΣΥΝΟΠΤΙΚΟΣ ΠINAKAΣ   4.  ΠΡΟΣΤΙΘΕΜΕΝΗ ΑΞΙΑ ΣΕ ΤΡΕΧΟΥΣΕΣ ΤΙΜΕΣ ΚΑΤΑ ΟΙΚΟΝΟΜΙΚΗ ΔΡΑΣΤΗΡΙΟΤΗΤΑ, 2008-2022</t>
  </si>
  <si>
    <t>SUMMARY TABLE           4.  VALUE ADDED AT CURRENT PRICES BY ECONOMIC ACTIVITY, 2008-2022</t>
  </si>
  <si>
    <t>ΣΥΝΟΠΤΙΚΟΣ ΠINAKAΣ   5.  ΑΚΑΘΑΡΙΣΤΕΣ ΠΑΓΙΕΣ ΚΕΦΑΛΑΙΟΥΧΙΚΕΣ ΕΠΕΝΔΥΣΕΙΣ ΚΑΤA ΟΙΚΟΝΟΜΙΚΗ ΔΡΑΣΤΗΡΙΟΤΗΤΑ, 2008-2022</t>
  </si>
  <si>
    <t>SUMMARY TABLE           5.  GROSS FIXED CAPITAL FORMATION BY ECONOMIC ACTIVITY, 2008-2022</t>
  </si>
  <si>
    <t>ΣΥΝΟΠΤΙΚΟΣ ΠΙΝΑΚΑΣ  6. ΑΝΑΛΥΣΗ ΔΑΠΑΝΩΝ ΣΤΟΝ ΤΟΜΕΑ ΤΩΝ ΚΑΤΑΣΚΕΥΩΝ,2008-2022</t>
  </si>
  <si>
    <t>SUMMARY TABLE          6. COST ANALYSIS IN THE CONSTRUCTION SECTOR, 2008-2022</t>
  </si>
  <si>
    <t xml:space="preserve"> ΣΥΝΟΠΤΙΚΟΣ ΠΙΝΑΚΑΣ  7.  ΑΞΙΑ ΠΑΡΑΓΩΓΗΣ ΣΕ ΝΕΕΣ ΚΑΤΑΣΚΕΥΕΣ ΚΑΤΑ ΚΑΤΗΓΟΡΙΑ ΕΡΓΟΥ 2008-2022                                                                                                                                                                                           </t>
  </si>
  <si>
    <t xml:space="preserve"> SUMMARY TABLE          7.  PRODUCTION OF NEW CONSTRUCTION BY TYPE OF PROJECT, 2008-2022</t>
  </si>
  <si>
    <t>COPYRIGHT ©: 2024 REPUBLIC OF CYPRUS, STATISTICAL SERVICE</t>
  </si>
  <si>
    <t>(Τελευταία Ενημέρωση/Last Update 26/09/2024)</t>
  </si>
  <si>
    <r>
      <t>Αξία Παραγωγής</t>
    </r>
    <r>
      <rPr>
        <sz val="10"/>
        <rFont val="Arial"/>
        <family val="2"/>
        <charset val="161"/>
      </rPr>
      <t>: 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καθώς και ακινήτων που αγοράστηκαν για μεταπώληση.</t>
    </r>
  </si>
  <si>
    <r>
      <t>Προστιθέμενη Αξία σε Τρέχουσες τιμές</t>
    </r>
    <r>
      <rPr>
        <sz val="10"/>
        <rFont val="Arial"/>
        <family val="2"/>
        <charset val="161"/>
      </rPr>
      <t xml:space="preserve"> : Προκύπτει αφού αφαιρεθεί από την αξία παραγωγής το σύνολο των δαπανών σε έξοδα παραγωγής, διοικητικά έξοδα και ενοίκια που πληρώθηκαν για κτίρια και μηχανήματα.</t>
    </r>
  </si>
  <si>
    <r>
      <t>Production Value</t>
    </r>
    <r>
      <rPr>
        <sz val="10"/>
        <rFont val="Arial"/>
        <family val="2"/>
        <charset val="161"/>
      </rPr>
      <t xml:space="preserve"> : Derived by adding on turnover other income and changes in the value of stocks at the end of the year and deducting the cost of goods and property purchased for resale.</t>
    </r>
  </si>
  <si>
    <r>
      <t>Value Added</t>
    </r>
    <r>
      <rPr>
        <sz val="10"/>
        <rFont val="Arial"/>
        <family val="2"/>
        <charset val="161"/>
      </rPr>
      <t xml:space="preserve"> </t>
    </r>
    <r>
      <rPr>
        <b/>
        <sz val="10"/>
        <rFont val="Arial"/>
        <family val="2"/>
        <charset val="161"/>
      </rPr>
      <t>at Current prices</t>
    </r>
    <r>
      <rPr>
        <sz val="10"/>
        <rFont val="Arial"/>
        <family val="2"/>
        <charset val="161"/>
      </rPr>
      <t xml:space="preserve"> : Derived by deducting from the production value the total cost of production expenses, administrative expenses and rents paid for buildings and machinery.</t>
    </r>
  </si>
  <si>
    <t>Οικιστικά Κτίρια</t>
  </si>
  <si>
    <t>Μη Οικιστικά Κτίρια</t>
  </si>
  <si>
    <t>Residential Buildings</t>
  </si>
  <si>
    <t>Non-residential Buildings</t>
  </si>
  <si>
    <t>Civil Engineering Projects</t>
  </si>
  <si>
    <t>Έργα Πολιτικού Μηχανικού</t>
  </si>
  <si>
    <t xml:space="preserve">  Κτίρια δημοσίων θεαμάτων, εκπαίδευσης,   </t>
  </si>
  <si>
    <r>
      <rPr>
        <b/>
        <sz val="10"/>
        <rFont val="Arial"/>
        <family val="2"/>
        <charset val="161"/>
      </rPr>
      <t xml:space="preserve">Συνεισφορές των Εργοδοτών: </t>
    </r>
    <r>
      <rPr>
        <sz val="10"/>
        <rFont val="Arial"/>
        <family val="2"/>
        <charset val="161"/>
      </rPr>
      <t>Περιλαμβάνουν τις κοινωνικές ασφαλίσεις, τα ταμεία προνοίας, συντάξεως, ιατρικής περίθαλψης και άλλα ταμεία.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</si>
</sst>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 \ \ \ "/>
    <numFmt numFmtId="165" formatCode="#,##0\ "/>
    <numFmt numFmtId="166" formatCode="#,##0\ \ "/>
    <numFmt numFmtId="167" formatCode="_(* #,##0.00_);_(* \(#,##0.00\);_(* &quot;-&quot;??_);_(@_)"/>
    <numFmt numFmtId="168" formatCode="#,##0.0"/>
  </numFmts>
  <fonts count="58">
    <font>
      <sz val="10"/>
      <name val="Arial"/>
      <charset val="161"/>
    </font>
    <font>
      <b/>
      <sz val="9"/>
      <name val="Times New Roman"/>
      <family val="1"/>
    </font>
    <font>
      <sz val="9"/>
      <name val="Times New Roman"/>
      <family val="1"/>
    </font>
    <font>
      <b/>
      <sz val="9"/>
      <name val="Times New Roman"/>
      <family val="1"/>
      <charset val="161"/>
    </font>
    <font>
      <sz val="10"/>
      <name val="Times New Roman"/>
      <family val="1"/>
    </font>
    <font>
      <sz val="10"/>
      <color indexed="8"/>
      <name val="»οξτΫςξα"/>
      <charset val="161"/>
    </font>
    <font>
      <sz val="10"/>
      <name val="Arial"/>
      <family val="2"/>
      <charset val="161"/>
    </font>
    <font>
      <b/>
      <sz val="10"/>
      <name val="Times New Roman"/>
      <family val="1"/>
      <charset val="161"/>
    </font>
    <font>
      <b/>
      <sz val="12"/>
      <name val="Times New Roman"/>
      <family val="1"/>
      <charset val="161"/>
    </font>
    <font>
      <b/>
      <sz val="11"/>
      <name val="Times New Roman"/>
      <family val="1"/>
      <charset val="161"/>
    </font>
    <font>
      <sz val="36"/>
      <name val="Arial"/>
      <family val="2"/>
      <charset val="161"/>
    </font>
    <font>
      <b/>
      <sz val="36"/>
      <color indexed="18"/>
      <name val="Times New Roman"/>
      <family val="1"/>
      <charset val="161"/>
    </font>
    <font>
      <sz val="10"/>
      <name val="Times New Roman Greek"/>
      <charset val="161"/>
    </font>
    <font>
      <sz val="10"/>
      <name val="»οξτΫςξα"/>
      <charset val="161"/>
    </font>
    <font>
      <sz val="10"/>
      <name val="MS Sans Serif"/>
      <family val="2"/>
      <charset val="161"/>
    </font>
    <font>
      <sz val="9"/>
      <color indexed="8"/>
      <name val="»οξτΫςξα"/>
      <charset val="161"/>
    </font>
    <font>
      <sz val="10"/>
      <color indexed="8"/>
      <name val="Times New Roman"/>
      <family val="1"/>
    </font>
    <font>
      <sz val="10"/>
      <name val="Times"/>
      <family val="1"/>
    </font>
    <font>
      <b/>
      <sz val="10"/>
      <name val="Arial"/>
      <family val="2"/>
      <charset val="161"/>
    </font>
    <font>
      <b/>
      <sz val="10"/>
      <color indexed="8"/>
      <name val="Arial"/>
      <family val="2"/>
      <charset val="161"/>
    </font>
    <font>
      <b/>
      <i/>
      <sz val="10"/>
      <color indexed="8"/>
      <name val="Arial"/>
      <family val="2"/>
      <charset val="161"/>
    </font>
    <font>
      <b/>
      <sz val="12"/>
      <name val="Arial"/>
      <family val="2"/>
      <charset val="161"/>
    </font>
    <font>
      <b/>
      <sz val="9"/>
      <name val="Arial"/>
      <family val="2"/>
      <charset val="161"/>
    </font>
    <font>
      <b/>
      <sz val="18"/>
      <color indexed="18"/>
      <name val="Arial"/>
      <family val="2"/>
      <charset val="161"/>
    </font>
    <font>
      <b/>
      <u/>
      <sz val="10"/>
      <name val="Arial"/>
      <family val="2"/>
      <charset val="161"/>
    </font>
    <font>
      <sz val="10"/>
      <color indexed="8"/>
      <name val="Arial"/>
      <family val="2"/>
      <charset val="161"/>
    </font>
    <font>
      <b/>
      <i/>
      <sz val="12"/>
      <color indexed="18"/>
      <name val="Arial"/>
      <family val="2"/>
      <charset val="161"/>
    </font>
    <font>
      <b/>
      <sz val="14"/>
      <color indexed="18"/>
      <name val="Arial"/>
      <family val="2"/>
      <charset val="161"/>
    </font>
    <font>
      <vertAlign val="superscript"/>
      <sz val="10"/>
      <name val="Arial"/>
      <family val="2"/>
      <charset val="161"/>
    </font>
    <font>
      <b/>
      <sz val="9"/>
      <color indexed="8"/>
      <name val="Arial"/>
      <family val="2"/>
      <charset val="161"/>
    </font>
    <font>
      <u/>
      <sz val="10"/>
      <name val="Arial"/>
      <family val="2"/>
      <charset val="161"/>
    </font>
    <font>
      <u/>
      <sz val="11"/>
      <color indexed="8"/>
      <name val="Times New Roman"/>
      <family val="1"/>
      <charset val="161"/>
    </font>
    <font>
      <b/>
      <i/>
      <sz val="10"/>
      <name val="Arial"/>
      <family val="2"/>
      <charset val="161"/>
    </font>
    <font>
      <i/>
      <sz val="10"/>
      <name val="Arial"/>
      <family val="2"/>
      <charset val="161"/>
    </font>
    <font>
      <sz val="11"/>
      <color theme="1"/>
      <name val="Calibri"/>
      <family val="2"/>
      <charset val="161"/>
      <scheme val="minor"/>
    </font>
    <font>
      <u/>
      <sz val="11"/>
      <color theme="10"/>
      <name val="Calibri"/>
      <family val="2"/>
      <charset val="161"/>
    </font>
    <font>
      <sz val="11"/>
      <color theme="1"/>
      <name val="Times New Roman"/>
      <family val="1"/>
      <charset val="161"/>
    </font>
    <font>
      <b/>
      <sz val="11"/>
      <name val="Calibri"/>
      <family val="2"/>
      <charset val="161"/>
      <scheme val="minor"/>
    </font>
    <font>
      <b/>
      <sz val="10"/>
      <color theme="1"/>
      <name val="Arial"/>
      <family val="2"/>
      <charset val="161"/>
    </font>
    <font>
      <u/>
      <sz val="10"/>
      <color theme="10"/>
      <name val="Arial"/>
      <family val="2"/>
      <charset val="161"/>
    </font>
    <font>
      <sz val="12"/>
      <color theme="1"/>
      <name val="Arial"/>
      <family val="2"/>
      <charset val="161"/>
    </font>
    <font>
      <b/>
      <u/>
      <sz val="10"/>
      <color theme="1"/>
      <name val="Arial"/>
      <family val="2"/>
      <charset val="161"/>
    </font>
    <font>
      <sz val="10"/>
      <color rgb="FF000000"/>
      <name val="Arial"/>
      <family val="2"/>
      <charset val="161"/>
    </font>
    <font>
      <sz val="10"/>
      <color theme="1"/>
      <name val="Arial"/>
      <family val="2"/>
      <charset val="161"/>
    </font>
    <font>
      <sz val="9"/>
      <color theme="1"/>
      <name val="Times New Roman"/>
      <family val="1"/>
      <charset val="161"/>
    </font>
    <font>
      <b/>
      <sz val="9"/>
      <color theme="1"/>
      <name val="Times New Roman"/>
      <family val="1"/>
      <charset val="161"/>
    </font>
    <font>
      <sz val="9"/>
      <color theme="1"/>
      <name val="Arial"/>
      <family val="2"/>
      <charset val="161"/>
    </font>
    <font>
      <b/>
      <sz val="10"/>
      <name val="Arial"/>
      <family val="2"/>
    </font>
    <font>
      <sz val="10"/>
      <name val="Arial"/>
      <family val="2"/>
    </font>
    <font>
      <b/>
      <i/>
      <sz val="10"/>
      <name val="Arial"/>
      <family val="2"/>
    </font>
    <font>
      <b/>
      <sz val="10"/>
      <color indexed="8"/>
      <name val="Arial"/>
      <family val="2"/>
    </font>
    <font>
      <b/>
      <i/>
      <sz val="10"/>
      <color indexed="8"/>
      <name val="Arial"/>
      <family val="2"/>
    </font>
    <font>
      <b/>
      <sz val="10"/>
      <color rgb="FF0000FF"/>
      <name val="Arial"/>
      <family val="2"/>
    </font>
    <font>
      <sz val="10"/>
      <color rgb="FF0000FF"/>
      <name val="Arial"/>
      <family val="2"/>
    </font>
    <font>
      <b/>
      <sz val="10"/>
      <color rgb="FF0000FF"/>
      <name val="Arial"/>
      <family val="2"/>
      <charset val="161"/>
    </font>
    <font>
      <b/>
      <sz val="9"/>
      <color rgb="FF0000FF"/>
      <name val="Times New Roman"/>
      <family val="1"/>
      <charset val="161"/>
    </font>
    <font>
      <sz val="10"/>
      <color rgb="FF0000FF"/>
      <name val="Arial"/>
      <family val="2"/>
      <charset val="161"/>
    </font>
    <font>
      <sz val="10"/>
      <color rgb="FF0000FF"/>
      <name val="Times New Roman"/>
      <family val="1"/>
      <charset val="161"/>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0C0C0"/>
        <bgColor indexed="64"/>
      </patternFill>
    </fill>
    <fill>
      <patternFill patternType="solid">
        <fgColor theme="0"/>
        <bgColor theme="0"/>
      </patternFill>
    </fill>
    <fill>
      <patternFill patternType="solid">
        <fgColor theme="0" tint="-0.24994659260841701"/>
        <bgColor theme="0" tint="-0.24994659260841701"/>
      </patternFill>
    </fill>
  </fills>
  <borders count="30">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right style="thin">
        <color rgb="FF0000FF"/>
      </right>
      <top style="thin">
        <color rgb="FF0000FF"/>
      </top>
      <bottom/>
      <diagonal/>
    </border>
    <border>
      <left/>
      <right/>
      <top style="thin">
        <color rgb="FF0000FF"/>
      </top>
      <bottom/>
      <diagonal/>
    </border>
    <border>
      <left style="thin">
        <color rgb="FF0000FF"/>
      </left>
      <right style="thin">
        <color rgb="FF0000FF"/>
      </right>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rgb="FF0000FF"/>
      </top>
      <bottom/>
      <diagonal/>
    </border>
    <border>
      <left/>
      <right style="thin">
        <color rgb="FF0000FF"/>
      </right>
      <top/>
      <bottom/>
      <diagonal/>
    </border>
    <border>
      <left style="thin">
        <color rgb="FF0000FF"/>
      </left>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rgb="FF0000FF"/>
      </left>
      <right style="thin">
        <color indexed="64"/>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0000FF"/>
      </right>
      <top style="thin">
        <color indexed="64"/>
      </top>
      <bottom/>
      <diagonal/>
    </border>
    <border>
      <left/>
      <right/>
      <top style="double">
        <color rgb="FF0000FF"/>
      </top>
      <bottom/>
      <diagonal/>
    </border>
    <border>
      <left/>
      <right/>
      <top/>
      <bottom style="double">
        <color rgb="FF0000FF"/>
      </bottom>
      <diagonal/>
    </border>
    <border>
      <left/>
      <right/>
      <top style="thin">
        <color indexed="64"/>
      </top>
      <bottom/>
      <diagonal/>
    </border>
  </borders>
  <cellStyleXfs count="13">
    <xf numFmtId="0" fontId="0" fillId="0" borderId="0"/>
    <xf numFmtId="167" fontId="12" fillId="0" borderId="0" applyFont="0" applyFill="0" applyBorder="0" applyAlignment="0" applyProtection="0"/>
    <xf numFmtId="167" fontId="17" fillId="0" borderId="0" applyFont="0" applyFill="0" applyBorder="0" applyAlignment="0" applyProtection="0"/>
    <xf numFmtId="0" fontId="35" fillId="0" borderId="0" applyNumberFormat="0" applyFill="0" applyBorder="0" applyAlignment="0" applyProtection="0">
      <alignment vertical="top"/>
      <protection locked="0"/>
    </xf>
    <xf numFmtId="0" fontId="6" fillId="0" borderId="0"/>
    <xf numFmtId="0" fontId="13" fillId="0" borderId="0"/>
    <xf numFmtId="0" fontId="34" fillId="0" borderId="0"/>
    <xf numFmtId="0" fontId="13" fillId="0" borderId="0"/>
    <xf numFmtId="0" fontId="6" fillId="0" borderId="0"/>
    <xf numFmtId="0" fontId="14" fillId="0" borderId="0"/>
    <xf numFmtId="0" fontId="5" fillId="0" borderId="0"/>
    <xf numFmtId="0" fontId="15" fillId="0" borderId="0"/>
    <xf numFmtId="0" fontId="12" fillId="0" borderId="0"/>
  </cellStyleXfs>
  <cellXfs count="379">
    <xf numFmtId="0" fontId="0" fillId="0" borderId="0" xfId="0"/>
    <xf numFmtId="0" fontId="0" fillId="4" borderId="0" xfId="0" applyFill="1"/>
    <xf numFmtId="0" fontId="10" fillId="4" borderId="0" xfId="0" applyFont="1" applyFill="1"/>
    <xf numFmtId="0" fontId="11" fillId="4" borderId="0" xfId="0" applyFont="1" applyFill="1" applyAlignment="1">
      <alignment horizontal="center" vertical="center"/>
    </xf>
    <xf numFmtId="0" fontId="7" fillId="4" borderId="0" xfId="4" applyFont="1" applyFill="1" applyAlignment="1">
      <alignment horizontal="center" vertical="center"/>
    </xf>
    <xf numFmtId="0" fontId="36" fillId="4" borderId="0" xfId="0" applyFont="1" applyFill="1" applyAlignment="1">
      <alignment horizontal="left" vertical="top" wrapText="1"/>
    </xf>
    <xf numFmtId="0" fontId="36" fillId="4" borderId="0" xfId="0" applyFont="1" applyFill="1" applyAlignment="1">
      <alignment horizontal="left" vertical="top"/>
    </xf>
    <xf numFmtId="0" fontId="9" fillId="4" borderId="0" xfId="4" applyFont="1" applyFill="1" applyAlignment="1">
      <alignment horizontal="center" vertical="center"/>
    </xf>
    <xf numFmtId="0" fontId="37" fillId="5" borderId="0" xfId="4" applyFont="1" applyFill="1" applyAlignment="1">
      <alignment horizontal="center" vertical="center"/>
    </xf>
    <xf numFmtId="0" fontId="3" fillId="5" borderId="0" xfId="8" applyFont="1" applyFill="1" applyAlignment="1">
      <alignment horizontal="left" indent="1"/>
    </xf>
    <xf numFmtId="0" fontId="38" fillId="6" borderId="1" xfId="0" applyFont="1" applyFill="1" applyBorder="1" applyAlignment="1">
      <alignment horizontal="left" vertical="center" indent="1"/>
    </xf>
    <xf numFmtId="0" fontId="39" fillId="6" borderId="2" xfId="3" applyFont="1" applyFill="1" applyBorder="1" applyAlignment="1" applyProtection="1">
      <alignment horizontal="center" vertical="center" wrapText="1"/>
    </xf>
    <xf numFmtId="0" fontId="38" fillId="6" borderId="2" xfId="0" applyFont="1" applyFill="1" applyBorder="1" applyAlignment="1">
      <alignment horizontal="left" vertical="center" indent="1"/>
    </xf>
    <xf numFmtId="0" fontId="18" fillId="4" borderId="0" xfId="4" applyFont="1" applyFill="1" applyAlignment="1">
      <alignment horizontal="center" vertical="center"/>
    </xf>
    <xf numFmtId="0" fontId="21" fillId="7" borderId="0" xfId="4" applyFont="1" applyFill="1" applyAlignment="1">
      <alignment horizontal="center" vertical="center"/>
    </xf>
    <xf numFmtId="0" fontId="18" fillId="7" borderId="0" xfId="4" applyFont="1" applyFill="1" applyAlignment="1">
      <alignment horizontal="center" vertical="center"/>
    </xf>
    <xf numFmtId="0" fontId="18" fillId="7" borderId="0" xfId="4" applyFont="1" applyFill="1" applyAlignment="1">
      <alignment horizontal="center" vertical="center" wrapText="1"/>
    </xf>
    <xf numFmtId="0" fontId="23" fillId="2" borderId="0" xfId="0" applyFont="1" applyFill="1" applyAlignment="1">
      <alignment horizontal="center" vertical="center"/>
    </xf>
    <xf numFmtId="0" fontId="0" fillId="8" borderId="0" xfId="0" applyFill="1"/>
    <xf numFmtId="0" fontId="39" fillId="8" borderId="0" xfId="3" applyNumberFormat="1" applyFont="1" applyFill="1" applyBorder="1" applyAlignment="1" applyProtection="1">
      <protection locked="0"/>
    </xf>
    <xf numFmtId="0" fontId="35" fillId="8" borderId="0" xfId="3" applyNumberFormat="1" applyFill="1" applyBorder="1" applyAlignment="1" applyProtection="1">
      <protection locked="0"/>
    </xf>
    <xf numFmtId="0" fontId="4" fillId="8" borderId="0" xfId="0" applyFont="1" applyFill="1" applyAlignment="1">
      <alignment horizontal="right"/>
    </xf>
    <xf numFmtId="0" fontId="40" fillId="8" borderId="0" xfId="0" applyFont="1" applyFill="1" applyAlignment="1">
      <alignment horizontal="left" vertical="top" wrapText="1"/>
    </xf>
    <xf numFmtId="0" fontId="36" fillId="8" borderId="0" xfId="0" applyFont="1" applyFill="1" applyAlignment="1">
      <alignment horizontal="left" vertical="top"/>
    </xf>
    <xf numFmtId="0" fontId="36" fillId="8" borderId="0" xfId="0" applyFont="1" applyFill="1" applyAlignment="1">
      <alignment horizontal="left" vertical="top" wrapText="1"/>
    </xf>
    <xf numFmtId="0" fontId="8" fillId="8" borderId="0" xfId="4" applyFont="1" applyFill="1" applyAlignment="1">
      <alignment horizontal="center" vertical="center"/>
    </xf>
    <xf numFmtId="0" fontId="24" fillId="8" borderId="0" xfId="0" applyFont="1" applyFill="1" applyAlignment="1">
      <alignment vertical="top"/>
    </xf>
    <xf numFmtId="0" fontId="6" fillId="8" borderId="0" xfId="0" applyFont="1" applyFill="1" applyAlignment="1">
      <alignment vertical="center"/>
    </xf>
    <xf numFmtId="0" fontId="24" fillId="8" borderId="0" xfId="0" applyFont="1" applyFill="1" applyAlignment="1">
      <alignment vertical="center"/>
    </xf>
    <xf numFmtId="0" fontId="18" fillId="8" borderId="0" xfId="0" applyFont="1" applyFill="1" applyAlignment="1">
      <alignment vertical="center"/>
    </xf>
    <xf numFmtId="0" fontId="6" fillId="8" borderId="0" xfId="0" applyFont="1" applyFill="1" applyAlignment="1">
      <alignment horizontal="justify" vertical="top"/>
    </xf>
    <xf numFmtId="0" fontId="6" fillId="8" borderId="0" xfId="0" applyFont="1" applyFill="1" applyAlignment="1">
      <alignment vertical="top"/>
    </xf>
    <xf numFmtId="0" fontId="6" fillId="8" borderId="0" xfId="0" applyFont="1" applyFill="1" applyAlignment="1">
      <alignment horizontal="justify" vertical="top" wrapText="1"/>
    </xf>
    <xf numFmtId="0" fontId="24" fillId="8" borderId="0" xfId="0" applyFont="1" applyFill="1" applyAlignment="1">
      <alignment horizontal="justify" vertical="center" wrapText="1"/>
    </xf>
    <xf numFmtId="0" fontId="41" fillId="8" borderId="0" xfId="0" applyFont="1" applyFill="1" applyAlignment="1">
      <alignment horizontal="left" vertical="center" wrapText="1"/>
    </xf>
    <xf numFmtId="0" fontId="6" fillId="8" borderId="0" xfId="0" applyFont="1" applyFill="1" applyAlignment="1">
      <alignment vertical="top" wrapText="1"/>
    </xf>
    <xf numFmtId="0" fontId="42" fillId="8" borderId="0" xfId="0" applyFont="1" applyFill="1" applyAlignment="1">
      <alignment horizontal="left" vertical="center"/>
    </xf>
    <xf numFmtId="0" fontId="42" fillId="8" borderId="0" xfId="0" quotePrefix="1" applyFont="1" applyFill="1" applyAlignment="1">
      <alignment horizontal="left" vertical="center"/>
    </xf>
    <xf numFmtId="0" fontId="43" fillId="8" borderId="0" xfId="0" applyFont="1" applyFill="1" applyAlignment="1">
      <alignment horizontal="left" vertical="center"/>
    </xf>
    <xf numFmtId="0" fontId="42" fillId="8" borderId="0" xfId="0" applyFont="1" applyFill="1"/>
    <xf numFmtId="0" fontId="6" fillId="8" borderId="0" xfId="0" applyFont="1" applyFill="1"/>
    <xf numFmtId="0" fontId="18" fillId="8" borderId="0" xfId="4" applyFont="1" applyFill="1" applyAlignment="1">
      <alignment horizontal="left" vertical="center" wrapText="1"/>
    </xf>
    <xf numFmtId="0" fontId="3" fillId="8" borderId="0" xfId="8" applyFont="1" applyFill="1" applyAlignment="1">
      <alignment horizontal="left"/>
    </xf>
    <xf numFmtId="0" fontId="23" fillId="9" borderId="0" xfId="0" applyFont="1" applyFill="1" applyAlignment="1">
      <alignment horizontal="center" vertical="center"/>
    </xf>
    <xf numFmtId="0" fontId="0" fillId="9" borderId="0" xfId="0" applyFill="1"/>
    <xf numFmtId="0" fontId="21" fillId="9" borderId="0" xfId="4" applyFont="1" applyFill="1" applyAlignment="1">
      <alignment horizontal="center" vertical="center"/>
    </xf>
    <xf numFmtId="0" fontId="26" fillId="9" borderId="0" xfId="0" applyFont="1" applyFill="1" applyAlignment="1">
      <alignment horizontal="center" vertical="center"/>
    </xf>
    <xf numFmtId="0" fontId="22" fillId="8" borderId="0" xfId="8" applyFont="1" applyFill="1" applyAlignment="1">
      <alignment horizontal="left"/>
    </xf>
    <xf numFmtId="0" fontId="20" fillId="8" borderId="0" xfId="10" applyFont="1" applyFill="1"/>
    <xf numFmtId="0" fontId="22" fillId="5" borderId="0" xfId="8" applyFont="1" applyFill="1" applyAlignment="1">
      <alignment horizontal="left"/>
    </xf>
    <xf numFmtId="0" fontId="35" fillId="8" borderId="0" xfId="3" applyNumberFormat="1" applyFill="1" applyBorder="1" applyAlignment="1" applyProtection="1">
      <alignment horizontal="center"/>
      <protection locked="0"/>
    </xf>
    <xf numFmtId="0" fontId="6" fillId="8" borderId="0" xfId="0" applyFont="1" applyFill="1" applyAlignment="1">
      <alignment horizontal="right"/>
    </xf>
    <xf numFmtId="0" fontId="44" fillId="8" borderId="0" xfId="0" applyFont="1" applyFill="1"/>
    <xf numFmtId="0" fontId="45" fillId="8" borderId="0" xfId="0" applyFont="1" applyFill="1" applyAlignment="1">
      <alignment wrapText="1"/>
    </xf>
    <xf numFmtId="0" fontId="6" fillId="8" borderId="3" xfId="12" quotePrefix="1" applyFont="1" applyFill="1" applyBorder="1" applyAlignment="1">
      <alignment horizontal="left" vertical="center" indent="1"/>
    </xf>
    <xf numFmtId="0" fontId="6" fillId="8" borderId="3" xfId="12" applyFont="1" applyFill="1" applyBorder="1" applyAlignment="1">
      <alignment horizontal="left" vertical="center" indent="1"/>
    </xf>
    <xf numFmtId="0" fontId="44" fillId="8" borderId="0" xfId="0" applyFont="1" applyFill="1" applyAlignment="1">
      <alignment wrapText="1"/>
    </xf>
    <xf numFmtId="0" fontId="6" fillId="8" borderId="3" xfId="12" applyFont="1" applyFill="1" applyBorder="1" applyAlignment="1">
      <alignment horizontal="left" vertical="center" wrapText="1" indent="1"/>
    </xf>
    <xf numFmtId="0" fontId="46" fillId="8" borderId="0" xfId="0" applyFont="1" applyFill="1"/>
    <xf numFmtId="0" fontId="18" fillId="8" borderId="0" xfId="8" applyFont="1" applyFill="1" applyAlignment="1">
      <alignment horizontal="left"/>
    </xf>
    <xf numFmtId="0" fontId="4" fillId="8" borderId="0" xfId="0" applyFont="1" applyFill="1"/>
    <xf numFmtId="0" fontId="2" fillId="8" borderId="0" xfId="7" applyFont="1" applyFill="1"/>
    <xf numFmtId="0" fontId="34" fillId="8" borderId="0" xfId="6" applyFill="1"/>
    <xf numFmtId="0" fontId="1" fillId="8" borderId="0" xfId="5" applyFont="1" applyFill="1" applyAlignment="1">
      <alignment horizontal="left" vertical="center" wrapText="1"/>
    </xf>
    <xf numFmtId="0" fontId="13" fillId="8" borderId="0" xfId="5" applyFill="1"/>
    <xf numFmtId="49" fontId="4" fillId="8" borderId="0" xfId="5" applyNumberFormat="1" applyFont="1" applyFill="1" applyAlignment="1">
      <alignment horizontal="center" vertical="center" textRotation="180"/>
    </xf>
    <xf numFmtId="0" fontId="6" fillId="8" borderId="10" xfId="5" applyFont="1" applyFill="1" applyBorder="1" applyAlignment="1">
      <alignment vertical="top" wrapText="1"/>
    </xf>
    <xf numFmtId="0" fontId="6" fillId="8" borderId="11" xfId="5" applyFont="1" applyFill="1" applyBorder="1" applyAlignment="1">
      <alignment horizontal="center" vertical="top" wrapText="1"/>
    </xf>
    <xf numFmtId="0" fontId="6" fillId="8" borderId="12" xfId="5" applyFont="1" applyFill="1" applyBorder="1" applyAlignment="1">
      <alignment horizontal="center" vertical="top" wrapText="1"/>
    </xf>
    <xf numFmtId="0" fontId="6" fillId="8" borderId="13" xfId="5" applyFont="1" applyFill="1" applyBorder="1" applyAlignment="1">
      <alignment horizontal="center" vertical="top" wrapText="1"/>
    </xf>
    <xf numFmtId="3" fontId="18" fillId="8" borderId="0" xfId="5" applyNumberFormat="1" applyFont="1" applyFill="1" applyAlignment="1">
      <alignment horizontal="right" indent="1"/>
    </xf>
    <xf numFmtId="3" fontId="25" fillId="8" borderId="0" xfId="6" applyNumberFormat="1" applyFont="1" applyFill="1" applyAlignment="1">
      <alignment horizontal="right" indent="2"/>
    </xf>
    <xf numFmtId="3" fontId="25" fillId="8" borderId="0" xfId="6" applyNumberFormat="1" applyFont="1" applyFill="1" applyAlignment="1">
      <alignment horizontal="right" indent="1"/>
    </xf>
    <xf numFmtId="3" fontId="25" fillId="8" borderId="0" xfId="6" applyNumberFormat="1" applyFont="1" applyFill="1" applyAlignment="1">
      <alignment horizontal="right"/>
    </xf>
    <xf numFmtId="3" fontId="18" fillId="8" borderId="0" xfId="5" applyNumberFormat="1" applyFont="1" applyFill="1" applyAlignment="1">
      <alignment horizontal="right"/>
    </xf>
    <xf numFmtId="0" fontId="25" fillId="8" borderId="0" xfId="6" applyFont="1" applyFill="1" applyAlignment="1">
      <alignment horizontal="center"/>
    </xf>
    <xf numFmtId="165" fontId="28" fillId="8" borderId="0" xfId="6" applyNumberFormat="1" applyFont="1" applyFill="1" applyAlignment="1">
      <alignment horizontal="right" vertical="center" indent="2"/>
    </xf>
    <xf numFmtId="3" fontId="25" fillId="8" borderId="0" xfId="6" applyNumberFormat="1" applyFont="1" applyFill="1" applyAlignment="1">
      <alignment horizontal="right" indent="3"/>
    </xf>
    <xf numFmtId="0" fontId="6" fillId="8" borderId="10" xfId="5" applyFont="1" applyFill="1" applyBorder="1" applyAlignment="1">
      <alignment horizontal="center" vertical="top" wrapText="1"/>
    </xf>
    <xf numFmtId="0" fontId="25" fillId="8" borderId="11" xfId="6" applyFont="1" applyFill="1" applyBorder="1" applyAlignment="1">
      <alignment horizontal="center"/>
    </xf>
    <xf numFmtId="0" fontId="25" fillId="8" borderId="14" xfId="6" applyFont="1" applyFill="1" applyBorder="1" applyAlignment="1">
      <alignment horizontal="center"/>
    </xf>
    <xf numFmtId="3" fontId="6" fillId="8" borderId="0" xfId="5" applyNumberFormat="1" applyFont="1" applyFill="1" applyAlignment="1">
      <alignment horizontal="right" indent="1"/>
    </xf>
    <xf numFmtId="0" fontId="4" fillId="8" borderId="0" xfId="5" applyFont="1" applyFill="1"/>
    <xf numFmtId="3" fontId="6" fillId="8" borderId="0" xfId="5" applyNumberFormat="1" applyFont="1" applyFill="1" applyAlignment="1" applyProtection="1">
      <alignment horizontal="right" indent="1"/>
      <protection locked="0"/>
    </xf>
    <xf numFmtId="0" fontId="6" fillId="8" borderId="0" xfId="5" applyFont="1" applyFill="1"/>
    <xf numFmtId="0" fontId="18" fillId="8" borderId="0" xfId="0" applyFont="1" applyFill="1"/>
    <xf numFmtId="0" fontId="1" fillId="8" borderId="0" xfId="0" applyFont="1" applyFill="1"/>
    <xf numFmtId="0" fontId="18" fillId="8" borderId="0" xfId="0" applyFont="1" applyFill="1" applyAlignment="1" applyProtection="1">
      <alignment horizontal="left"/>
      <protection locked="0"/>
    </xf>
    <xf numFmtId="0" fontId="18" fillId="8" borderId="0" xfId="0" applyFont="1" applyFill="1" applyAlignment="1">
      <alignment horizontal="left"/>
    </xf>
    <xf numFmtId="0" fontId="2" fillId="8" borderId="0" xfId="0" applyFont="1" applyFill="1"/>
    <xf numFmtId="0" fontId="18" fillId="8" borderId="0" xfId="0" applyFont="1" applyFill="1" applyAlignment="1">
      <alignment horizontal="right"/>
    </xf>
    <xf numFmtId="0" fontId="18" fillId="8" borderId="15" xfId="0" applyFont="1" applyFill="1" applyBorder="1" applyAlignment="1" applyProtection="1">
      <alignment horizontal="center" vertical="center" wrapText="1"/>
      <protection locked="0"/>
    </xf>
    <xf numFmtId="49" fontId="18" fillId="8" borderId="16" xfId="0" applyNumberFormat="1" applyFont="1" applyFill="1" applyBorder="1" applyAlignment="1">
      <alignment horizontal="right" vertical="center" indent="1"/>
    </xf>
    <xf numFmtId="0" fontId="18" fillId="8" borderId="0" xfId="0" applyFont="1" applyFill="1" applyAlignment="1" applyProtection="1">
      <alignment horizontal="center" vertical="center" wrapText="1"/>
      <protection locked="0"/>
    </xf>
    <xf numFmtId="3" fontId="18" fillId="8" borderId="0" xfId="0" applyNumberFormat="1" applyFont="1" applyFill="1" applyAlignment="1">
      <alignment horizontal="right" indent="1"/>
    </xf>
    <xf numFmtId="0" fontId="18" fillId="8" borderId="20" xfId="0" applyFont="1" applyFill="1" applyBorder="1" applyAlignment="1" applyProtection="1">
      <alignment horizontal="center" vertical="center" wrapText="1"/>
      <protection locked="0"/>
    </xf>
    <xf numFmtId="0" fontId="18" fillId="8" borderId="0" xfId="0" applyFont="1" applyFill="1" applyAlignment="1">
      <alignment horizontal="right" indent="1"/>
    </xf>
    <xf numFmtId="3" fontId="6" fillId="8" borderId="0" xfId="0" applyNumberFormat="1" applyFont="1" applyFill="1" applyAlignment="1">
      <alignment horizontal="right" indent="1"/>
    </xf>
    <xf numFmtId="0" fontId="18" fillId="8" borderId="0" xfId="0" applyFont="1" applyFill="1" applyProtection="1">
      <protection locked="0"/>
    </xf>
    <xf numFmtId="0" fontId="6" fillId="8" borderId="20" xfId="0" applyFont="1" applyFill="1" applyBorder="1" applyProtection="1">
      <protection locked="0"/>
    </xf>
    <xf numFmtId="0" fontId="6" fillId="8" borderId="20" xfId="0" applyFont="1" applyFill="1" applyBorder="1"/>
    <xf numFmtId="0" fontId="6" fillId="8" borderId="0" xfId="0" applyFont="1" applyFill="1" applyAlignment="1">
      <alignment horizontal="left" indent="2"/>
    </xf>
    <xf numFmtId="0" fontId="6" fillId="8" borderId="0" xfId="0" applyFont="1" applyFill="1" applyAlignment="1">
      <alignment horizontal="right" indent="1"/>
    </xf>
    <xf numFmtId="0" fontId="6" fillId="8" borderId="21" xfId="0" applyFont="1" applyFill="1" applyBorder="1"/>
    <xf numFmtId="0" fontId="6" fillId="8" borderId="22" xfId="0" applyFont="1" applyFill="1" applyBorder="1"/>
    <xf numFmtId="49" fontId="18" fillId="8" borderId="17" xfId="0" applyNumberFormat="1" applyFont="1" applyFill="1" applyBorder="1" applyAlignment="1">
      <alignment horizontal="right" vertical="center" indent="1"/>
    </xf>
    <xf numFmtId="0" fontId="18" fillId="8" borderId="13" xfId="0" applyFont="1" applyFill="1" applyBorder="1" applyAlignment="1" applyProtection="1">
      <alignment horizontal="center" vertical="center" wrapText="1"/>
      <protection locked="0"/>
    </xf>
    <xf numFmtId="3" fontId="18" fillId="8" borderId="19" xfId="0" applyNumberFormat="1" applyFont="1" applyFill="1" applyBorder="1" applyAlignment="1">
      <alignment horizontal="right" indent="1"/>
    </xf>
    <xf numFmtId="3" fontId="6" fillId="8" borderId="19" xfId="0" applyNumberFormat="1" applyFont="1" applyFill="1" applyBorder="1" applyAlignment="1">
      <alignment horizontal="right" indent="1"/>
    </xf>
    <xf numFmtId="0" fontId="18" fillId="8" borderId="0" xfId="5" applyFont="1" applyFill="1" applyAlignment="1">
      <alignment vertical="top"/>
    </xf>
    <xf numFmtId="3" fontId="6" fillId="8" borderId="0" xfId="5" applyNumberFormat="1" applyFont="1" applyFill="1"/>
    <xf numFmtId="3" fontId="18" fillId="8" borderId="0" xfId="5" applyNumberFormat="1" applyFont="1" applyFill="1" applyAlignment="1">
      <alignment vertical="top"/>
    </xf>
    <xf numFmtId="0" fontId="18" fillId="8" borderId="24" xfId="0" applyFont="1" applyFill="1" applyBorder="1" applyAlignment="1" applyProtection="1">
      <alignment horizontal="center" vertical="center" wrapText="1"/>
      <protection locked="0"/>
    </xf>
    <xf numFmtId="3" fontId="18" fillId="8" borderId="0" xfId="5" applyNumberFormat="1" applyFont="1" applyFill="1" applyAlignment="1" applyProtection="1">
      <alignment horizontal="right" indent="1"/>
      <protection locked="0"/>
    </xf>
    <xf numFmtId="3" fontId="6" fillId="8" borderId="19" xfId="5" applyNumberFormat="1" applyFont="1" applyFill="1" applyBorder="1" applyAlignment="1" applyProtection="1">
      <alignment horizontal="right" indent="1"/>
      <protection locked="0"/>
    </xf>
    <xf numFmtId="0" fontId="29" fillId="8" borderId="0" xfId="10" applyFont="1" applyFill="1"/>
    <xf numFmtId="3" fontId="4" fillId="8" borderId="0" xfId="5" applyNumberFormat="1" applyFont="1" applyFill="1"/>
    <xf numFmtId="164" fontId="6" fillId="8" borderId="0" xfId="0" applyNumberFormat="1" applyFont="1" applyFill="1"/>
    <xf numFmtId="0" fontId="6" fillId="8" borderId="0" xfId="0" applyFont="1" applyFill="1" applyAlignment="1">
      <alignment horizontal="left"/>
    </xf>
    <xf numFmtId="0" fontId="18" fillId="8" borderId="0" xfId="5" applyFont="1" applyFill="1"/>
    <xf numFmtId="0" fontId="18" fillId="8" borderId="0" xfId="5" applyFont="1" applyFill="1" applyAlignment="1">
      <alignment horizontal="center" vertical="center"/>
    </xf>
    <xf numFmtId="0" fontId="7" fillId="8" borderId="0" xfId="5" applyFont="1" applyFill="1"/>
    <xf numFmtId="0" fontId="18" fillId="8" borderId="0" xfId="5" applyFont="1" applyFill="1" applyAlignment="1">
      <alignment horizontal="left" vertical="center" wrapText="1"/>
    </xf>
    <xf numFmtId="166" fontId="6" fillId="8" borderId="0" xfId="5" applyNumberFormat="1" applyFont="1" applyFill="1" applyAlignment="1">
      <alignment horizontal="right" indent="4"/>
    </xf>
    <xf numFmtId="166" fontId="6" fillId="8" borderId="0" xfId="5" applyNumberFormat="1" applyFont="1" applyFill="1" applyAlignment="1">
      <alignment horizontal="right" indent="2"/>
    </xf>
    <xf numFmtId="3" fontId="6" fillId="8" borderId="19" xfId="5" applyNumberFormat="1" applyFont="1" applyFill="1" applyBorder="1" applyAlignment="1">
      <alignment horizontal="right" indent="6"/>
    </xf>
    <xf numFmtId="166" fontId="6" fillId="8" borderId="0" xfId="5" applyNumberFormat="1" applyFont="1" applyFill="1" applyAlignment="1" applyProtection="1">
      <alignment horizontal="right" indent="2"/>
      <protection locked="0"/>
    </xf>
    <xf numFmtId="3" fontId="6" fillId="8" borderId="22" xfId="5" applyNumberFormat="1" applyFont="1" applyFill="1" applyBorder="1" applyAlignment="1">
      <alignment horizontal="right" indent="3"/>
    </xf>
    <xf numFmtId="166" fontId="6" fillId="8" borderId="22" xfId="5" applyNumberFormat="1" applyFont="1" applyFill="1" applyBorder="1" applyAlignment="1">
      <alignment horizontal="right" indent="4"/>
    </xf>
    <xf numFmtId="166" fontId="6" fillId="8" borderId="22" xfId="5" applyNumberFormat="1" applyFont="1" applyFill="1" applyBorder="1" applyAlignment="1">
      <alignment horizontal="right" indent="2"/>
    </xf>
    <xf numFmtId="0" fontId="6" fillId="8" borderId="0" xfId="5" applyFont="1" applyFill="1" applyAlignment="1" applyProtection="1">
      <alignment horizontal="right" indent="4"/>
      <protection locked="0"/>
    </xf>
    <xf numFmtId="3" fontId="6" fillId="8" borderId="0" xfId="5" applyNumberFormat="1" applyFont="1" applyFill="1" applyAlignment="1">
      <alignment horizontal="right" indent="6"/>
    </xf>
    <xf numFmtId="3" fontId="6" fillId="8" borderId="0" xfId="5" applyNumberFormat="1" applyFont="1" applyFill="1" applyAlignment="1">
      <alignment horizontal="right" wrapText="1" indent="2"/>
    </xf>
    <xf numFmtId="3" fontId="6" fillId="8" borderId="0" xfId="5" applyNumberFormat="1" applyFont="1" applyFill="1" applyAlignment="1" applyProtection="1">
      <alignment horizontal="right" wrapText="1" indent="2"/>
      <protection locked="0"/>
    </xf>
    <xf numFmtId="0" fontId="16" fillId="8" borderId="0" xfId="11" applyFont="1" applyFill="1"/>
    <xf numFmtId="0" fontId="18" fillId="8" borderId="0" xfId="11" applyFont="1" applyFill="1" applyAlignment="1">
      <alignment horizontal="left" vertical="center"/>
    </xf>
    <xf numFmtId="3" fontId="25" fillId="8" borderId="0" xfId="11" applyNumberFormat="1" applyFont="1" applyFill="1" applyProtection="1">
      <protection locked="0"/>
    </xf>
    <xf numFmtId="3" fontId="25" fillId="8" borderId="0" xfId="11" applyNumberFormat="1" applyFont="1" applyFill="1" applyAlignment="1" applyProtection="1">
      <alignment horizontal="center" vertical="top" wrapText="1"/>
      <protection locked="0"/>
    </xf>
    <xf numFmtId="0" fontId="25" fillId="8" borderId="11" xfId="11" applyFont="1" applyFill="1" applyBorder="1" applyAlignment="1" applyProtection="1">
      <alignment horizontal="center"/>
      <protection locked="0"/>
    </xf>
    <xf numFmtId="3" fontId="25" fillId="8" borderId="0" xfId="11" applyNumberFormat="1" applyFont="1" applyFill="1" applyAlignment="1">
      <alignment horizontal="right" indent="5"/>
    </xf>
    <xf numFmtId="3" fontId="25" fillId="8" borderId="0" xfId="11" applyNumberFormat="1" applyFont="1" applyFill="1" applyAlignment="1">
      <alignment horizontal="right" indent="6"/>
    </xf>
    <xf numFmtId="0" fontId="25" fillId="8" borderId="14" xfId="11" applyFont="1" applyFill="1" applyBorder="1" applyProtection="1">
      <protection locked="0"/>
    </xf>
    <xf numFmtId="3" fontId="25" fillId="8" borderId="22" xfId="11" applyNumberFormat="1" applyFont="1" applyFill="1" applyBorder="1" applyAlignment="1" applyProtection="1">
      <alignment horizontal="center"/>
      <protection locked="0"/>
    </xf>
    <xf numFmtId="3" fontId="25" fillId="8" borderId="22" xfId="11" applyNumberFormat="1" applyFont="1" applyFill="1" applyBorder="1" applyProtection="1">
      <protection locked="0"/>
    </xf>
    <xf numFmtId="0" fontId="25" fillId="8" borderId="0" xfId="11" applyFont="1" applyFill="1"/>
    <xf numFmtId="3" fontId="25" fillId="8" borderId="0" xfId="11" applyNumberFormat="1" applyFont="1" applyFill="1"/>
    <xf numFmtId="3" fontId="16" fillId="8" borderId="0" xfId="11" applyNumberFormat="1" applyFont="1" applyFill="1"/>
    <xf numFmtId="0" fontId="18" fillId="8" borderId="13" xfId="5" applyFont="1" applyFill="1" applyBorder="1" applyAlignment="1">
      <alignment horizontal="center" vertical="top" wrapText="1"/>
    </xf>
    <xf numFmtId="0" fontId="18" fillId="8" borderId="12" xfId="5" applyFont="1" applyFill="1" applyBorder="1" applyAlignment="1">
      <alignment horizontal="center" vertical="top" wrapText="1"/>
    </xf>
    <xf numFmtId="0" fontId="18" fillId="8" borderId="18" xfId="5" applyFont="1" applyFill="1" applyBorder="1" applyAlignment="1">
      <alignment horizontal="center" vertical="top" wrapText="1"/>
    </xf>
    <xf numFmtId="3" fontId="34" fillId="8" borderId="0" xfId="6" applyNumberFormat="1" applyFill="1"/>
    <xf numFmtId="3" fontId="6" fillId="8" borderId="22" xfId="0" applyNumberFormat="1" applyFont="1" applyFill="1" applyBorder="1" applyAlignment="1" applyProtection="1">
      <alignment horizontal="center"/>
      <protection locked="0"/>
    </xf>
    <xf numFmtId="3" fontId="6" fillId="8" borderId="22" xfId="0" applyNumberFormat="1" applyFont="1" applyFill="1" applyBorder="1" applyAlignment="1">
      <alignment horizontal="right" indent="1"/>
    </xf>
    <xf numFmtId="3" fontId="6" fillId="8" borderId="22" xfId="0" applyNumberFormat="1" applyFont="1" applyFill="1" applyBorder="1" applyAlignment="1">
      <alignment horizontal="center"/>
    </xf>
    <xf numFmtId="3" fontId="6" fillId="8" borderId="23" xfId="0" applyNumberFormat="1" applyFont="1" applyFill="1" applyBorder="1" applyAlignment="1">
      <alignment horizontal="right" indent="1"/>
    </xf>
    <xf numFmtId="0" fontId="25" fillId="8" borderId="11" xfId="11" applyFont="1" applyFill="1" applyBorder="1" applyAlignment="1" applyProtection="1">
      <alignment horizontal="left"/>
      <protection locked="0"/>
    </xf>
    <xf numFmtId="0" fontId="25" fillId="8" borderId="11" xfId="11" applyFont="1" applyFill="1" applyBorder="1" applyAlignment="1" applyProtection="1">
      <alignment horizontal="left" wrapText="1"/>
      <protection locked="0"/>
    </xf>
    <xf numFmtId="0" fontId="19" fillId="8" borderId="11" xfId="11" applyFont="1" applyFill="1" applyBorder="1" applyAlignment="1" applyProtection="1">
      <alignment horizontal="left"/>
      <protection locked="0"/>
    </xf>
    <xf numFmtId="0" fontId="25" fillId="8" borderId="11" xfId="11" applyFont="1" applyFill="1" applyBorder="1" applyAlignment="1">
      <alignment horizontal="center" vertical="center" wrapText="1"/>
    </xf>
    <xf numFmtId="0" fontId="16" fillId="8" borderId="19" xfId="11" applyFont="1" applyFill="1" applyBorder="1"/>
    <xf numFmtId="0" fontId="16" fillId="8" borderId="22" xfId="11" applyFont="1" applyFill="1" applyBorder="1"/>
    <xf numFmtId="0" fontId="16" fillId="8" borderId="23" xfId="11" applyFont="1" applyFill="1" applyBorder="1"/>
    <xf numFmtId="0" fontId="25" fillId="8" borderId="14" xfId="11" applyFont="1" applyFill="1" applyBorder="1" applyAlignment="1" applyProtection="1">
      <alignment horizontal="left"/>
      <protection locked="0"/>
    </xf>
    <xf numFmtId="0" fontId="16" fillId="8" borderId="10" xfId="11" applyFont="1" applyFill="1" applyBorder="1"/>
    <xf numFmtId="0" fontId="16" fillId="8" borderId="14" xfId="11" applyFont="1" applyFill="1" applyBorder="1"/>
    <xf numFmtId="168" fontId="25" fillId="8" borderId="0" xfId="11" applyNumberFormat="1" applyFont="1" applyFill="1" applyAlignment="1">
      <alignment horizontal="right"/>
    </xf>
    <xf numFmtId="168" fontId="19" fillId="8" borderId="0" xfId="11" applyNumberFormat="1" applyFont="1" applyFill="1" applyAlignment="1">
      <alignment horizontal="right"/>
    </xf>
    <xf numFmtId="168" fontId="16" fillId="8" borderId="0" xfId="11" applyNumberFormat="1" applyFont="1" applyFill="1"/>
    <xf numFmtId="168" fontId="25" fillId="8" borderId="21" xfId="11" applyNumberFormat="1" applyFont="1" applyFill="1" applyBorder="1" applyAlignment="1">
      <alignment horizontal="right"/>
    </xf>
    <xf numFmtId="168" fontId="25" fillId="8" borderId="22" xfId="11" applyNumberFormat="1" applyFont="1" applyFill="1" applyBorder="1" applyAlignment="1">
      <alignment horizontal="right"/>
    </xf>
    <xf numFmtId="168" fontId="25" fillId="8" borderId="0" xfId="11" applyNumberFormat="1" applyFont="1" applyFill="1"/>
    <xf numFmtId="168" fontId="16" fillId="8" borderId="19" xfId="11" applyNumberFormat="1" applyFont="1" applyFill="1" applyBorder="1"/>
    <xf numFmtId="168" fontId="25" fillId="8" borderId="23" xfId="11" applyNumberFormat="1" applyFont="1" applyFill="1" applyBorder="1"/>
    <xf numFmtId="3" fontId="6" fillId="8" borderId="11" xfId="5" applyNumberFormat="1" applyFont="1" applyFill="1" applyBorder="1" applyAlignment="1">
      <alignment horizontal="left" wrapText="1" indent="2"/>
    </xf>
    <xf numFmtId="3" fontId="6" fillId="8" borderId="14" xfId="5" applyNumberFormat="1" applyFont="1" applyFill="1" applyBorder="1" applyAlignment="1">
      <alignment horizontal="right" wrapText="1" indent="2"/>
    </xf>
    <xf numFmtId="3" fontId="18" fillId="8" borderId="11" xfId="5" applyNumberFormat="1" applyFont="1" applyFill="1" applyBorder="1" applyAlignment="1">
      <alignment horizontal="left" wrapText="1" indent="2"/>
    </xf>
    <xf numFmtId="3" fontId="18" fillId="8" borderId="10" xfId="5" applyNumberFormat="1" applyFont="1" applyFill="1" applyBorder="1" applyAlignment="1">
      <alignment horizontal="left" wrapText="1" indent="2"/>
    </xf>
    <xf numFmtId="166" fontId="18" fillId="8" borderId="0" xfId="5" applyNumberFormat="1" applyFont="1" applyFill="1" applyAlignment="1">
      <alignment horizontal="right"/>
    </xf>
    <xf numFmtId="166" fontId="6" fillId="8" borderId="0" xfId="5" applyNumberFormat="1" applyFont="1" applyFill="1" applyAlignment="1">
      <alignment horizontal="right"/>
    </xf>
    <xf numFmtId="0" fontId="4" fillId="8" borderId="0" xfId="5" applyFont="1" applyFill="1" applyAlignment="1">
      <alignment horizontal="right"/>
    </xf>
    <xf numFmtId="166" fontId="6" fillId="8" borderId="0" xfId="5" applyNumberFormat="1" applyFont="1" applyFill="1" applyAlignment="1" applyProtection="1">
      <alignment horizontal="right"/>
      <protection locked="0"/>
    </xf>
    <xf numFmtId="166" fontId="18" fillId="8" borderId="0" xfId="5" applyNumberFormat="1" applyFont="1" applyFill="1"/>
    <xf numFmtId="166" fontId="6" fillId="8" borderId="0" xfId="5" applyNumberFormat="1" applyFont="1" applyFill="1"/>
    <xf numFmtId="166" fontId="6" fillId="8" borderId="0" xfId="5" applyNumberFormat="1" applyFont="1" applyFill="1" applyProtection="1">
      <protection locked="0"/>
    </xf>
    <xf numFmtId="3" fontId="6" fillId="8" borderId="19" xfId="5" applyNumberFormat="1" applyFont="1" applyFill="1" applyBorder="1"/>
    <xf numFmtId="3" fontId="18" fillId="8" borderId="19" xfId="5" applyNumberFormat="1" applyFont="1" applyFill="1" applyBorder="1"/>
    <xf numFmtId="3" fontId="6" fillId="8" borderId="0" xfId="5" applyNumberFormat="1" applyFont="1" applyFill="1" applyAlignment="1">
      <alignment wrapText="1"/>
    </xf>
    <xf numFmtId="3" fontId="18" fillId="8" borderId="0" xfId="5" applyNumberFormat="1" applyFont="1" applyFill="1" applyAlignment="1">
      <alignment wrapText="1"/>
    </xf>
    <xf numFmtId="3" fontId="6" fillId="8" borderId="0" xfId="5" applyNumberFormat="1" applyFont="1" applyFill="1" applyAlignment="1" applyProtection="1">
      <alignment wrapText="1"/>
      <protection locked="0"/>
    </xf>
    <xf numFmtId="3" fontId="18" fillId="8" borderId="0" xfId="5" applyNumberFormat="1" applyFont="1" applyFill="1" applyAlignment="1" applyProtection="1">
      <alignment wrapText="1"/>
      <protection locked="0"/>
    </xf>
    <xf numFmtId="0" fontId="6" fillId="0" borderId="0" xfId="0" applyFont="1" applyAlignment="1">
      <alignment horizontal="justify" vertical="top"/>
    </xf>
    <xf numFmtId="0" fontId="1" fillId="8" borderId="0" xfId="0" applyFont="1" applyFill="1" applyAlignment="1">
      <alignment vertical="top"/>
    </xf>
    <xf numFmtId="0" fontId="18" fillId="8" borderId="3" xfId="12" applyFont="1" applyFill="1" applyBorder="1" applyAlignment="1">
      <alignment horizontal="left" vertical="center" indent="1"/>
    </xf>
    <xf numFmtId="0" fontId="18" fillId="8" borderId="3" xfId="12" quotePrefix="1" applyFont="1" applyFill="1" applyBorder="1" applyAlignment="1">
      <alignment horizontal="left" vertical="center" indent="1"/>
    </xf>
    <xf numFmtId="0" fontId="18" fillId="8" borderId="3" xfId="12" applyFont="1" applyFill="1" applyBorder="1" applyAlignment="1">
      <alignment horizontal="left" vertical="center" wrapText="1" indent="1"/>
    </xf>
    <xf numFmtId="3" fontId="32" fillId="8" borderId="0" xfId="0" applyNumberFormat="1" applyFont="1" applyFill="1" applyAlignment="1">
      <alignment horizontal="right" indent="1"/>
    </xf>
    <xf numFmtId="0" fontId="33" fillId="8" borderId="0" xfId="0" applyFont="1" applyFill="1"/>
    <xf numFmtId="3" fontId="32" fillId="8" borderId="13" xfId="0" applyNumberFormat="1" applyFont="1" applyFill="1" applyBorder="1" applyAlignment="1">
      <alignment horizontal="right" indent="1"/>
    </xf>
    <xf numFmtId="3" fontId="32" fillId="8" borderId="19" xfId="0" applyNumberFormat="1" applyFont="1" applyFill="1" applyBorder="1" applyAlignment="1">
      <alignment horizontal="right" indent="1"/>
    </xf>
    <xf numFmtId="3" fontId="32" fillId="8" borderId="0" xfId="5" applyNumberFormat="1" applyFont="1" applyFill="1" applyAlignment="1" applyProtection="1">
      <alignment horizontal="right" indent="1"/>
      <protection locked="0"/>
    </xf>
    <xf numFmtId="3" fontId="32" fillId="8" borderId="0" xfId="5" applyNumberFormat="1" applyFont="1" applyFill="1" applyAlignment="1">
      <alignment horizontal="right" indent="1"/>
    </xf>
    <xf numFmtId="0" fontId="18" fillId="8" borderId="18" xfId="0" applyFont="1" applyFill="1" applyBorder="1" applyAlignment="1" applyProtection="1">
      <alignment horizontal="center" vertical="center" wrapText="1"/>
      <protection locked="0"/>
    </xf>
    <xf numFmtId="0" fontId="6" fillId="8" borderId="21" xfId="0" applyFont="1" applyFill="1" applyBorder="1" applyAlignment="1">
      <alignment horizontal="center"/>
    </xf>
    <xf numFmtId="0" fontId="18" fillId="8" borderId="25" xfId="5" applyFont="1" applyFill="1" applyBorder="1" applyAlignment="1" applyProtection="1">
      <alignment horizontal="center" vertical="center" wrapText="1"/>
      <protection locked="0"/>
    </xf>
    <xf numFmtId="0" fontId="18" fillId="8" borderId="16" xfId="5" applyFont="1" applyFill="1" applyBorder="1" applyAlignment="1" applyProtection="1">
      <alignment horizontal="center" vertical="center" wrapText="1"/>
      <protection locked="0"/>
    </xf>
    <xf numFmtId="0" fontId="18" fillId="8" borderId="17" xfId="5" applyFont="1" applyFill="1" applyBorder="1" applyAlignment="1" applyProtection="1">
      <alignment horizontal="center" vertical="center" wrapText="1"/>
      <protection locked="0"/>
    </xf>
    <xf numFmtId="3" fontId="18" fillId="8" borderId="0" xfId="5" applyNumberFormat="1" applyFont="1" applyFill="1"/>
    <xf numFmtId="3" fontId="6" fillId="8" borderId="0" xfId="5" applyNumberFormat="1" applyFont="1" applyFill="1" applyProtection="1">
      <protection locked="0"/>
    </xf>
    <xf numFmtId="3" fontId="18" fillId="8" borderId="0" xfId="5" applyNumberFormat="1" applyFont="1" applyFill="1" applyProtection="1">
      <protection locked="0"/>
    </xf>
    <xf numFmtId="3" fontId="6" fillId="8" borderId="0" xfId="5" applyNumberFormat="1" applyFont="1" applyFill="1" applyAlignment="1" applyProtection="1">
      <alignment horizontal="right" indent="6"/>
      <protection locked="0"/>
    </xf>
    <xf numFmtId="3" fontId="6" fillId="8" borderId="19" xfId="5" applyNumberFormat="1" applyFont="1" applyFill="1" applyBorder="1" applyAlignment="1">
      <alignment horizontal="left" wrapText="1" indent="2"/>
    </xf>
    <xf numFmtId="3" fontId="6" fillId="8" borderId="19" xfId="5" applyNumberFormat="1" applyFont="1" applyFill="1" applyBorder="1" applyAlignment="1">
      <alignment horizontal="right" wrapText="1" indent="2"/>
    </xf>
    <xf numFmtId="3" fontId="18" fillId="8" borderId="19" xfId="5" applyNumberFormat="1" applyFont="1" applyFill="1" applyBorder="1" applyAlignment="1">
      <alignment horizontal="left" wrapText="1" indent="2"/>
    </xf>
    <xf numFmtId="0" fontId="4" fillId="8" borderId="19" xfId="5" applyFont="1" applyFill="1" applyBorder="1"/>
    <xf numFmtId="0" fontId="4" fillId="8" borderId="23" xfId="5" applyFont="1" applyFill="1" applyBorder="1"/>
    <xf numFmtId="168" fontId="25" fillId="8" borderId="22" xfId="11" applyNumberFormat="1" applyFont="1" applyFill="1" applyBorder="1"/>
    <xf numFmtId="168" fontId="25" fillId="8" borderId="19" xfId="11" applyNumberFormat="1" applyFont="1" applyFill="1" applyBorder="1" applyAlignment="1">
      <alignment horizontal="right"/>
    </xf>
    <xf numFmtId="168" fontId="25" fillId="8" borderId="19" xfId="11" applyNumberFormat="1" applyFont="1" applyFill="1" applyBorder="1"/>
    <xf numFmtId="3" fontId="47" fillId="8" borderId="19" xfId="0" applyNumberFormat="1" applyFont="1" applyFill="1" applyBorder="1" applyAlignment="1">
      <alignment horizontal="right" indent="1"/>
    </xf>
    <xf numFmtId="3" fontId="48" fillId="8" borderId="19" xfId="0" applyNumberFormat="1" applyFont="1" applyFill="1" applyBorder="1" applyAlignment="1">
      <alignment horizontal="right" indent="1"/>
    </xf>
    <xf numFmtId="3" fontId="49" fillId="8" borderId="19" xfId="0" applyNumberFormat="1" applyFont="1" applyFill="1" applyBorder="1" applyAlignment="1">
      <alignment horizontal="right" indent="1"/>
    </xf>
    <xf numFmtId="3" fontId="48" fillId="8" borderId="23" xfId="0" applyNumberFormat="1" applyFont="1" applyFill="1" applyBorder="1" applyAlignment="1">
      <alignment horizontal="right" indent="1"/>
    </xf>
    <xf numFmtId="3" fontId="48" fillId="8" borderId="0" xfId="0" applyNumberFormat="1" applyFont="1" applyFill="1" applyAlignment="1">
      <alignment horizontal="right" indent="1"/>
    </xf>
    <xf numFmtId="166" fontId="6" fillId="8" borderId="22" xfId="5" applyNumberFormat="1" applyFont="1" applyFill="1" applyBorder="1"/>
    <xf numFmtId="49" fontId="18" fillId="8" borderId="16" xfId="0" applyNumberFormat="1" applyFont="1" applyFill="1" applyBorder="1" applyAlignment="1">
      <alignment horizontal="right" vertical="center" indent="2"/>
    </xf>
    <xf numFmtId="49" fontId="18" fillId="8" borderId="17" xfId="0" applyNumberFormat="1" applyFont="1" applyFill="1" applyBorder="1" applyAlignment="1">
      <alignment horizontal="right" vertical="center" indent="2"/>
    </xf>
    <xf numFmtId="0" fontId="18" fillId="8" borderId="18" xfId="0" applyFont="1" applyFill="1" applyBorder="1" applyAlignment="1" applyProtection="1">
      <alignment horizontal="left" vertical="center" wrapText="1"/>
      <protection locked="0"/>
    </xf>
    <xf numFmtId="0" fontId="18" fillId="8" borderId="12" xfId="0" applyFont="1" applyFill="1" applyBorder="1" applyAlignment="1" applyProtection="1">
      <alignment horizontal="left"/>
      <protection locked="0"/>
    </xf>
    <xf numFmtId="0" fontId="18" fillId="8" borderId="20" xfId="0" applyFont="1" applyFill="1" applyBorder="1" applyAlignment="1" applyProtection="1">
      <alignment horizontal="left" vertical="center" wrapText="1"/>
      <protection locked="0"/>
    </xf>
    <xf numFmtId="0" fontId="18" fillId="8" borderId="19" xfId="0" applyFont="1" applyFill="1" applyBorder="1" applyAlignment="1" applyProtection="1">
      <alignment horizontal="left"/>
      <protection locked="0"/>
    </xf>
    <xf numFmtId="0" fontId="6" fillId="8" borderId="19" xfId="0" applyFont="1" applyFill="1" applyBorder="1" applyAlignment="1" applyProtection="1">
      <alignment horizontal="left"/>
      <protection locked="0"/>
    </xf>
    <xf numFmtId="0" fontId="6" fillId="8" borderId="20" xfId="0" applyFont="1" applyFill="1" applyBorder="1" applyAlignment="1" applyProtection="1">
      <alignment horizontal="left"/>
      <protection locked="0"/>
    </xf>
    <xf numFmtId="0" fontId="6" fillId="8" borderId="20" xfId="0" applyFont="1" applyFill="1" applyBorder="1" applyAlignment="1">
      <alignment horizontal="left"/>
    </xf>
    <xf numFmtId="0" fontId="6" fillId="8" borderId="21" xfId="0" applyFont="1" applyFill="1" applyBorder="1" applyAlignment="1">
      <alignment horizontal="left"/>
    </xf>
    <xf numFmtId="0" fontId="6" fillId="8" borderId="23" xfId="0" applyFont="1" applyFill="1" applyBorder="1" applyAlignment="1" applyProtection="1">
      <alignment horizontal="left"/>
      <protection locked="0"/>
    </xf>
    <xf numFmtId="0" fontId="6" fillId="8" borderId="23" xfId="0" applyFont="1" applyFill="1" applyBorder="1" applyAlignment="1">
      <alignment horizontal="left"/>
    </xf>
    <xf numFmtId="0" fontId="18" fillId="8" borderId="10" xfId="0" applyFont="1" applyFill="1" applyBorder="1" applyAlignment="1" applyProtection="1">
      <alignment horizontal="left"/>
      <protection locked="0"/>
    </xf>
    <xf numFmtId="0" fontId="18" fillId="8" borderId="11" xfId="0" applyFont="1" applyFill="1" applyBorder="1" applyAlignment="1" applyProtection="1">
      <alignment horizontal="left"/>
      <protection locked="0"/>
    </xf>
    <xf numFmtId="0" fontId="6" fillId="8" borderId="11" xfId="0" applyFont="1" applyFill="1" applyBorder="1" applyAlignment="1" applyProtection="1">
      <alignment horizontal="left"/>
      <protection locked="0"/>
    </xf>
    <xf numFmtId="0" fontId="6" fillId="8" borderId="14" xfId="0" applyFont="1" applyFill="1" applyBorder="1" applyAlignment="1">
      <alignment horizontal="left"/>
    </xf>
    <xf numFmtId="3" fontId="47" fillId="8" borderId="19" xfId="5" applyNumberFormat="1" applyFont="1" applyFill="1" applyBorder="1"/>
    <xf numFmtId="168" fontId="50" fillId="8" borderId="19" xfId="11" applyNumberFormat="1" applyFont="1" applyFill="1" applyBorder="1"/>
    <xf numFmtId="0" fontId="18" fillId="8" borderId="13" xfId="5" applyFont="1" applyFill="1" applyBorder="1" applyAlignment="1">
      <alignment horizontal="left" vertical="top" indent="1"/>
    </xf>
    <xf numFmtId="0" fontId="6" fillId="8" borderId="13" xfId="5" applyFont="1" applyFill="1" applyBorder="1" applyAlignment="1">
      <alignment horizontal="left" vertical="top" wrapText="1" indent="1"/>
    </xf>
    <xf numFmtId="3" fontId="18" fillId="8" borderId="0" xfId="5" applyNumberFormat="1" applyFont="1" applyFill="1" applyAlignment="1">
      <alignment horizontal="right" vertical="top" wrapText="1" indent="1"/>
    </xf>
    <xf numFmtId="3" fontId="18" fillId="8" borderId="19" xfId="5" applyNumberFormat="1" applyFont="1" applyFill="1" applyBorder="1" applyAlignment="1">
      <alignment horizontal="right" vertical="top" wrapText="1" indent="1"/>
    </xf>
    <xf numFmtId="3" fontId="18" fillId="8" borderId="22" xfId="5" applyNumberFormat="1" applyFont="1" applyFill="1" applyBorder="1" applyAlignment="1">
      <alignment horizontal="right" vertical="top" wrapText="1" indent="1"/>
    </xf>
    <xf numFmtId="3" fontId="18" fillId="8" borderId="23" xfId="5" applyNumberFormat="1" applyFont="1" applyFill="1" applyBorder="1" applyAlignment="1">
      <alignment horizontal="right" vertical="top" wrapText="1" indent="1"/>
    </xf>
    <xf numFmtId="3" fontId="47" fillId="8" borderId="11" xfId="5" applyNumberFormat="1" applyFont="1" applyFill="1" applyBorder="1" applyAlignment="1">
      <alignment horizontal="left" wrapText="1" indent="2"/>
    </xf>
    <xf numFmtId="3" fontId="48" fillId="8" borderId="11" xfId="5" applyNumberFormat="1" applyFont="1" applyFill="1" applyBorder="1" applyAlignment="1">
      <alignment horizontal="left" wrapText="1" indent="2"/>
    </xf>
    <xf numFmtId="3" fontId="18" fillId="8" borderId="23" xfId="5" applyNumberFormat="1" applyFont="1" applyFill="1" applyBorder="1"/>
    <xf numFmtId="3" fontId="48" fillId="8" borderId="19" xfId="5" applyNumberFormat="1" applyFont="1" applyFill="1" applyBorder="1"/>
    <xf numFmtId="3" fontId="48" fillId="8" borderId="19" xfId="5" applyNumberFormat="1" applyFont="1" applyFill="1" applyBorder="1" applyAlignment="1">
      <alignment horizontal="left" wrapText="1" indent="2"/>
    </xf>
    <xf numFmtId="3" fontId="18" fillId="8" borderId="20" xfId="5" applyNumberFormat="1" applyFont="1" applyFill="1" applyBorder="1"/>
    <xf numFmtId="0" fontId="4" fillId="8" borderId="20" xfId="5" applyFont="1" applyFill="1" applyBorder="1"/>
    <xf numFmtId="3" fontId="18" fillId="8" borderId="20" xfId="5" applyNumberFormat="1" applyFont="1" applyFill="1" applyBorder="1" applyAlignment="1" applyProtection="1">
      <alignment wrapText="1"/>
      <protection locked="0"/>
    </xf>
    <xf numFmtId="3" fontId="48" fillId="8" borderId="20" xfId="5" applyNumberFormat="1" applyFont="1" applyFill="1" applyBorder="1" applyAlignment="1" applyProtection="1">
      <alignment wrapText="1"/>
      <protection locked="0"/>
    </xf>
    <xf numFmtId="166" fontId="48" fillId="8" borderId="0" xfId="5" applyNumberFormat="1" applyFont="1" applyFill="1" applyAlignment="1">
      <alignment horizontal="right"/>
    </xf>
    <xf numFmtId="3" fontId="48" fillId="8" borderId="0" xfId="5" applyNumberFormat="1" applyFont="1" applyFill="1" applyProtection="1">
      <protection locked="0"/>
    </xf>
    <xf numFmtId="3" fontId="48" fillId="8" borderId="0" xfId="5" applyNumberFormat="1" applyFont="1" applyFill="1"/>
    <xf numFmtId="166" fontId="47" fillId="8" borderId="0" xfId="5" applyNumberFormat="1" applyFont="1" applyFill="1" applyAlignment="1">
      <alignment horizontal="right"/>
    </xf>
    <xf numFmtId="3" fontId="47" fillId="8" borderId="0" xfId="5" applyNumberFormat="1" applyFont="1" applyFill="1" applyProtection="1">
      <protection locked="0"/>
    </xf>
    <xf numFmtId="3" fontId="18" fillId="8" borderId="20" xfId="5" applyNumberFormat="1" applyFont="1" applyFill="1" applyBorder="1" applyAlignment="1">
      <alignment horizontal="left" wrapText="1" indent="2"/>
    </xf>
    <xf numFmtId="3" fontId="18" fillId="8" borderId="12" xfId="5" applyNumberFormat="1" applyFont="1" applyFill="1" applyBorder="1" applyAlignment="1">
      <alignment horizontal="left" wrapText="1" indent="2"/>
    </xf>
    <xf numFmtId="3" fontId="47" fillId="8" borderId="19" xfId="5" applyNumberFormat="1" applyFont="1" applyFill="1" applyBorder="1" applyAlignment="1">
      <alignment horizontal="left" wrapText="1" indent="2"/>
    </xf>
    <xf numFmtId="3" fontId="38" fillId="0" borderId="26" xfId="0" applyNumberFormat="1" applyFont="1" applyBorder="1"/>
    <xf numFmtId="0" fontId="18" fillId="8" borderId="0" xfId="11" applyFont="1" applyFill="1" applyAlignment="1">
      <alignment horizontal="left"/>
    </xf>
    <xf numFmtId="0" fontId="20" fillId="5" borderId="27" xfId="10" applyFont="1" applyFill="1" applyBorder="1"/>
    <xf numFmtId="0" fontId="18" fillId="5" borderId="27" xfId="4" applyFont="1" applyFill="1" applyBorder="1" applyAlignment="1">
      <alignment horizontal="center" vertical="center"/>
    </xf>
    <xf numFmtId="0" fontId="18" fillId="5" borderId="27" xfId="4" applyFont="1" applyFill="1" applyBorder="1" applyAlignment="1">
      <alignment horizontal="left" vertical="center" wrapText="1" indent="1"/>
    </xf>
    <xf numFmtId="0" fontId="51" fillId="8" borderId="0" xfId="10" applyFont="1" applyFill="1"/>
    <xf numFmtId="0" fontId="20" fillId="8" borderId="27" xfId="10" applyFont="1" applyFill="1" applyBorder="1"/>
    <xf numFmtId="0" fontId="43" fillId="8" borderId="27" xfId="6" applyFont="1" applyFill="1" applyBorder="1"/>
    <xf numFmtId="0" fontId="52" fillId="8" borderId="28" xfId="5" applyFont="1" applyFill="1" applyBorder="1"/>
    <xf numFmtId="0" fontId="52" fillId="8" borderId="28" xfId="5" applyFont="1" applyFill="1" applyBorder="1" applyAlignment="1">
      <alignment wrapText="1"/>
    </xf>
    <xf numFmtId="49" fontId="53" fillId="8" borderId="28" xfId="5" applyNumberFormat="1" applyFont="1" applyFill="1" applyBorder="1" applyAlignment="1">
      <alignment horizontal="center" textRotation="180"/>
    </xf>
    <xf numFmtId="0" fontId="54" fillId="8" borderId="0" xfId="0" applyFont="1" applyFill="1" applyAlignment="1">
      <alignment horizontal="right"/>
    </xf>
    <xf numFmtId="0" fontId="54" fillId="8" borderId="0" xfId="0" applyFont="1" applyFill="1" applyAlignment="1">
      <alignment vertical="top"/>
    </xf>
    <xf numFmtId="0" fontId="55" fillId="8" borderId="0" xfId="0" applyFont="1" applyFill="1" applyAlignment="1">
      <alignment vertical="top"/>
    </xf>
    <xf numFmtId="3" fontId="56" fillId="8" borderId="0" xfId="10" applyNumberFormat="1" applyFont="1" applyFill="1" applyAlignment="1">
      <alignment vertical="top"/>
    </xf>
    <xf numFmtId="0" fontId="54" fillId="8" borderId="28" xfId="0" applyFont="1" applyFill="1" applyBorder="1" applyAlignment="1" applyProtection="1">
      <alignment horizontal="left"/>
      <protection locked="0"/>
    </xf>
    <xf numFmtId="0" fontId="56" fillId="8" borderId="28" xfId="0" applyFont="1" applyFill="1" applyBorder="1"/>
    <xf numFmtId="0" fontId="54" fillId="8" borderId="28" xfId="0" applyFont="1" applyFill="1" applyBorder="1" applyAlignment="1">
      <alignment horizontal="left"/>
    </xf>
    <xf numFmtId="0" fontId="6" fillId="8" borderId="28" xfId="0" applyFont="1" applyFill="1" applyBorder="1"/>
    <xf numFmtId="0" fontId="2" fillId="8" borderId="28" xfId="0" applyFont="1" applyFill="1" applyBorder="1"/>
    <xf numFmtId="0" fontId="33" fillId="8" borderId="27" xfId="0" applyFont="1" applyFill="1" applyBorder="1"/>
    <xf numFmtId="0" fontId="4" fillId="8" borderId="27" xfId="0" applyFont="1" applyFill="1" applyBorder="1"/>
    <xf numFmtId="0" fontId="6" fillId="8" borderId="27" xfId="0" applyFont="1" applyFill="1" applyBorder="1"/>
    <xf numFmtId="0" fontId="54" fillId="8" borderId="0" xfId="0" applyFont="1" applyFill="1" applyAlignment="1">
      <alignment horizontal="left"/>
    </xf>
    <xf numFmtId="0" fontId="54" fillId="8" borderId="0" xfId="10" applyFont="1" applyFill="1" applyAlignment="1" applyProtection="1">
      <alignment horizontal="left"/>
      <protection locked="0"/>
    </xf>
    <xf numFmtId="0" fontId="54" fillId="8" borderId="0" xfId="0" applyFont="1" applyFill="1"/>
    <xf numFmtId="0" fontId="54" fillId="8" borderId="28" xfId="0" applyFont="1" applyFill="1" applyBorder="1"/>
    <xf numFmtId="3" fontId="25" fillId="8" borderId="28" xfId="10" applyNumberFormat="1" applyFont="1" applyFill="1" applyBorder="1"/>
    <xf numFmtId="0" fontId="18" fillId="8" borderId="28" xfId="0" applyFont="1" applyFill="1" applyBorder="1"/>
    <xf numFmtId="0" fontId="1" fillId="8" borderId="28" xfId="0" applyFont="1" applyFill="1" applyBorder="1"/>
    <xf numFmtId="3" fontId="56" fillId="8" borderId="28" xfId="10" applyNumberFormat="1" applyFont="1" applyFill="1" applyBorder="1"/>
    <xf numFmtId="0" fontId="54" fillId="8" borderId="0" xfId="5" applyFont="1" applyFill="1" applyAlignment="1">
      <alignment vertical="top"/>
    </xf>
    <xf numFmtId="3" fontId="56" fillId="8" borderId="0" xfId="5" applyNumberFormat="1" applyFont="1" applyFill="1"/>
    <xf numFmtId="0" fontId="56" fillId="8" borderId="0" xfId="5" applyFont="1" applyFill="1"/>
    <xf numFmtId="0" fontId="54" fillId="8" borderId="28" xfId="5" applyFont="1" applyFill="1" applyBorder="1" applyAlignment="1">
      <alignment vertical="top"/>
    </xf>
    <xf numFmtId="3" fontId="56" fillId="8" borderId="28" xfId="5" applyNumberFormat="1" applyFont="1" applyFill="1" applyBorder="1"/>
    <xf numFmtId="0" fontId="56" fillId="8" borderId="28" xfId="5" applyFont="1" applyFill="1" applyBorder="1"/>
    <xf numFmtId="0" fontId="6" fillId="8" borderId="28" xfId="5" applyFont="1" applyFill="1" applyBorder="1"/>
    <xf numFmtId="0" fontId="54" fillId="8" borderId="0" xfId="5" applyFont="1" applyFill="1"/>
    <xf numFmtId="0" fontId="54" fillId="8" borderId="28" xfId="5" applyFont="1" applyFill="1" applyBorder="1"/>
    <xf numFmtId="0" fontId="18" fillId="8" borderId="28" xfId="5" applyFont="1" applyFill="1" applyBorder="1"/>
    <xf numFmtId="0" fontId="18" fillId="8" borderId="28" xfId="5" applyFont="1" applyFill="1" applyBorder="1" applyAlignment="1">
      <alignment horizontal="center" vertical="center"/>
    </xf>
    <xf numFmtId="0" fontId="7" fillId="8" borderId="28" xfId="5" applyFont="1" applyFill="1" applyBorder="1"/>
    <xf numFmtId="0" fontId="6" fillId="8" borderId="27" xfId="5" applyFont="1" applyFill="1" applyBorder="1"/>
    <xf numFmtId="0" fontId="4" fillId="8" borderId="27" xfId="5" applyFont="1" applyFill="1" applyBorder="1"/>
    <xf numFmtId="0" fontId="57" fillId="8" borderId="28" xfId="11" applyFont="1" applyFill="1" applyBorder="1"/>
    <xf numFmtId="0" fontId="16" fillId="8" borderId="28" xfId="11" applyFont="1" applyFill="1" applyBorder="1"/>
    <xf numFmtId="3" fontId="25" fillId="8" borderId="27" xfId="11" applyNumberFormat="1" applyFont="1" applyFill="1" applyBorder="1"/>
    <xf numFmtId="0" fontId="16" fillId="8" borderId="27" xfId="11" applyFont="1" applyFill="1" applyBorder="1"/>
    <xf numFmtId="3" fontId="49" fillId="8" borderId="0" xfId="0" applyNumberFormat="1" applyFont="1" applyFill="1" applyAlignment="1">
      <alignment horizontal="right" indent="1"/>
    </xf>
    <xf numFmtId="3" fontId="47" fillId="8" borderId="0" xfId="0" applyNumberFormat="1" applyFont="1" applyFill="1" applyAlignment="1">
      <alignment horizontal="right" indent="1"/>
    </xf>
    <xf numFmtId="3" fontId="47" fillId="8" borderId="0" xfId="5" applyNumberFormat="1" applyFont="1" applyFill="1"/>
    <xf numFmtId="3" fontId="18" fillId="8" borderId="22" xfId="5" applyNumberFormat="1" applyFont="1" applyFill="1" applyBorder="1"/>
    <xf numFmtId="168" fontId="50" fillId="8" borderId="0" xfId="11" applyNumberFormat="1" applyFont="1" applyFill="1" applyAlignment="1">
      <alignment horizontal="right"/>
    </xf>
    <xf numFmtId="168" fontId="50" fillId="8" borderId="0" xfId="11" applyNumberFormat="1" applyFont="1" applyFill="1"/>
    <xf numFmtId="3" fontId="48" fillId="8" borderId="22" xfId="0" applyNumberFormat="1" applyFont="1" applyFill="1" applyBorder="1" applyAlignment="1">
      <alignment horizontal="right" indent="1"/>
    </xf>
    <xf numFmtId="0" fontId="18" fillId="8" borderId="0" xfId="0" applyFont="1" applyFill="1" applyAlignment="1">
      <alignment vertical="top" wrapText="1"/>
    </xf>
    <xf numFmtId="3" fontId="33" fillId="8" borderId="19" xfId="0" applyNumberFormat="1" applyFont="1" applyFill="1" applyBorder="1" applyAlignment="1">
      <alignment horizontal="right" indent="1"/>
    </xf>
    <xf numFmtId="3" fontId="18" fillId="8" borderId="19" xfId="2" applyNumberFormat="1" applyFont="1" applyFill="1" applyBorder="1" applyAlignment="1" applyProtection="1">
      <alignment wrapText="1"/>
      <protection locked="0"/>
    </xf>
    <xf numFmtId="3" fontId="4" fillId="8" borderId="0" xfId="0" applyNumberFormat="1" applyFont="1" applyFill="1"/>
    <xf numFmtId="49" fontId="18" fillId="8" borderId="25" xfId="0" applyNumberFormat="1" applyFont="1" applyFill="1" applyBorder="1" applyAlignment="1">
      <alignment horizontal="center" vertical="center"/>
    </xf>
    <xf numFmtId="49" fontId="18" fillId="8" borderId="15" xfId="0" applyNumberFormat="1" applyFont="1" applyFill="1" applyBorder="1" applyAlignment="1">
      <alignment horizontal="right" vertical="center"/>
    </xf>
    <xf numFmtId="49" fontId="18" fillId="8" borderId="16" xfId="0" applyNumberFormat="1" applyFont="1" applyFill="1" applyBorder="1" applyAlignment="1">
      <alignment horizontal="right" vertical="center"/>
    </xf>
    <xf numFmtId="49" fontId="18" fillId="8" borderId="17" xfId="0" applyNumberFormat="1" applyFont="1" applyFill="1" applyBorder="1" applyAlignment="1">
      <alignment horizontal="right" vertical="center"/>
    </xf>
    <xf numFmtId="3" fontId="38" fillId="0" borderId="29" xfId="0" applyNumberFormat="1" applyFont="1" applyBorder="1"/>
    <xf numFmtId="3" fontId="18" fillId="8" borderId="0" xfId="2" applyNumberFormat="1" applyFont="1" applyFill="1" applyBorder="1" applyAlignment="1" applyProtection="1">
      <alignment wrapText="1"/>
      <protection locked="0"/>
    </xf>
    <xf numFmtId="168" fontId="50" fillId="8" borderId="19" xfId="11" applyNumberFormat="1" applyFont="1" applyFill="1" applyBorder="1" applyAlignment="1">
      <alignment horizontal="right"/>
    </xf>
    <xf numFmtId="0" fontId="18" fillId="0" borderId="0" xfId="0" applyFont="1" applyAlignment="1">
      <alignment horizontal="justify" vertical="center"/>
    </xf>
    <xf numFmtId="0" fontId="18" fillId="8" borderId="4" xfId="12" applyFont="1" applyFill="1" applyBorder="1" applyAlignment="1">
      <alignment horizontal="center" vertical="center"/>
    </xf>
    <xf numFmtId="0" fontId="18" fillId="8" borderId="5" xfId="12" applyFont="1" applyFill="1" applyBorder="1" applyAlignment="1">
      <alignment horizontal="center" vertical="center"/>
    </xf>
    <xf numFmtId="0" fontId="18" fillId="8" borderId="6" xfId="12" applyFont="1" applyFill="1" applyBorder="1" applyAlignment="1">
      <alignment horizontal="center" vertical="center"/>
    </xf>
    <xf numFmtId="0" fontId="18" fillId="8" borderId="7" xfId="12" applyFont="1" applyFill="1" applyBorder="1" applyAlignment="1">
      <alignment horizontal="center" vertical="center"/>
    </xf>
    <xf numFmtId="0" fontId="18" fillId="8" borderId="8" xfId="12" applyFont="1" applyFill="1" applyBorder="1" applyAlignment="1">
      <alignment horizontal="center" vertical="center"/>
    </xf>
    <xf numFmtId="0" fontId="18" fillId="8" borderId="9" xfId="12" applyFont="1" applyFill="1" applyBorder="1" applyAlignment="1">
      <alignment horizontal="center" vertical="center"/>
    </xf>
    <xf numFmtId="0" fontId="18" fillId="8" borderId="7" xfId="12" applyFont="1" applyFill="1" applyBorder="1" applyAlignment="1">
      <alignment horizontal="center" vertical="center" wrapText="1"/>
    </xf>
    <xf numFmtId="0" fontId="18" fillId="8" borderId="8" xfId="12" applyFont="1" applyFill="1" applyBorder="1" applyAlignment="1">
      <alignment horizontal="center" vertical="center" wrapText="1"/>
    </xf>
    <xf numFmtId="0" fontId="18" fillId="8" borderId="9" xfId="12" applyFont="1" applyFill="1" applyBorder="1" applyAlignment="1">
      <alignment horizontal="center" vertical="center" wrapText="1"/>
    </xf>
    <xf numFmtId="0" fontId="27" fillId="9" borderId="0" xfId="0" applyFont="1" applyFill="1" applyAlignment="1">
      <alignment horizontal="center" vertical="center"/>
    </xf>
    <xf numFmtId="0" fontId="18" fillId="8" borderId="21" xfId="5" applyFont="1" applyFill="1" applyBorder="1" applyAlignment="1">
      <alignment horizontal="center" vertical="top" wrapText="1"/>
    </xf>
    <xf numFmtId="0" fontId="18" fillId="8" borderId="22" xfId="5" applyFont="1" applyFill="1" applyBorder="1" applyAlignment="1">
      <alignment horizontal="center" vertical="top" wrapText="1"/>
    </xf>
    <xf numFmtId="0" fontId="18" fillId="8" borderId="18" xfId="5" applyFont="1" applyFill="1" applyBorder="1" applyAlignment="1">
      <alignment horizontal="center" vertical="top" wrapText="1"/>
    </xf>
    <xf numFmtId="0" fontId="18" fillId="8" borderId="13" xfId="5" applyFont="1" applyFill="1" applyBorder="1" applyAlignment="1">
      <alignment horizontal="center" vertical="top" wrapText="1"/>
    </xf>
    <xf numFmtId="0" fontId="18" fillId="8" borderId="15" xfId="5" applyFont="1" applyFill="1" applyBorder="1" applyAlignment="1">
      <alignment horizontal="center" vertical="center" wrapText="1"/>
    </xf>
    <xf numFmtId="0" fontId="0" fillId="0" borderId="17" xfId="0" applyBorder="1" applyAlignment="1">
      <alignment horizontal="center" wrapText="1"/>
    </xf>
    <xf numFmtId="0" fontId="18" fillId="8" borderId="12" xfId="5" applyFont="1" applyFill="1" applyBorder="1" applyAlignment="1">
      <alignment horizontal="center" vertical="top" wrapText="1"/>
    </xf>
    <xf numFmtId="0" fontId="18" fillId="8" borderId="23" xfId="5" applyFont="1" applyFill="1" applyBorder="1" applyAlignment="1">
      <alignment horizontal="center" vertical="top" wrapText="1"/>
    </xf>
    <xf numFmtId="0" fontId="39" fillId="8" borderId="0" xfId="3" applyNumberFormat="1" applyFont="1" applyFill="1" applyBorder="1" applyAlignment="1" applyProtection="1">
      <alignment horizontal="left"/>
      <protection locked="0"/>
    </xf>
    <xf numFmtId="0" fontId="52" fillId="8" borderId="0" xfId="5" applyFont="1" applyFill="1" applyAlignment="1">
      <alignment horizontal="left" wrapText="1"/>
    </xf>
    <xf numFmtId="0" fontId="53" fillId="0" borderId="0" xfId="0" applyFont="1" applyAlignment="1">
      <alignment wrapText="1"/>
    </xf>
    <xf numFmtId="0" fontId="18" fillId="8" borderId="15" xfId="5" applyFont="1" applyFill="1" applyBorder="1" applyAlignment="1">
      <alignment horizontal="center" vertical="top" wrapText="1"/>
    </xf>
    <xf numFmtId="0" fontId="18" fillId="8" borderId="16" xfId="5" applyFont="1" applyFill="1" applyBorder="1" applyAlignment="1">
      <alignment horizontal="center" vertical="top" wrapText="1"/>
    </xf>
    <xf numFmtId="0" fontId="18" fillId="8" borderId="16" xfId="5" applyFont="1" applyFill="1" applyBorder="1" applyAlignment="1">
      <alignment horizontal="center" vertical="center" wrapText="1"/>
    </xf>
    <xf numFmtId="3" fontId="18" fillId="8" borderId="22" xfId="5" applyNumberFormat="1" applyFont="1" applyFill="1" applyBorder="1" applyAlignment="1">
      <alignment horizontal="center" vertical="top" wrapText="1"/>
    </xf>
    <xf numFmtId="3" fontId="18" fillId="8" borderId="0" xfId="5" applyNumberFormat="1" applyFont="1" applyFill="1" applyAlignment="1">
      <alignment horizontal="right" vertical="top" wrapText="1" indent="4"/>
    </xf>
    <xf numFmtId="3" fontId="18" fillId="8" borderId="0" xfId="5" applyNumberFormat="1" applyFont="1" applyFill="1" applyAlignment="1">
      <alignment horizontal="left" vertical="top" wrapText="1" indent="5"/>
    </xf>
    <xf numFmtId="3" fontId="18" fillId="8" borderId="20" xfId="5" applyNumberFormat="1" applyFont="1" applyFill="1" applyBorder="1" applyAlignment="1">
      <alignment horizontal="left" vertical="top" wrapText="1" indent="5"/>
    </xf>
    <xf numFmtId="3" fontId="18" fillId="8" borderId="22" xfId="5" applyNumberFormat="1" applyFont="1" applyFill="1" applyBorder="1" applyAlignment="1">
      <alignment horizontal="right" vertical="top" wrapText="1" indent="4"/>
    </xf>
    <xf numFmtId="3" fontId="18" fillId="8" borderId="0" xfId="5" applyNumberFormat="1" applyFont="1" applyFill="1" applyAlignment="1">
      <alignment horizontal="right" vertical="top" wrapText="1" indent="5"/>
    </xf>
    <xf numFmtId="3" fontId="18" fillId="8" borderId="22" xfId="5" applyNumberFormat="1" applyFont="1" applyFill="1" applyBorder="1" applyAlignment="1">
      <alignment horizontal="right" vertical="top" wrapText="1" indent="5"/>
    </xf>
    <xf numFmtId="0" fontId="18" fillId="8" borderId="18" xfId="0" applyFont="1" applyFill="1" applyBorder="1" applyAlignment="1" applyProtection="1">
      <alignment horizontal="center" vertical="center" wrapText="1"/>
      <protection locked="0"/>
    </xf>
    <xf numFmtId="0" fontId="6" fillId="8" borderId="13" xfId="0" applyFont="1" applyFill="1" applyBorder="1" applyAlignment="1">
      <alignment horizontal="center" vertical="center" wrapText="1"/>
    </xf>
    <xf numFmtId="0" fontId="18" fillId="8" borderId="15" xfId="0" applyFont="1" applyFill="1" applyBorder="1" applyAlignment="1" applyProtection="1">
      <alignment horizontal="center" vertical="center" wrapText="1"/>
      <protection locked="0"/>
    </xf>
    <xf numFmtId="0" fontId="6" fillId="8"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28" xfId="0" applyFont="1" applyFill="1" applyBorder="1" applyAlignment="1">
      <alignment horizontal="left"/>
    </xf>
    <xf numFmtId="0" fontId="0" fillId="0" borderId="28" xfId="0" applyBorder="1" applyAlignment="1">
      <alignment horizontal="left"/>
    </xf>
    <xf numFmtId="0" fontId="6" fillId="8" borderId="0" xfId="0" applyFont="1" applyFill="1" applyAlignment="1">
      <alignment horizontal="left"/>
    </xf>
    <xf numFmtId="0" fontId="54" fillId="8" borderId="0" xfId="11" applyFont="1" applyFill="1" applyAlignment="1">
      <alignment horizontal="left"/>
    </xf>
    <xf numFmtId="0" fontId="56" fillId="8" borderId="0" xfId="11" applyFont="1" applyFill="1"/>
    <xf numFmtId="0" fontId="53" fillId="0" borderId="0" xfId="0" applyFont="1"/>
    <xf numFmtId="0" fontId="54" fillId="8" borderId="28" xfId="11" applyFont="1" applyFill="1" applyBorder="1" applyAlignment="1">
      <alignment horizontal="left"/>
    </xf>
    <xf numFmtId="0" fontId="56" fillId="8" borderId="28" xfId="11" applyFont="1" applyFill="1" applyBorder="1"/>
    <xf numFmtId="0" fontId="53" fillId="0" borderId="28" xfId="0" applyFont="1" applyBorder="1"/>
    <xf numFmtId="0" fontId="39" fillId="3" borderId="2" xfId="3" applyFont="1" applyFill="1" applyBorder="1" applyAlignment="1" applyProtection="1">
      <alignment horizontal="center" vertical="center"/>
    </xf>
  </cellXfs>
  <cellStyles count="13">
    <cellStyle name="Comma 14" xfId="1" xr:uid="{00000000-0005-0000-0000-000000000000}"/>
    <cellStyle name="Comma 2"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4 2" xfId="8" xr:uid="{00000000-0005-0000-0000-000008000000}"/>
    <cellStyle name="Normal 5" xfId="9" xr:uid="{00000000-0005-0000-0000-000009000000}"/>
    <cellStyle name="Normal 6" xfId="10" xr:uid="{00000000-0005-0000-0000-00000A000000}"/>
    <cellStyle name="Normal 7" xfId="11" xr:uid="{00000000-0005-0000-0000-00000B000000}"/>
    <cellStyle name="Normal_Κατάλ Οικ Δρα" xfId="12" xr:uid="{00000000-0005-0000-0000-00000C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676519</xdr:colOff>
      <xdr:row>28</xdr:row>
      <xdr:rowOff>102576</xdr:rowOff>
    </xdr:from>
    <xdr:to>
      <xdr:col>0</xdr:col>
      <xdr:colOff>839908</xdr:colOff>
      <xdr:row>29</xdr:row>
      <xdr:rowOff>109904</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44769" y="5255601"/>
          <a:ext cx="163389" cy="15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lang="en-US"/>
        </a:p>
      </xdr:txBody>
    </xdr:sp>
    <xdr:clientData/>
  </xdr:twoCellAnchor>
  <xdr:twoCellAnchor>
    <xdr:from>
      <xdr:col>16</xdr:col>
      <xdr:colOff>676519</xdr:colOff>
      <xdr:row>24</xdr:row>
      <xdr:rowOff>102576</xdr:rowOff>
    </xdr:from>
    <xdr:to>
      <xdr:col>16</xdr:col>
      <xdr:colOff>839908</xdr:colOff>
      <xdr:row>25</xdr:row>
      <xdr:rowOff>109904</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676519" y="4617426"/>
          <a:ext cx="163389" cy="15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16"/>
  <sheetViews>
    <sheetView tabSelected="1" zoomScaleNormal="100" workbookViewId="0"/>
  </sheetViews>
  <sheetFormatPr defaultColWidth="9.140625" defaultRowHeight="12.75"/>
  <cols>
    <col min="1" max="1" width="2.5703125" style="4" customWidth="1"/>
    <col min="2" max="2" width="115.7109375" style="4" customWidth="1"/>
    <col min="3" max="3" width="7.85546875" style="4" customWidth="1"/>
    <col min="4" max="4" width="111.42578125" style="4" customWidth="1"/>
    <col min="5" max="16384" width="9.140625" style="4"/>
  </cols>
  <sheetData>
    <row r="1" spans="1:4" ht="30" customHeight="1">
      <c r="B1" s="17" t="s">
        <v>53</v>
      </c>
      <c r="C1" s="14"/>
      <c r="D1" s="17" t="s">
        <v>33</v>
      </c>
    </row>
    <row r="2" spans="1:4" ht="30" customHeight="1">
      <c r="B2" s="17" t="s">
        <v>318</v>
      </c>
      <c r="C2" s="14"/>
      <c r="D2" s="17" t="s">
        <v>319</v>
      </c>
    </row>
    <row r="3" spans="1:4" s="6" customFormat="1" ht="30" customHeight="1">
      <c r="A3" s="5"/>
      <c r="B3" s="15" t="s">
        <v>21</v>
      </c>
      <c r="C3" s="16" t="s">
        <v>23</v>
      </c>
      <c r="D3" s="15" t="s">
        <v>22</v>
      </c>
    </row>
    <row r="4" spans="1:4" s="7" customFormat="1" ht="24.75" customHeight="1">
      <c r="B4" s="10" t="s">
        <v>320</v>
      </c>
      <c r="C4" s="11">
        <v>1</v>
      </c>
      <c r="D4" s="10" t="s">
        <v>321</v>
      </c>
    </row>
    <row r="5" spans="1:4" s="7" customFormat="1" ht="24.75" customHeight="1">
      <c r="B5" s="12" t="s">
        <v>323</v>
      </c>
      <c r="C5" s="378">
        <v>2</v>
      </c>
      <c r="D5" s="12" t="s">
        <v>322</v>
      </c>
    </row>
    <row r="6" spans="1:4" s="7" customFormat="1" ht="24.75" customHeight="1">
      <c r="B6" s="12" t="s">
        <v>324</v>
      </c>
      <c r="C6" s="378">
        <v>3</v>
      </c>
      <c r="D6" s="12" t="s">
        <v>325</v>
      </c>
    </row>
    <row r="7" spans="1:4" s="7" customFormat="1" ht="24.75" customHeight="1">
      <c r="B7" s="12" t="s">
        <v>330</v>
      </c>
      <c r="C7" s="378">
        <v>4</v>
      </c>
      <c r="D7" s="12" t="s">
        <v>326</v>
      </c>
    </row>
    <row r="8" spans="1:4" s="7" customFormat="1" ht="24.75" customHeight="1">
      <c r="B8" s="12" t="s">
        <v>331</v>
      </c>
      <c r="C8" s="378">
        <v>5</v>
      </c>
      <c r="D8" s="12" t="s">
        <v>327</v>
      </c>
    </row>
    <row r="9" spans="1:4" s="7" customFormat="1" ht="24.75" customHeight="1">
      <c r="B9" s="12" t="s">
        <v>332</v>
      </c>
      <c r="C9" s="378">
        <v>6</v>
      </c>
      <c r="D9" s="12" t="s">
        <v>328</v>
      </c>
    </row>
    <row r="10" spans="1:4" s="7" customFormat="1" ht="24.75" customHeight="1">
      <c r="B10" s="12" t="s">
        <v>333</v>
      </c>
      <c r="C10" s="378">
        <v>7</v>
      </c>
      <c r="D10" s="12" t="s">
        <v>329</v>
      </c>
    </row>
    <row r="11" spans="1:4" ht="15" thickBot="1">
      <c r="A11" s="7"/>
      <c r="B11" s="13"/>
      <c r="C11" s="13"/>
      <c r="D11" s="13"/>
    </row>
    <row r="12" spans="1:4" ht="15" thickTop="1">
      <c r="A12" s="7"/>
      <c r="B12" s="267" t="s">
        <v>353</v>
      </c>
      <c r="C12" s="268"/>
      <c r="D12" s="269"/>
    </row>
    <row r="13" spans="1:4" ht="15">
      <c r="A13" s="7"/>
      <c r="B13" s="49" t="s">
        <v>352</v>
      </c>
      <c r="C13" s="8"/>
      <c r="D13" s="9"/>
    </row>
    <row r="14" spans="1:4" ht="14.25">
      <c r="A14" s="7"/>
    </row>
    <row r="15" spans="1:4" ht="14.25">
      <c r="A15" s="7"/>
    </row>
    <row r="16" spans="1:4" ht="14.25">
      <c r="A16" s="7"/>
    </row>
  </sheetData>
  <hyperlinks>
    <hyperlink ref="C6" location="'3'!A1" display="'3'!A1" xr:uid="{00000000-0004-0000-0000-000000000000}"/>
    <hyperlink ref="C8" location="'5'!A1" display="'5'!A1" xr:uid="{00000000-0004-0000-0000-000001000000}"/>
    <hyperlink ref="C7" location="'4'!A1" display="'4'!A1" xr:uid="{00000000-0004-0000-0000-000002000000}"/>
    <hyperlink ref="C9" location="'6'!A1" display="'6'!A1" xr:uid="{00000000-0004-0000-0000-000003000000}"/>
    <hyperlink ref="C10" location="'7'!A1" display="'7'!A1" xr:uid="{00000000-0004-0000-0000-000004000000}"/>
    <hyperlink ref="C4" location="'1'!A1" display="'1'!A1" xr:uid="{00000000-0004-0000-0000-000005000000}"/>
    <hyperlink ref="C5" location="'2'!A1" display="'2'!A1" xr:uid="{00000000-0004-0000-0000-000006000000}"/>
  </hyperlinks>
  <printOptions horizontalCentered="1"/>
  <pageMargins left="0.15748031496062992" right="0.15748031496062992" top="0.78740157480314965" bottom="0.78740157480314965" header="0.31496062992125984" footer="0.31496062992125984"/>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Q60"/>
  <sheetViews>
    <sheetView zoomScaleNormal="100" zoomScaleSheetLayoutView="100" workbookViewId="0">
      <pane ySplit="8" topLeftCell="A9" activePane="bottomLeft" state="frozen"/>
      <selection pane="bottomLeft" sqref="A1:B1"/>
    </sheetView>
  </sheetViews>
  <sheetFormatPr defaultColWidth="9.28515625" defaultRowHeight="12.75"/>
  <cols>
    <col min="1" max="1" width="28.42578125" style="82" customWidth="1"/>
    <col min="2" max="4" width="10" style="82" customWidth="1"/>
    <col min="5" max="5" width="10.140625" style="82" customWidth="1"/>
    <col min="6" max="16" width="10" style="82" customWidth="1"/>
    <col min="17" max="17" width="28.42578125" style="82" customWidth="1"/>
    <col min="18" max="16384" width="9.28515625" style="82"/>
  </cols>
  <sheetData>
    <row r="1" spans="1:17" s="89" customFormat="1" ht="12.95" customHeight="1">
      <c r="A1" s="351" t="s">
        <v>24</v>
      </c>
      <c r="B1" s="371"/>
      <c r="C1" s="40"/>
      <c r="D1" s="40"/>
      <c r="E1" s="117"/>
      <c r="F1" s="117"/>
      <c r="G1" s="117"/>
      <c r="J1" s="117"/>
      <c r="K1" s="117"/>
      <c r="L1" s="117"/>
      <c r="M1" s="117"/>
      <c r="N1" s="117"/>
      <c r="O1" s="117"/>
      <c r="P1" s="117"/>
      <c r="Q1" s="51" t="s">
        <v>97</v>
      </c>
    </row>
    <row r="2" spans="1:17" s="89" customFormat="1" ht="12.95" customHeight="1">
      <c r="A2" s="40"/>
      <c r="B2" s="51"/>
      <c r="C2" s="118"/>
      <c r="D2" s="40"/>
      <c r="E2" s="117"/>
      <c r="F2" s="117"/>
      <c r="G2" s="117"/>
      <c r="J2" s="117"/>
      <c r="K2" s="117"/>
      <c r="L2" s="117"/>
      <c r="M2" s="117"/>
      <c r="N2" s="117"/>
      <c r="O2" s="117"/>
      <c r="P2" s="117"/>
      <c r="Q2" s="51" t="s">
        <v>57</v>
      </c>
    </row>
    <row r="3" spans="1:17" s="89" customFormat="1" ht="5.25" customHeight="1">
      <c r="A3" s="40"/>
      <c r="B3" s="51"/>
      <c r="C3" s="118"/>
      <c r="D3" s="117"/>
      <c r="E3" s="117"/>
      <c r="F3" s="117"/>
      <c r="G3" s="117"/>
      <c r="H3" s="117"/>
      <c r="I3" s="117"/>
      <c r="J3" s="117"/>
      <c r="K3" s="117"/>
      <c r="L3" s="117"/>
      <c r="M3" s="117"/>
      <c r="N3" s="117"/>
      <c r="O3" s="117"/>
      <c r="P3" s="117"/>
    </row>
    <row r="4" spans="1:17" s="121" customFormat="1" ht="14.25" customHeight="1">
      <c r="A4" s="303" t="s">
        <v>348</v>
      </c>
      <c r="B4" s="303"/>
      <c r="C4" s="303"/>
      <c r="D4" s="303"/>
      <c r="E4" s="303"/>
      <c r="F4" s="303"/>
      <c r="G4" s="303"/>
      <c r="H4" s="119"/>
      <c r="I4" s="119"/>
      <c r="J4" s="119"/>
      <c r="K4" s="119"/>
      <c r="L4" s="119"/>
      <c r="M4" s="119"/>
      <c r="N4" s="119"/>
      <c r="O4" s="119"/>
      <c r="P4" s="120"/>
    </row>
    <row r="5" spans="1:17" s="121" customFormat="1" ht="14.25" customHeight="1" thickBot="1">
      <c r="A5" s="304" t="s">
        <v>349</v>
      </c>
      <c r="B5" s="304"/>
      <c r="C5" s="304"/>
      <c r="D5" s="304"/>
      <c r="E5" s="304"/>
      <c r="F5" s="304"/>
      <c r="G5" s="304"/>
      <c r="H5" s="305"/>
      <c r="I5" s="305"/>
      <c r="J5" s="305"/>
      <c r="K5" s="305"/>
      <c r="L5" s="305"/>
      <c r="M5" s="305"/>
      <c r="N5" s="305"/>
      <c r="O5" s="305"/>
      <c r="P5" s="306"/>
      <c r="Q5" s="307"/>
    </row>
    <row r="6" spans="1:17" s="121" customFormat="1" ht="12.75" customHeight="1" thickTop="1">
      <c r="A6" s="119"/>
      <c r="B6" s="119"/>
      <c r="C6" s="119"/>
      <c r="D6" s="119"/>
      <c r="E6" s="119"/>
      <c r="F6" s="119"/>
      <c r="G6" s="119"/>
      <c r="H6" s="119"/>
      <c r="I6" s="119"/>
      <c r="J6" s="119"/>
      <c r="K6" s="119"/>
      <c r="L6" s="119"/>
      <c r="M6" s="119"/>
      <c r="N6" s="119"/>
      <c r="O6" s="119"/>
      <c r="P6" s="120"/>
    </row>
    <row r="7" spans="1:17" ht="12.75" customHeight="1">
      <c r="A7" s="122"/>
      <c r="B7" s="122"/>
      <c r="C7" s="122"/>
      <c r="D7" s="122"/>
      <c r="E7" s="122"/>
      <c r="F7" s="122"/>
      <c r="G7" s="122"/>
      <c r="H7" s="122"/>
      <c r="I7" s="122"/>
      <c r="J7" s="122"/>
      <c r="K7" s="122"/>
      <c r="L7" s="122"/>
      <c r="M7" s="122"/>
      <c r="N7" s="122"/>
      <c r="O7" s="122"/>
      <c r="P7" s="90"/>
      <c r="Q7" s="276" t="s">
        <v>0</v>
      </c>
    </row>
    <row r="8" spans="1:17" ht="21.6" customHeight="1">
      <c r="A8" s="203" t="s">
        <v>140</v>
      </c>
      <c r="B8" s="204">
        <v>2008</v>
      </c>
      <c r="C8" s="204">
        <v>2009</v>
      </c>
      <c r="D8" s="204">
        <v>2010</v>
      </c>
      <c r="E8" s="204">
        <v>2011</v>
      </c>
      <c r="F8" s="204">
        <v>2012</v>
      </c>
      <c r="G8" s="204">
        <v>2013</v>
      </c>
      <c r="H8" s="204">
        <v>2014</v>
      </c>
      <c r="I8" s="204">
        <v>2015</v>
      </c>
      <c r="J8" s="204">
        <v>2016</v>
      </c>
      <c r="K8" s="204">
        <v>2017</v>
      </c>
      <c r="L8" s="204">
        <v>2018</v>
      </c>
      <c r="M8" s="204">
        <v>2019</v>
      </c>
      <c r="N8" s="204">
        <v>2020</v>
      </c>
      <c r="O8" s="204">
        <v>2021</v>
      </c>
      <c r="P8" s="205">
        <v>2022</v>
      </c>
      <c r="Q8" s="205" t="s">
        <v>245</v>
      </c>
    </row>
    <row r="9" spans="1:17" ht="12.75" customHeight="1">
      <c r="A9" s="176" t="s">
        <v>248</v>
      </c>
      <c r="B9" s="187">
        <v>4931396</v>
      </c>
      <c r="C9" s="177">
        <v>3960614</v>
      </c>
      <c r="D9" s="177">
        <v>3802278</v>
      </c>
      <c r="E9" s="181">
        <v>3255071</v>
      </c>
      <c r="F9" s="181">
        <v>2637796</v>
      </c>
      <c r="G9" s="181">
        <v>1893539</v>
      </c>
      <c r="H9" s="181">
        <v>1716126</v>
      </c>
      <c r="I9" s="181">
        <v>1756846</v>
      </c>
      <c r="J9" s="181">
        <v>2146878</v>
      </c>
      <c r="K9" s="206">
        <v>2838921</v>
      </c>
      <c r="L9" s="206">
        <v>3578026</v>
      </c>
      <c r="M9" s="206">
        <v>4302160</v>
      </c>
      <c r="N9" s="206">
        <v>4294642</v>
      </c>
      <c r="O9" s="329">
        <v>5044850</v>
      </c>
      <c r="P9" s="265">
        <v>5564748</v>
      </c>
      <c r="Q9" s="263" t="s">
        <v>244</v>
      </c>
    </row>
    <row r="10" spans="1:17" ht="12.75" customHeight="1">
      <c r="A10" s="173"/>
      <c r="B10" s="177"/>
      <c r="C10" s="178"/>
      <c r="D10" s="178"/>
      <c r="E10" s="182"/>
      <c r="F10" s="182"/>
      <c r="G10" s="182"/>
      <c r="H10" s="182"/>
      <c r="I10" s="182"/>
      <c r="J10" s="182"/>
      <c r="K10" s="131"/>
      <c r="L10" s="131"/>
      <c r="M10" s="131"/>
      <c r="N10" s="131"/>
      <c r="O10" s="131"/>
      <c r="P10" s="125"/>
      <c r="Q10" s="210"/>
    </row>
    <row r="11" spans="1:17" ht="24" customHeight="1">
      <c r="A11" s="248" t="s">
        <v>131</v>
      </c>
      <c r="B11" s="187">
        <f t="shared" ref="B11:J11" si="0">B13+B28+B38</f>
        <v>2821949</v>
      </c>
      <c r="C11" s="177">
        <f t="shared" si="0"/>
        <v>2211786</v>
      </c>
      <c r="D11" s="177">
        <f t="shared" si="0"/>
        <v>2309394</v>
      </c>
      <c r="E11" s="177">
        <f t="shared" si="0"/>
        <v>2025555</v>
      </c>
      <c r="F11" s="177">
        <f t="shared" si="0"/>
        <v>1689978</v>
      </c>
      <c r="G11" s="177">
        <f t="shared" si="0"/>
        <v>1285997</v>
      </c>
      <c r="H11" s="177">
        <f t="shared" si="0"/>
        <v>1209586</v>
      </c>
      <c r="I11" s="177">
        <f t="shared" si="0"/>
        <v>1247330</v>
      </c>
      <c r="J11" s="177">
        <f t="shared" si="0"/>
        <v>1517847</v>
      </c>
      <c r="K11" s="206">
        <f t="shared" ref="K11:L11" si="1">K13+K28+K38</f>
        <v>2035586</v>
      </c>
      <c r="L11" s="206">
        <f t="shared" si="1"/>
        <v>2619958</v>
      </c>
      <c r="M11" s="206">
        <f t="shared" ref="M11:N11" si="2">M13+M28+M38</f>
        <v>3136597</v>
      </c>
      <c r="N11" s="206">
        <f t="shared" si="2"/>
        <v>3175091</v>
      </c>
      <c r="O11" s="206">
        <f t="shared" ref="O11:P11" si="3">O13+O28+O38</f>
        <v>3719894</v>
      </c>
      <c r="P11" s="185">
        <f t="shared" si="3"/>
        <v>4122383</v>
      </c>
      <c r="Q11" s="264" t="s">
        <v>225</v>
      </c>
    </row>
    <row r="12" spans="1:17" ht="12.75" customHeight="1">
      <c r="A12" s="173"/>
      <c r="B12" s="132"/>
      <c r="C12" s="179"/>
      <c r="D12" s="179"/>
      <c r="K12" s="131"/>
      <c r="L12" s="131"/>
      <c r="M12" s="131"/>
      <c r="N12" s="131"/>
      <c r="O12" s="131"/>
      <c r="P12" s="125"/>
      <c r="Q12" s="210"/>
    </row>
    <row r="13" spans="1:17" ht="12.75" customHeight="1">
      <c r="A13" s="175" t="s">
        <v>249</v>
      </c>
      <c r="B13" s="187">
        <v>2639766</v>
      </c>
      <c r="C13" s="177">
        <v>2070947</v>
      </c>
      <c r="D13" s="177">
        <v>2140144</v>
      </c>
      <c r="E13" s="181">
        <v>1867825</v>
      </c>
      <c r="F13" s="181">
        <v>1532921</v>
      </c>
      <c r="G13" s="181">
        <v>1162796</v>
      </c>
      <c r="H13" s="181">
        <v>1089286</v>
      </c>
      <c r="I13" s="181">
        <v>1123251</v>
      </c>
      <c r="J13" s="181">
        <v>1377823</v>
      </c>
      <c r="K13" s="206">
        <v>1837325</v>
      </c>
      <c r="L13" s="206">
        <f>SUM(L15:L26)</f>
        <v>2410917</v>
      </c>
      <c r="M13" s="206">
        <f>SUM(M15:M26)</f>
        <v>2884115</v>
      </c>
      <c r="N13" s="206">
        <f>SUM(N15:N26)</f>
        <v>2945483</v>
      </c>
      <c r="O13" s="206">
        <f>SUM(O15:O26)</f>
        <v>3484722</v>
      </c>
      <c r="P13" s="185">
        <f>SUM(P15:P26)</f>
        <v>3882976</v>
      </c>
      <c r="Q13" s="212" t="s">
        <v>317</v>
      </c>
    </row>
    <row r="14" spans="1:17" ht="9" customHeight="1">
      <c r="A14" s="173"/>
      <c r="B14" s="132"/>
      <c r="K14" s="110"/>
      <c r="L14" s="110"/>
      <c r="M14" s="110"/>
      <c r="N14" s="110"/>
      <c r="O14" s="110"/>
      <c r="P14" s="184"/>
      <c r="Q14" s="210"/>
    </row>
    <row r="15" spans="1:17" ht="12.75" customHeight="1">
      <c r="A15" s="173" t="s">
        <v>138</v>
      </c>
      <c r="B15" s="186">
        <v>1577820</v>
      </c>
      <c r="C15" s="178">
        <v>1046264</v>
      </c>
      <c r="D15" s="178">
        <v>1029474</v>
      </c>
      <c r="E15" s="182">
        <v>886217</v>
      </c>
      <c r="F15" s="182">
        <v>693398</v>
      </c>
      <c r="G15" s="182">
        <v>483742</v>
      </c>
      <c r="H15" s="182">
        <v>470848</v>
      </c>
      <c r="I15" s="182">
        <v>527126</v>
      </c>
      <c r="J15" s="182">
        <v>623674</v>
      </c>
      <c r="K15" s="110">
        <v>827557</v>
      </c>
      <c r="L15" s="110">
        <v>1104904</v>
      </c>
      <c r="M15" s="110">
        <v>1294184</v>
      </c>
      <c r="N15" s="110">
        <v>1301549</v>
      </c>
      <c r="O15" s="110">
        <v>1495489</v>
      </c>
      <c r="P15" s="184">
        <v>1774956</v>
      </c>
      <c r="Q15" s="210" t="s">
        <v>232</v>
      </c>
    </row>
    <row r="16" spans="1:17" ht="12.75" customHeight="1">
      <c r="A16" s="173" t="s">
        <v>141</v>
      </c>
      <c r="B16" s="186">
        <v>36982</v>
      </c>
      <c r="C16" s="178">
        <v>33534</v>
      </c>
      <c r="D16" s="178">
        <v>36540</v>
      </c>
      <c r="E16" s="182">
        <v>33099</v>
      </c>
      <c r="F16" s="182">
        <v>31632</v>
      </c>
      <c r="G16" s="182">
        <v>18747</v>
      </c>
      <c r="H16" s="182">
        <v>21512</v>
      </c>
      <c r="I16" s="182">
        <v>20913</v>
      </c>
      <c r="J16" s="182">
        <v>26533</v>
      </c>
      <c r="K16" s="110">
        <v>30820</v>
      </c>
      <c r="L16" s="110">
        <v>33840</v>
      </c>
      <c r="M16" s="110">
        <v>34340</v>
      </c>
      <c r="N16" s="110">
        <v>34099</v>
      </c>
      <c r="O16" s="110">
        <v>42065</v>
      </c>
      <c r="P16" s="184">
        <v>54985</v>
      </c>
      <c r="Q16" s="210" t="s">
        <v>242</v>
      </c>
    </row>
    <row r="17" spans="1:17" ht="12.75" customHeight="1">
      <c r="A17" s="173" t="s">
        <v>132</v>
      </c>
      <c r="B17" s="186">
        <v>6204</v>
      </c>
      <c r="C17" s="178">
        <v>5777</v>
      </c>
      <c r="D17" s="178">
        <v>7323</v>
      </c>
      <c r="E17" s="182">
        <v>7056</v>
      </c>
      <c r="F17" s="182">
        <v>6343</v>
      </c>
      <c r="G17" s="182">
        <v>4889</v>
      </c>
      <c r="H17" s="182">
        <v>5241</v>
      </c>
      <c r="I17" s="182">
        <v>5396</v>
      </c>
      <c r="J17" s="182">
        <v>5247</v>
      </c>
      <c r="K17" s="110">
        <v>6058</v>
      </c>
      <c r="L17" s="110">
        <v>6488</v>
      </c>
      <c r="M17" s="110">
        <v>6579</v>
      </c>
      <c r="N17" s="110">
        <v>5694</v>
      </c>
      <c r="O17" s="110">
        <v>5746</v>
      </c>
      <c r="P17" s="184">
        <v>8369</v>
      </c>
      <c r="Q17" s="210" t="s">
        <v>226</v>
      </c>
    </row>
    <row r="18" spans="1:17" ht="12.75" customHeight="1">
      <c r="A18" s="173" t="s">
        <v>133</v>
      </c>
      <c r="B18" s="186">
        <v>1270</v>
      </c>
      <c r="C18" s="178">
        <v>1449</v>
      </c>
      <c r="D18" s="178">
        <v>1234</v>
      </c>
      <c r="E18" s="182">
        <v>929</v>
      </c>
      <c r="F18" s="182">
        <v>998</v>
      </c>
      <c r="G18" s="182">
        <v>709</v>
      </c>
      <c r="H18" s="182">
        <v>761</v>
      </c>
      <c r="I18" s="182">
        <v>740</v>
      </c>
      <c r="J18" s="182">
        <v>851</v>
      </c>
      <c r="K18" s="110">
        <v>908</v>
      </c>
      <c r="L18" s="110">
        <v>971</v>
      </c>
      <c r="M18" s="110">
        <v>1178</v>
      </c>
      <c r="N18" s="110">
        <v>983</v>
      </c>
      <c r="O18" s="110">
        <v>1042</v>
      </c>
      <c r="P18" s="184">
        <v>1329</v>
      </c>
      <c r="Q18" s="210" t="s">
        <v>227</v>
      </c>
    </row>
    <row r="19" spans="1:17" ht="12.75" customHeight="1">
      <c r="A19" s="173" t="s">
        <v>142</v>
      </c>
      <c r="B19" s="186">
        <v>34631</v>
      </c>
      <c r="C19" s="178">
        <v>21766</v>
      </c>
      <c r="D19" s="178">
        <v>24988</v>
      </c>
      <c r="E19" s="182">
        <v>20263</v>
      </c>
      <c r="F19" s="182">
        <v>19162</v>
      </c>
      <c r="G19" s="182">
        <v>10043</v>
      </c>
      <c r="H19" s="182">
        <v>11101</v>
      </c>
      <c r="I19" s="182">
        <v>12286</v>
      </c>
      <c r="J19" s="182">
        <v>19077</v>
      </c>
      <c r="K19" s="110">
        <v>16093</v>
      </c>
      <c r="L19" s="110">
        <v>20529</v>
      </c>
      <c r="M19" s="110">
        <v>26628</v>
      </c>
      <c r="N19" s="110">
        <v>29135</v>
      </c>
      <c r="O19" s="110">
        <v>30365</v>
      </c>
      <c r="P19" s="184">
        <v>30131</v>
      </c>
      <c r="Q19" s="210" t="s">
        <v>233</v>
      </c>
    </row>
    <row r="20" spans="1:17" ht="12.75" customHeight="1">
      <c r="A20" s="173" t="s">
        <v>143</v>
      </c>
      <c r="B20" s="186">
        <v>4100</v>
      </c>
      <c r="C20" s="178">
        <v>2187</v>
      </c>
      <c r="D20" s="178">
        <v>2738</v>
      </c>
      <c r="E20" s="182">
        <v>1868</v>
      </c>
      <c r="F20" s="182">
        <v>2200</v>
      </c>
      <c r="G20" s="182">
        <v>2799</v>
      </c>
      <c r="H20" s="182">
        <v>2046</v>
      </c>
      <c r="I20" s="182">
        <v>3425</v>
      </c>
      <c r="J20" s="182">
        <v>3309</v>
      </c>
      <c r="K20" s="110">
        <v>3824</v>
      </c>
      <c r="L20" s="110">
        <v>4101</v>
      </c>
      <c r="M20" s="110">
        <v>7444</v>
      </c>
      <c r="N20" s="110">
        <v>7960</v>
      </c>
      <c r="O20" s="110">
        <v>6820</v>
      </c>
      <c r="P20" s="184">
        <v>9365</v>
      </c>
      <c r="Q20" s="210" t="s">
        <v>234</v>
      </c>
    </row>
    <row r="21" spans="1:17" ht="12.75" customHeight="1">
      <c r="A21" s="173" t="s">
        <v>316</v>
      </c>
      <c r="B21" s="186">
        <v>892918</v>
      </c>
      <c r="C21" s="178">
        <v>871378</v>
      </c>
      <c r="D21" s="178">
        <v>939992</v>
      </c>
      <c r="E21" s="182">
        <v>813919</v>
      </c>
      <c r="F21" s="182">
        <v>691849</v>
      </c>
      <c r="G21" s="182">
        <v>578621</v>
      </c>
      <c r="H21" s="182">
        <v>513509</v>
      </c>
      <c r="I21" s="182">
        <v>487275</v>
      </c>
      <c r="J21" s="182">
        <v>609152</v>
      </c>
      <c r="K21" s="110">
        <v>851206</v>
      </c>
      <c r="L21" s="110">
        <v>1129877</v>
      </c>
      <c r="M21" s="110">
        <v>1386948</v>
      </c>
      <c r="N21" s="110">
        <v>1445994</v>
      </c>
      <c r="O21" s="110">
        <v>1776315</v>
      </c>
      <c r="P21" s="184">
        <v>1861280</v>
      </c>
      <c r="Q21" s="210" t="s">
        <v>235</v>
      </c>
    </row>
    <row r="22" spans="1:17" ht="12.75" customHeight="1">
      <c r="A22" s="173" t="s">
        <v>146</v>
      </c>
      <c r="B22" s="186">
        <v>61748</v>
      </c>
      <c r="C22" s="178">
        <v>56268</v>
      </c>
      <c r="D22" s="178">
        <v>59845</v>
      </c>
      <c r="E22" s="182">
        <v>60546</v>
      </c>
      <c r="F22" s="182">
        <v>51072</v>
      </c>
      <c r="G22" s="182">
        <v>38672</v>
      </c>
      <c r="H22" s="182">
        <v>34704</v>
      </c>
      <c r="I22" s="182">
        <v>34522</v>
      </c>
      <c r="J22" s="182">
        <v>37152</v>
      </c>
      <c r="K22" s="110">
        <v>44297</v>
      </c>
      <c r="L22" s="110">
        <v>52298</v>
      </c>
      <c r="M22" s="110">
        <v>59283</v>
      </c>
      <c r="N22" s="110">
        <v>56792</v>
      </c>
      <c r="O22" s="110">
        <v>63954</v>
      </c>
      <c r="P22" s="184">
        <v>79698</v>
      </c>
      <c r="Q22" s="210" t="s">
        <v>246</v>
      </c>
    </row>
    <row r="23" spans="1:17" ht="24" customHeight="1">
      <c r="A23" s="173" t="s">
        <v>134</v>
      </c>
      <c r="B23" s="186">
        <v>3575</v>
      </c>
      <c r="C23" s="178">
        <v>7402</v>
      </c>
      <c r="D23" s="178">
        <v>6129</v>
      </c>
      <c r="E23" s="182">
        <v>6191</v>
      </c>
      <c r="F23" s="182">
        <v>2885</v>
      </c>
      <c r="G23" s="182">
        <v>1943</v>
      </c>
      <c r="H23" s="182">
        <v>1551</v>
      </c>
      <c r="I23" s="182">
        <v>795</v>
      </c>
      <c r="J23" s="182">
        <v>1222</v>
      </c>
      <c r="K23" s="110">
        <v>1144</v>
      </c>
      <c r="L23" s="110">
        <v>874</v>
      </c>
      <c r="M23" s="110">
        <v>1260</v>
      </c>
      <c r="N23" s="110">
        <v>1336</v>
      </c>
      <c r="O23" s="110">
        <v>1357</v>
      </c>
      <c r="P23" s="184">
        <v>1309</v>
      </c>
      <c r="Q23" s="210" t="s">
        <v>228</v>
      </c>
    </row>
    <row r="24" spans="1:17" ht="23.25" customHeight="1">
      <c r="A24" s="173" t="s">
        <v>144</v>
      </c>
      <c r="B24" s="186">
        <v>5154</v>
      </c>
      <c r="C24" s="178">
        <v>3450</v>
      </c>
      <c r="D24" s="178">
        <v>3703</v>
      </c>
      <c r="E24" s="182">
        <v>3267</v>
      </c>
      <c r="F24" s="182">
        <v>2837</v>
      </c>
      <c r="G24" s="182">
        <v>1947</v>
      </c>
      <c r="H24" s="182">
        <v>1999</v>
      </c>
      <c r="I24" s="182">
        <v>2059</v>
      </c>
      <c r="J24" s="182">
        <v>2157</v>
      </c>
      <c r="K24" s="110">
        <v>2579</v>
      </c>
      <c r="L24" s="110">
        <v>2899</v>
      </c>
      <c r="M24" s="110">
        <v>3429</v>
      </c>
      <c r="N24" s="110">
        <v>3136</v>
      </c>
      <c r="O24" s="110">
        <v>3354</v>
      </c>
      <c r="P24" s="184">
        <v>3814</v>
      </c>
      <c r="Q24" s="210" t="s">
        <v>236</v>
      </c>
    </row>
    <row r="25" spans="1:17" ht="12.75" customHeight="1">
      <c r="A25" s="173" t="s">
        <v>145</v>
      </c>
      <c r="B25" s="186">
        <v>4693</v>
      </c>
      <c r="C25" s="178">
        <v>11730</v>
      </c>
      <c r="D25" s="178">
        <v>12840</v>
      </c>
      <c r="E25" s="182">
        <v>7904</v>
      </c>
      <c r="F25" s="182">
        <v>7028</v>
      </c>
      <c r="G25" s="182">
        <v>7481</v>
      </c>
      <c r="H25" s="182">
        <v>5923</v>
      </c>
      <c r="I25" s="182">
        <v>3553</v>
      </c>
      <c r="J25" s="182">
        <v>6380</v>
      </c>
      <c r="K25" s="110">
        <v>5377</v>
      </c>
      <c r="L25" s="110">
        <v>4051</v>
      </c>
      <c r="M25" s="110">
        <v>4648</v>
      </c>
      <c r="N25" s="110">
        <v>4324</v>
      </c>
      <c r="O25" s="110">
        <v>4924</v>
      </c>
      <c r="P25" s="184">
        <v>5746</v>
      </c>
      <c r="Q25" s="210" t="s">
        <v>237</v>
      </c>
    </row>
    <row r="26" spans="1:17" ht="12.75" customHeight="1">
      <c r="A26" s="173" t="s">
        <v>139</v>
      </c>
      <c r="B26" s="186">
        <v>10671</v>
      </c>
      <c r="C26" s="178">
        <v>9742</v>
      </c>
      <c r="D26" s="178">
        <v>15338</v>
      </c>
      <c r="E26" s="182">
        <v>26566</v>
      </c>
      <c r="F26" s="182">
        <v>23517</v>
      </c>
      <c r="G26" s="182">
        <v>13203</v>
      </c>
      <c r="H26" s="182">
        <v>20091</v>
      </c>
      <c r="I26" s="182">
        <v>25161</v>
      </c>
      <c r="J26" s="182">
        <v>43069</v>
      </c>
      <c r="K26" s="110">
        <v>47462</v>
      </c>
      <c r="L26" s="110">
        <v>50085</v>
      </c>
      <c r="M26" s="110">
        <v>58194</v>
      </c>
      <c r="N26" s="110">
        <v>54481</v>
      </c>
      <c r="O26" s="110">
        <v>53291</v>
      </c>
      <c r="P26" s="184">
        <v>51994</v>
      </c>
      <c r="Q26" s="210" t="s">
        <v>238</v>
      </c>
    </row>
    <row r="27" spans="1:17" ht="7.5" customHeight="1">
      <c r="A27" s="173"/>
      <c r="B27" s="186"/>
      <c r="C27" s="179"/>
      <c r="D27" s="179"/>
      <c r="K27" s="131"/>
      <c r="L27" s="110"/>
      <c r="O27" s="131"/>
      <c r="P27" s="125"/>
      <c r="Q27" s="210"/>
    </row>
    <row r="28" spans="1:17" ht="12.75" customHeight="1">
      <c r="A28" s="175" t="s">
        <v>250</v>
      </c>
      <c r="B28" s="187">
        <f>SUM(B30:B36)</f>
        <v>160292</v>
      </c>
      <c r="C28" s="187">
        <f t="shared" ref="C28:L28" si="4">SUM(C30:C36)</f>
        <v>120099</v>
      </c>
      <c r="D28" s="187">
        <f t="shared" si="4"/>
        <v>144707</v>
      </c>
      <c r="E28" s="187">
        <f t="shared" si="4"/>
        <v>129109</v>
      </c>
      <c r="F28" s="187">
        <f t="shared" si="4"/>
        <v>134789</v>
      </c>
      <c r="G28" s="187">
        <f t="shared" si="4"/>
        <v>101401</v>
      </c>
      <c r="H28" s="187">
        <f t="shared" si="4"/>
        <v>105879</v>
      </c>
      <c r="I28" s="187">
        <f t="shared" si="4"/>
        <v>110873</v>
      </c>
      <c r="J28" s="187">
        <f t="shared" si="4"/>
        <v>125664</v>
      </c>
      <c r="K28" s="187">
        <f t="shared" si="4"/>
        <v>179642</v>
      </c>
      <c r="L28" s="187">
        <f t="shared" si="4"/>
        <v>184746</v>
      </c>
      <c r="M28" s="316">
        <f t="shared" ref="M28:N28" si="5">SUM(M30:M36)</f>
        <v>228350</v>
      </c>
      <c r="N28" s="316">
        <f t="shared" si="5"/>
        <v>193536</v>
      </c>
      <c r="O28" s="206">
        <f t="shared" ref="O28" si="6">SUM(O30:O36)</f>
        <v>199592</v>
      </c>
      <c r="P28" s="185">
        <f>SUM(P30:P36)</f>
        <v>201362</v>
      </c>
      <c r="Q28" s="212" t="s">
        <v>247</v>
      </c>
    </row>
    <row r="29" spans="1:17" ht="8.25" customHeight="1">
      <c r="A29" s="173"/>
      <c r="B29" s="186"/>
      <c r="C29" s="179"/>
      <c r="D29" s="179"/>
      <c r="K29" s="131"/>
      <c r="L29" s="131"/>
      <c r="M29" s="131"/>
      <c r="N29" s="131"/>
      <c r="O29" s="131"/>
      <c r="P29" s="125"/>
      <c r="Q29" s="213"/>
    </row>
    <row r="30" spans="1:17" ht="12" customHeight="1">
      <c r="A30" s="173" t="s">
        <v>135</v>
      </c>
      <c r="B30" s="186">
        <v>10562</v>
      </c>
      <c r="C30" s="178">
        <v>10412</v>
      </c>
      <c r="D30" s="178">
        <v>9746</v>
      </c>
      <c r="E30" s="182">
        <v>9827</v>
      </c>
      <c r="F30" s="182">
        <v>9793</v>
      </c>
      <c r="G30" s="182">
        <v>7884</v>
      </c>
      <c r="H30" s="182">
        <v>7090</v>
      </c>
      <c r="I30" s="182">
        <v>7287</v>
      </c>
      <c r="J30" s="182">
        <v>7123</v>
      </c>
      <c r="K30" s="110">
        <v>8000</v>
      </c>
      <c r="L30" s="110">
        <v>7909</v>
      </c>
      <c r="M30" s="110">
        <v>8678</v>
      </c>
      <c r="N30" s="110">
        <v>8698</v>
      </c>
      <c r="O30" s="110">
        <v>9628</v>
      </c>
      <c r="P30" s="184">
        <v>9892</v>
      </c>
      <c r="Q30" s="210" t="s">
        <v>243</v>
      </c>
    </row>
    <row r="31" spans="1:17" ht="12.75" customHeight="1">
      <c r="A31" s="173" t="s">
        <v>136</v>
      </c>
      <c r="B31" s="186">
        <v>52137</v>
      </c>
      <c r="C31" s="178">
        <v>21539</v>
      </c>
      <c r="D31" s="178">
        <v>22089</v>
      </c>
      <c r="E31" s="182">
        <v>19044</v>
      </c>
      <c r="F31" s="182">
        <v>15257</v>
      </c>
      <c r="G31" s="182">
        <v>17283</v>
      </c>
      <c r="H31" s="182">
        <v>22059</v>
      </c>
      <c r="I31" s="182">
        <v>25638</v>
      </c>
      <c r="J31" s="182">
        <v>32826</v>
      </c>
      <c r="K31" s="110">
        <v>72573</v>
      </c>
      <c r="L31" s="110">
        <v>74176</v>
      </c>
      <c r="M31" s="110">
        <v>82819</v>
      </c>
      <c r="N31" s="110">
        <v>58182</v>
      </c>
      <c r="O31" s="110">
        <v>51872</v>
      </c>
      <c r="P31" s="184">
        <v>47916</v>
      </c>
      <c r="Q31" s="210" t="s">
        <v>230</v>
      </c>
    </row>
    <row r="32" spans="1:17" ht="12" customHeight="1">
      <c r="A32" s="173" t="s">
        <v>149</v>
      </c>
      <c r="B32" s="186">
        <v>15082</v>
      </c>
      <c r="C32" s="178">
        <v>14922</v>
      </c>
      <c r="D32" s="178">
        <v>13693</v>
      </c>
      <c r="E32" s="182">
        <v>12874</v>
      </c>
      <c r="F32" s="182">
        <v>11834</v>
      </c>
      <c r="G32" s="182">
        <v>9326</v>
      </c>
      <c r="H32" s="182">
        <v>8445</v>
      </c>
      <c r="I32" s="182">
        <v>8801</v>
      </c>
      <c r="J32" s="182">
        <v>9934</v>
      </c>
      <c r="K32" s="110">
        <v>10848</v>
      </c>
      <c r="L32" s="110">
        <v>13135</v>
      </c>
      <c r="M32" s="110">
        <v>15150</v>
      </c>
      <c r="N32" s="110">
        <v>15919</v>
      </c>
      <c r="O32" s="110">
        <v>18501</v>
      </c>
      <c r="P32" s="184">
        <v>20325</v>
      </c>
      <c r="Q32" s="210" t="s">
        <v>239</v>
      </c>
    </row>
    <row r="33" spans="1:17" ht="24.75" customHeight="1">
      <c r="A33" s="173" t="s">
        <v>147</v>
      </c>
      <c r="B33" s="186">
        <v>14863</v>
      </c>
      <c r="C33" s="178">
        <v>12676</v>
      </c>
      <c r="D33" s="178">
        <v>24644</v>
      </c>
      <c r="E33" s="182">
        <v>20126</v>
      </c>
      <c r="F33" s="182">
        <v>39923</v>
      </c>
      <c r="G33" s="182">
        <v>17396</v>
      </c>
      <c r="H33" s="182">
        <v>17813</v>
      </c>
      <c r="I33" s="182">
        <v>17927</v>
      </c>
      <c r="J33" s="182">
        <v>19955</v>
      </c>
      <c r="K33" s="110">
        <v>22694</v>
      </c>
      <c r="L33" s="110">
        <v>23200</v>
      </c>
      <c r="M33" s="110">
        <v>35256</v>
      </c>
      <c r="N33" s="110">
        <v>35567</v>
      </c>
      <c r="O33" s="110">
        <v>36644</v>
      </c>
      <c r="P33" s="184">
        <v>34214</v>
      </c>
      <c r="Q33" s="210" t="s">
        <v>240</v>
      </c>
    </row>
    <row r="34" spans="1:17" ht="12.75" customHeight="1">
      <c r="A34" s="173" t="s">
        <v>148</v>
      </c>
      <c r="B34" s="186">
        <v>12766</v>
      </c>
      <c r="C34" s="178">
        <v>14718</v>
      </c>
      <c r="D34" s="178">
        <v>13707</v>
      </c>
      <c r="E34" s="182">
        <v>14544</v>
      </c>
      <c r="F34" s="182">
        <v>13353</v>
      </c>
      <c r="G34" s="182">
        <v>11117</v>
      </c>
      <c r="H34" s="182">
        <v>10079</v>
      </c>
      <c r="I34" s="182">
        <v>10066</v>
      </c>
      <c r="J34" s="182">
        <v>9692</v>
      </c>
      <c r="K34" s="110">
        <v>10589</v>
      </c>
      <c r="L34" s="110">
        <v>12265</v>
      </c>
      <c r="M34" s="110">
        <v>14898</v>
      </c>
      <c r="N34" s="110">
        <v>15532</v>
      </c>
      <c r="O34" s="110">
        <v>18419</v>
      </c>
      <c r="P34" s="184">
        <v>20666</v>
      </c>
      <c r="Q34" s="210" t="s">
        <v>241</v>
      </c>
    </row>
    <row r="35" spans="1:17" ht="13.5" customHeight="1">
      <c r="A35" s="173" t="s">
        <v>137</v>
      </c>
      <c r="B35" s="186">
        <v>17645</v>
      </c>
      <c r="C35" s="178">
        <v>13272</v>
      </c>
      <c r="D35" s="178">
        <v>15233</v>
      </c>
      <c r="E35" s="182">
        <v>15211</v>
      </c>
      <c r="F35" s="182">
        <v>14268</v>
      </c>
      <c r="G35" s="182">
        <v>10987</v>
      </c>
      <c r="H35" s="182">
        <v>9443</v>
      </c>
      <c r="I35" s="182">
        <v>8905</v>
      </c>
      <c r="J35" s="182">
        <v>8321</v>
      </c>
      <c r="K35" s="207">
        <v>8514</v>
      </c>
      <c r="L35" s="110">
        <v>8846</v>
      </c>
      <c r="M35" s="110">
        <v>12807</v>
      </c>
      <c r="N35" s="110">
        <v>12262</v>
      </c>
      <c r="O35" s="110">
        <v>12119</v>
      </c>
      <c r="P35" s="184">
        <v>12466</v>
      </c>
      <c r="Q35" s="210" t="s">
        <v>231</v>
      </c>
    </row>
    <row r="36" spans="1:17" ht="14.25" customHeight="1">
      <c r="A36" s="173" t="s">
        <v>139</v>
      </c>
      <c r="B36" s="188">
        <v>37237</v>
      </c>
      <c r="C36" s="178">
        <v>32560</v>
      </c>
      <c r="D36" s="178">
        <v>45595</v>
      </c>
      <c r="E36" s="182">
        <v>37483</v>
      </c>
      <c r="F36" s="182">
        <v>30361</v>
      </c>
      <c r="G36" s="182">
        <v>27408</v>
      </c>
      <c r="H36" s="182">
        <v>30950</v>
      </c>
      <c r="I36" s="182">
        <v>32249</v>
      </c>
      <c r="J36" s="182">
        <v>37813</v>
      </c>
      <c r="K36" s="207">
        <v>46424</v>
      </c>
      <c r="L36" s="110">
        <v>45215</v>
      </c>
      <c r="M36" s="110">
        <v>58742</v>
      </c>
      <c r="N36" s="110">
        <v>47376</v>
      </c>
      <c r="O36" s="110">
        <v>52409</v>
      </c>
      <c r="P36" s="184">
        <v>55883</v>
      </c>
      <c r="Q36" s="210" t="s">
        <v>229</v>
      </c>
    </row>
    <row r="37" spans="1:17" ht="6" customHeight="1">
      <c r="A37" s="173"/>
      <c r="B37" s="133"/>
      <c r="C37" s="179"/>
      <c r="D37" s="179"/>
      <c r="G37" s="182"/>
      <c r="H37" s="182"/>
      <c r="K37" s="207"/>
      <c r="L37" s="110"/>
      <c r="M37" s="110"/>
      <c r="N37" s="110"/>
      <c r="O37" s="110"/>
      <c r="P37" s="184"/>
      <c r="Q37" s="211"/>
    </row>
    <row r="38" spans="1:17" ht="14.25" customHeight="1">
      <c r="A38" s="175" t="s">
        <v>251</v>
      </c>
      <c r="B38" s="189">
        <v>21891</v>
      </c>
      <c r="C38" s="177">
        <v>20740</v>
      </c>
      <c r="D38" s="177">
        <v>24543</v>
      </c>
      <c r="E38" s="181">
        <v>28621</v>
      </c>
      <c r="F38" s="181">
        <v>22268</v>
      </c>
      <c r="G38" s="181">
        <v>21800</v>
      </c>
      <c r="H38" s="181">
        <v>14421</v>
      </c>
      <c r="I38" s="181">
        <v>13206</v>
      </c>
      <c r="J38" s="181">
        <v>14360</v>
      </c>
      <c r="K38" s="208">
        <v>18619</v>
      </c>
      <c r="L38" s="206">
        <v>24295</v>
      </c>
      <c r="M38" s="206">
        <f>M40</f>
        <v>24132</v>
      </c>
      <c r="N38" s="206">
        <f>N40</f>
        <v>36072</v>
      </c>
      <c r="O38" s="206">
        <v>35580</v>
      </c>
      <c r="P38" s="185">
        <v>38045</v>
      </c>
      <c r="Q38" s="212" t="s">
        <v>252</v>
      </c>
    </row>
    <row r="39" spans="1:17" ht="3" customHeight="1">
      <c r="A39" s="173"/>
      <c r="B39" s="188"/>
      <c r="C39" s="178"/>
      <c r="D39" s="178"/>
      <c r="E39" s="182"/>
      <c r="F39" s="182"/>
      <c r="G39" s="182"/>
      <c r="H39" s="182"/>
      <c r="I39" s="182"/>
      <c r="K39" s="207"/>
      <c r="L39" s="110"/>
      <c r="M39" s="110"/>
      <c r="N39" s="110"/>
      <c r="O39" s="110"/>
      <c r="P39" s="184">
        <v>38045</v>
      </c>
      <c r="Q39" s="212"/>
    </row>
    <row r="40" spans="1:17" ht="24.75" customHeight="1">
      <c r="A40" s="173" t="s">
        <v>265</v>
      </c>
      <c r="B40" s="188">
        <v>21891</v>
      </c>
      <c r="C40" s="180">
        <v>20740</v>
      </c>
      <c r="D40" s="180">
        <v>24543</v>
      </c>
      <c r="E40" s="183">
        <v>28621</v>
      </c>
      <c r="F40" s="183">
        <v>22268</v>
      </c>
      <c r="G40" s="183">
        <v>21800</v>
      </c>
      <c r="H40" s="183">
        <v>14421</v>
      </c>
      <c r="I40" s="183">
        <v>13206</v>
      </c>
      <c r="J40" s="182">
        <v>14360</v>
      </c>
      <c r="K40" s="207">
        <v>18619</v>
      </c>
      <c r="L40" s="110">
        <v>24295</v>
      </c>
      <c r="M40" s="110">
        <v>24132</v>
      </c>
      <c r="N40" s="110">
        <v>36072</v>
      </c>
      <c r="O40" s="110">
        <v>35580</v>
      </c>
      <c r="P40" s="184">
        <v>38045</v>
      </c>
      <c r="Q40" s="210" t="s">
        <v>264</v>
      </c>
    </row>
    <row r="41" spans="1:17" ht="3.75" customHeight="1">
      <c r="A41" s="173"/>
      <c r="B41" s="133"/>
      <c r="C41" s="180"/>
      <c r="D41" s="180"/>
      <c r="E41" s="126"/>
      <c r="F41" s="126"/>
      <c r="G41" s="126"/>
      <c r="H41" s="126"/>
      <c r="I41" s="126"/>
      <c r="J41" s="183"/>
      <c r="K41" s="209"/>
      <c r="L41" s="110"/>
      <c r="M41" s="110"/>
      <c r="N41" s="110"/>
      <c r="O41" s="110"/>
      <c r="P41" s="184"/>
      <c r="Q41" s="213"/>
    </row>
    <row r="42" spans="1:17" ht="2.25" customHeight="1">
      <c r="A42" s="175"/>
      <c r="B42" s="133"/>
      <c r="C42" s="180"/>
      <c r="D42" s="180"/>
      <c r="E42" s="126"/>
      <c r="F42" s="126"/>
      <c r="G42" s="126"/>
      <c r="H42" s="126"/>
      <c r="I42" s="126"/>
      <c r="J42" s="183"/>
      <c r="K42" s="209"/>
      <c r="L42" s="110"/>
      <c r="M42" s="110"/>
      <c r="N42" s="110"/>
      <c r="O42" s="110"/>
      <c r="P42" s="184"/>
      <c r="Q42" s="213"/>
    </row>
    <row r="43" spans="1:17" ht="40.5" customHeight="1">
      <c r="A43" s="175" t="s">
        <v>285</v>
      </c>
      <c r="B43" s="189">
        <f t="shared" ref="B43:J43" si="7">B9-B13-B28-B38</f>
        <v>2109447</v>
      </c>
      <c r="C43" s="177">
        <f t="shared" si="7"/>
        <v>1748828</v>
      </c>
      <c r="D43" s="177">
        <f t="shared" si="7"/>
        <v>1492884</v>
      </c>
      <c r="E43" s="177">
        <f t="shared" si="7"/>
        <v>1229516</v>
      </c>
      <c r="F43" s="177">
        <f t="shared" si="7"/>
        <v>947818</v>
      </c>
      <c r="G43" s="177">
        <f t="shared" si="7"/>
        <v>607542</v>
      </c>
      <c r="H43" s="177">
        <f t="shared" si="7"/>
        <v>506540</v>
      </c>
      <c r="I43" s="177">
        <f t="shared" si="7"/>
        <v>509516</v>
      </c>
      <c r="J43" s="177">
        <f t="shared" si="7"/>
        <v>629031</v>
      </c>
      <c r="K43" s="208">
        <f t="shared" ref="K43" si="8">K9-K13-K28-K38</f>
        <v>803335</v>
      </c>
      <c r="L43" s="206">
        <f t="shared" ref="L43:N43" si="9">L9-L13-L28-L38</f>
        <v>958068</v>
      </c>
      <c r="M43" s="206">
        <f t="shared" si="9"/>
        <v>1165563</v>
      </c>
      <c r="N43" s="206">
        <f t="shared" si="9"/>
        <v>1119551</v>
      </c>
      <c r="O43" s="206">
        <f t="shared" ref="O43:P43" si="10">O9-O13-O28-O38</f>
        <v>1324956</v>
      </c>
      <c r="P43" s="185">
        <f t="shared" si="10"/>
        <v>1442365</v>
      </c>
      <c r="Q43" s="212" t="s">
        <v>286</v>
      </c>
    </row>
    <row r="44" spans="1:17" ht="24" customHeight="1">
      <c r="A44" s="175" t="s">
        <v>272</v>
      </c>
      <c r="B44" s="189">
        <v>14744</v>
      </c>
      <c r="C44" s="177">
        <v>11317</v>
      </c>
      <c r="D44" s="177">
        <v>9310</v>
      </c>
      <c r="E44" s="177">
        <v>10925</v>
      </c>
      <c r="F44" s="177">
        <v>11409</v>
      </c>
      <c r="G44" s="177">
        <v>16012</v>
      </c>
      <c r="H44" s="177">
        <v>12110</v>
      </c>
      <c r="I44" s="177">
        <v>11806</v>
      </c>
      <c r="J44" s="177">
        <v>12253</v>
      </c>
      <c r="K44" s="208">
        <v>8833</v>
      </c>
      <c r="L44" s="206">
        <v>8541</v>
      </c>
      <c r="M44" s="316">
        <v>9466</v>
      </c>
      <c r="N44" s="316">
        <v>8606</v>
      </c>
      <c r="O44" s="316">
        <v>8739</v>
      </c>
      <c r="P44" s="240">
        <v>9895</v>
      </c>
      <c r="Q44" s="212" t="s">
        <v>278</v>
      </c>
    </row>
    <row r="45" spans="1:17" ht="6.75" customHeight="1">
      <c r="A45" s="175"/>
      <c r="M45" s="206"/>
      <c r="N45" s="206"/>
      <c r="O45" s="206"/>
      <c r="P45" s="185"/>
      <c r="Q45" s="212"/>
    </row>
    <row r="46" spans="1:17" ht="64.5" customHeight="1">
      <c r="A46" s="175" t="s">
        <v>279</v>
      </c>
      <c r="B46" s="253">
        <f>B43-B44</f>
        <v>2094703</v>
      </c>
      <c r="C46" s="206">
        <f t="shared" ref="C46:L46" si="11">C43-C44</f>
        <v>1737511</v>
      </c>
      <c r="D46" s="206">
        <f t="shared" si="11"/>
        <v>1483574</v>
      </c>
      <c r="E46" s="206">
        <f t="shared" si="11"/>
        <v>1218591</v>
      </c>
      <c r="F46" s="206">
        <f t="shared" si="11"/>
        <v>936409</v>
      </c>
      <c r="G46" s="206">
        <f t="shared" si="11"/>
        <v>591530</v>
      </c>
      <c r="H46" s="206">
        <f t="shared" si="11"/>
        <v>494430</v>
      </c>
      <c r="I46" s="206">
        <f t="shared" si="11"/>
        <v>497710</v>
      </c>
      <c r="J46" s="206">
        <f t="shared" si="11"/>
        <v>616778</v>
      </c>
      <c r="K46" s="206">
        <f t="shared" si="11"/>
        <v>794502</v>
      </c>
      <c r="L46" s="206">
        <f t="shared" si="11"/>
        <v>949527</v>
      </c>
      <c r="M46" s="206">
        <f>M43-M44</f>
        <v>1156097</v>
      </c>
      <c r="N46" s="206">
        <f>N43-N44</f>
        <v>1110945</v>
      </c>
      <c r="O46" s="316">
        <f>O43-O44</f>
        <v>1316217</v>
      </c>
      <c r="P46" s="240">
        <f>P43-P44</f>
        <v>1432470</v>
      </c>
      <c r="Q46" s="212" t="s">
        <v>281</v>
      </c>
    </row>
    <row r="47" spans="1:17" ht="10.5" customHeight="1">
      <c r="A47" s="175"/>
      <c r="B47" s="254"/>
      <c r="M47" s="206"/>
      <c r="N47" s="206"/>
      <c r="O47" s="206"/>
      <c r="P47" s="185"/>
      <c r="Q47" s="212"/>
    </row>
    <row r="48" spans="1:17" ht="17.25" customHeight="1">
      <c r="A48" s="175" t="s">
        <v>273</v>
      </c>
      <c r="B48" s="253">
        <f>B49+B50</f>
        <v>852007</v>
      </c>
      <c r="C48" s="260">
        <f t="shared" ref="C48:L48" si="12">C49+C50</f>
        <v>781386</v>
      </c>
      <c r="D48" s="260">
        <f t="shared" si="12"/>
        <v>749469</v>
      </c>
      <c r="E48" s="260">
        <f t="shared" si="12"/>
        <v>699095</v>
      </c>
      <c r="F48" s="260">
        <f t="shared" si="12"/>
        <v>565852</v>
      </c>
      <c r="G48" s="260">
        <f t="shared" si="12"/>
        <v>371341</v>
      </c>
      <c r="H48" s="260">
        <f t="shared" si="12"/>
        <v>323285</v>
      </c>
      <c r="I48" s="260">
        <f t="shared" si="12"/>
        <v>336283</v>
      </c>
      <c r="J48" s="260">
        <f t="shared" si="12"/>
        <v>375439</v>
      </c>
      <c r="K48" s="261">
        <f t="shared" si="12"/>
        <v>476306</v>
      </c>
      <c r="L48" s="261">
        <f t="shared" si="12"/>
        <v>575317</v>
      </c>
      <c r="M48" s="206">
        <f>M49+M50</f>
        <v>693932</v>
      </c>
      <c r="N48" s="206">
        <f>N49+N50</f>
        <v>719631</v>
      </c>
      <c r="O48" s="316">
        <f>O49+O50</f>
        <v>788032</v>
      </c>
      <c r="P48" s="240">
        <v>834657</v>
      </c>
      <c r="Q48" s="212" t="s">
        <v>280</v>
      </c>
    </row>
    <row r="49" spans="1:17" ht="22.5" customHeight="1">
      <c r="A49" s="249" t="s">
        <v>270</v>
      </c>
      <c r="B49" s="256">
        <v>754084</v>
      </c>
      <c r="C49" s="257">
        <v>686548</v>
      </c>
      <c r="D49" s="257">
        <v>658195</v>
      </c>
      <c r="E49" s="257">
        <v>610136</v>
      </c>
      <c r="F49" s="257">
        <v>494598</v>
      </c>
      <c r="G49" s="257">
        <v>324514</v>
      </c>
      <c r="H49" s="257">
        <v>282138</v>
      </c>
      <c r="I49" s="257">
        <v>294116</v>
      </c>
      <c r="J49" s="257">
        <v>330126</v>
      </c>
      <c r="K49" s="258">
        <v>420428</v>
      </c>
      <c r="L49" s="259">
        <v>507788</v>
      </c>
      <c r="M49" s="259">
        <v>602532</v>
      </c>
      <c r="N49" s="259">
        <v>619823</v>
      </c>
      <c r="O49" s="259">
        <v>676356</v>
      </c>
      <c r="P49" s="251">
        <v>715557</v>
      </c>
      <c r="Q49" s="252" t="s">
        <v>277</v>
      </c>
    </row>
    <row r="50" spans="1:17" ht="26.25" customHeight="1">
      <c r="A50" s="249" t="s">
        <v>271</v>
      </c>
      <c r="B50" s="256">
        <v>97923</v>
      </c>
      <c r="C50" s="257">
        <v>94838</v>
      </c>
      <c r="D50" s="257">
        <v>91274</v>
      </c>
      <c r="E50" s="257">
        <v>88959</v>
      </c>
      <c r="F50" s="257">
        <v>71254</v>
      </c>
      <c r="G50" s="257">
        <v>46827</v>
      </c>
      <c r="H50" s="257">
        <v>41147</v>
      </c>
      <c r="I50" s="257">
        <v>42167</v>
      </c>
      <c r="J50" s="257">
        <v>45313</v>
      </c>
      <c r="K50" s="258">
        <v>55878</v>
      </c>
      <c r="L50" s="259">
        <v>67529</v>
      </c>
      <c r="M50" s="259">
        <v>91400</v>
      </c>
      <c r="N50" s="259">
        <v>99808</v>
      </c>
      <c r="O50" s="259">
        <v>111676</v>
      </c>
      <c r="P50" s="251">
        <v>119100</v>
      </c>
      <c r="Q50" s="252" t="s">
        <v>309</v>
      </c>
    </row>
    <row r="51" spans="1:17" ht="10.5" customHeight="1">
      <c r="A51" s="175"/>
      <c r="B51" s="254"/>
      <c r="M51" s="206"/>
      <c r="N51" s="206"/>
      <c r="O51" s="206"/>
      <c r="P51" s="185"/>
      <c r="Q51" s="212"/>
    </row>
    <row r="52" spans="1:17" ht="12.75" customHeight="1">
      <c r="A52" s="175" t="s">
        <v>274</v>
      </c>
      <c r="B52" s="255">
        <v>75403</v>
      </c>
      <c r="C52" s="177">
        <v>78971</v>
      </c>
      <c r="D52" s="177">
        <v>73016</v>
      </c>
      <c r="E52" s="177">
        <v>74422</v>
      </c>
      <c r="F52" s="177">
        <v>74622</v>
      </c>
      <c r="G52" s="177">
        <v>64386</v>
      </c>
      <c r="H52" s="177">
        <v>63558</v>
      </c>
      <c r="I52" s="177">
        <v>50823</v>
      </c>
      <c r="J52" s="177">
        <v>52479</v>
      </c>
      <c r="K52" s="208">
        <v>48560</v>
      </c>
      <c r="L52" s="206">
        <v>50757</v>
      </c>
      <c r="M52" s="206">
        <v>63779</v>
      </c>
      <c r="N52" s="206">
        <v>71535</v>
      </c>
      <c r="O52" s="330">
        <v>74441</v>
      </c>
      <c r="P52" s="323">
        <v>78331</v>
      </c>
      <c r="Q52" s="212" t="s">
        <v>282</v>
      </c>
    </row>
    <row r="53" spans="1:17" ht="5.25" customHeight="1">
      <c r="A53" s="175"/>
      <c r="B53" s="255"/>
      <c r="M53" s="206"/>
      <c r="N53" s="206"/>
      <c r="O53" s="206"/>
      <c r="P53" s="185"/>
      <c r="Q53" s="212"/>
    </row>
    <row r="54" spans="1:17" ht="38.25" customHeight="1">
      <c r="A54" s="262" t="s">
        <v>275</v>
      </c>
      <c r="B54" s="255">
        <f>B46-B48-B52</f>
        <v>1167293</v>
      </c>
      <c r="C54" s="206">
        <f t="shared" ref="C54:L54" si="13">C46-C48-C52</f>
        <v>877154</v>
      </c>
      <c r="D54" s="206">
        <f t="shared" si="13"/>
        <v>661089</v>
      </c>
      <c r="E54" s="206">
        <f t="shared" si="13"/>
        <v>445074</v>
      </c>
      <c r="F54" s="206">
        <f t="shared" si="13"/>
        <v>295935</v>
      </c>
      <c r="G54" s="206">
        <f t="shared" si="13"/>
        <v>155803</v>
      </c>
      <c r="H54" s="206">
        <f t="shared" si="13"/>
        <v>107587</v>
      </c>
      <c r="I54" s="206">
        <f t="shared" si="13"/>
        <v>110604</v>
      </c>
      <c r="J54" s="206">
        <f t="shared" si="13"/>
        <v>188860</v>
      </c>
      <c r="K54" s="206">
        <f t="shared" si="13"/>
        <v>269636</v>
      </c>
      <c r="L54" s="206">
        <f t="shared" si="13"/>
        <v>323453</v>
      </c>
      <c r="M54" s="206">
        <f>M46-M48-M52</f>
        <v>398386</v>
      </c>
      <c r="N54" s="206">
        <f>N46-N48-N52</f>
        <v>319779</v>
      </c>
      <c r="O54" s="206">
        <f>O46-O48-O52</f>
        <v>453744</v>
      </c>
      <c r="P54" s="323">
        <f>P46-P48-P52</f>
        <v>519482</v>
      </c>
      <c r="Q54" s="212" t="s">
        <v>283</v>
      </c>
    </row>
    <row r="55" spans="1:17" ht="6" customHeight="1">
      <c r="A55" s="175"/>
      <c r="M55" s="206"/>
      <c r="N55" s="206"/>
      <c r="O55" s="206"/>
      <c r="P55" s="185"/>
      <c r="Q55" s="212"/>
    </row>
    <row r="56" spans="1:17" ht="14.25" customHeight="1">
      <c r="A56" s="175" t="s">
        <v>276</v>
      </c>
      <c r="B56" s="189">
        <v>128798</v>
      </c>
      <c r="C56" s="177">
        <v>143373</v>
      </c>
      <c r="D56" s="177">
        <v>152233</v>
      </c>
      <c r="E56" s="177">
        <v>177945</v>
      </c>
      <c r="F56" s="177">
        <v>234863</v>
      </c>
      <c r="G56" s="177">
        <v>215510</v>
      </c>
      <c r="H56" s="177">
        <v>227959</v>
      </c>
      <c r="I56" s="177">
        <v>194300</v>
      </c>
      <c r="J56" s="177">
        <v>159346</v>
      </c>
      <c r="K56" s="208">
        <v>132926</v>
      </c>
      <c r="L56" s="206">
        <v>95076</v>
      </c>
      <c r="M56" s="206">
        <v>90646</v>
      </c>
      <c r="N56" s="206">
        <v>82856</v>
      </c>
      <c r="O56" s="206">
        <v>82374</v>
      </c>
      <c r="P56" s="185">
        <v>68971</v>
      </c>
      <c r="Q56" s="212" t="s">
        <v>284</v>
      </c>
    </row>
    <row r="57" spans="1:17" ht="9" customHeight="1">
      <c r="A57" s="174"/>
      <c r="B57" s="127"/>
      <c r="C57" s="128"/>
      <c r="D57" s="129"/>
      <c r="E57" s="129"/>
      <c r="F57" s="129"/>
      <c r="G57" s="129"/>
      <c r="H57" s="129"/>
      <c r="I57" s="129"/>
      <c r="J57" s="129"/>
      <c r="K57" s="129"/>
      <c r="L57" s="223"/>
      <c r="M57" s="317"/>
      <c r="N57" s="317"/>
      <c r="O57" s="317"/>
      <c r="P57" s="250"/>
      <c r="Q57" s="214"/>
    </row>
    <row r="58" spans="1:17" ht="11.25" customHeight="1" thickBot="1">
      <c r="A58" s="84"/>
      <c r="B58" s="130"/>
      <c r="C58" s="123"/>
      <c r="D58" s="124"/>
      <c r="E58" s="124"/>
      <c r="F58" s="124"/>
      <c r="G58" s="124"/>
      <c r="H58" s="124"/>
      <c r="I58" s="124"/>
      <c r="J58" s="183"/>
      <c r="K58" s="183"/>
      <c r="L58" s="183"/>
      <c r="M58" s="183"/>
      <c r="N58" s="183"/>
      <c r="O58" s="183"/>
      <c r="P58" s="131"/>
    </row>
    <row r="59" spans="1:17" ht="15" customHeight="1" thickTop="1">
      <c r="A59" s="271" t="str">
        <f>'Περιεχόμενα-Contents'!B12</f>
        <v>(Τελευταία Ενημέρωση/Last Update 26/09/2024)</v>
      </c>
      <c r="B59" s="308"/>
      <c r="C59" s="308"/>
      <c r="D59" s="308"/>
      <c r="E59" s="308"/>
      <c r="F59" s="308"/>
      <c r="G59" s="308"/>
      <c r="H59" s="308"/>
      <c r="I59" s="308"/>
      <c r="J59" s="308"/>
      <c r="K59" s="308"/>
      <c r="L59" s="308"/>
      <c r="M59" s="308"/>
      <c r="N59" s="308"/>
      <c r="O59" s="308"/>
      <c r="P59" s="308"/>
      <c r="Q59" s="309"/>
    </row>
    <row r="60" spans="1:17" ht="15" customHeight="1">
      <c r="A60" s="47" t="str">
        <f>'Περιεχόμενα-Contents'!B13</f>
        <v>COPYRIGHT ©: 2024 REPUBLIC OF CYPRUS, STATISTICAL SERVICE</v>
      </c>
      <c r="B60" s="84"/>
      <c r="C60" s="84"/>
      <c r="D60" s="84"/>
      <c r="E60" s="84"/>
      <c r="F60" s="84"/>
      <c r="G60" s="84"/>
      <c r="H60" s="84"/>
      <c r="I60" s="84"/>
      <c r="J60" s="84"/>
      <c r="K60" s="84"/>
      <c r="L60" s="84"/>
      <c r="M60" s="84"/>
      <c r="N60" s="84"/>
      <c r="O60" s="84"/>
      <c r="P60" s="84"/>
    </row>
  </sheetData>
  <mergeCells count="1">
    <mergeCell ref="A1:B1"/>
  </mergeCells>
  <hyperlinks>
    <hyperlink ref="A1" location="'Περιεχόμενα-Contents'!A1" display="Περιεχόμενα - Contents" xr:uid="{00000000-0004-0000-0900-000000000000}"/>
  </hyperlinks>
  <printOptions horizontalCentered="1"/>
  <pageMargins left="0" right="0" top="0.19685039370078741" bottom="0.19685039370078741" header="0.19685039370078741" footer="0.15748031496062992"/>
  <pageSetup paperSize="9" scale="69" firstPageNumber="53" fitToHeight="2" orientation="landscape"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Q35"/>
  <sheetViews>
    <sheetView showOutlineSymbols="0" defaultGridColor="0" colorId="8" zoomScaleNormal="100" zoomScaleSheetLayoutView="90" workbookViewId="0">
      <pane ySplit="8" topLeftCell="A9" activePane="bottomLeft" state="frozen"/>
      <selection pane="bottomLeft" sqref="A1:B1"/>
    </sheetView>
  </sheetViews>
  <sheetFormatPr defaultColWidth="9.28515625" defaultRowHeight="12.75"/>
  <cols>
    <col min="1" max="1" width="40.42578125" style="134" customWidth="1"/>
    <col min="2" max="2" width="7.140625" style="146" customWidth="1"/>
    <col min="3" max="5" width="7" style="146" customWidth="1"/>
    <col min="6" max="16" width="7" style="134" customWidth="1"/>
    <col min="17" max="17" width="37" style="134" customWidth="1"/>
    <col min="18" max="16384" width="9.28515625" style="134"/>
  </cols>
  <sheetData>
    <row r="1" spans="1:17" s="89" customFormat="1" ht="12.95" customHeight="1">
      <c r="A1" s="351" t="s">
        <v>24</v>
      </c>
      <c r="B1" s="371"/>
      <c r="C1" s="40"/>
      <c r="D1" s="40"/>
      <c r="E1" s="51"/>
      <c r="Q1" s="51" t="s">
        <v>106</v>
      </c>
    </row>
    <row r="2" spans="1:17" s="89" customFormat="1" ht="12.95" customHeight="1">
      <c r="A2" s="40"/>
      <c r="I2" s="51"/>
      <c r="J2" s="118"/>
      <c r="K2" s="40"/>
      <c r="L2" s="40"/>
      <c r="M2" s="40"/>
      <c r="N2" s="40"/>
      <c r="O2" s="40"/>
      <c r="P2" s="40"/>
      <c r="Q2" s="51" t="s">
        <v>57</v>
      </c>
    </row>
    <row r="3" spans="1:17" s="89" customFormat="1" ht="3" customHeight="1">
      <c r="A3" s="40"/>
      <c r="B3" s="51"/>
      <c r="C3" s="118"/>
      <c r="D3" s="117"/>
      <c r="E3" s="117"/>
    </row>
    <row r="4" spans="1:17" ht="13.5" customHeight="1">
      <c r="A4" s="372" t="s">
        <v>350</v>
      </c>
      <c r="B4" s="373"/>
      <c r="C4" s="373"/>
      <c r="D4" s="373"/>
      <c r="E4" s="373"/>
      <c r="F4" s="374"/>
      <c r="G4" s="374"/>
      <c r="H4" s="374"/>
      <c r="I4" s="374"/>
      <c r="J4" s="374"/>
      <c r="K4" s="374"/>
      <c r="L4"/>
      <c r="N4"/>
    </row>
    <row r="5" spans="1:17" ht="13.5" customHeight="1" thickBot="1">
      <c r="A5" s="375" t="s">
        <v>351</v>
      </c>
      <c r="B5" s="376"/>
      <c r="C5" s="376"/>
      <c r="D5" s="376"/>
      <c r="E5" s="376"/>
      <c r="F5" s="377"/>
      <c r="G5" s="377"/>
      <c r="H5" s="377"/>
      <c r="I5" s="377"/>
      <c r="J5" s="310"/>
      <c r="K5" s="310"/>
      <c r="L5" s="311"/>
      <c r="M5" s="311"/>
      <c r="N5" s="311"/>
      <c r="O5" s="311"/>
      <c r="P5" s="311"/>
      <c r="Q5" s="311"/>
    </row>
    <row r="6" spans="1:17" ht="12.75" customHeight="1" thickTop="1">
      <c r="A6" s="266"/>
      <c r="B6" s="144"/>
      <c r="C6" s="144"/>
      <c r="D6" s="144"/>
      <c r="E6" s="144"/>
      <c r="F6"/>
      <c r="I6"/>
    </row>
    <row r="7" spans="1:17" ht="11.25" customHeight="1">
      <c r="A7" s="135"/>
      <c r="B7" s="136"/>
      <c r="C7" s="136"/>
      <c r="D7" s="136"/>
      <c r="E7" s="136"/>
      <c r="Q7" s="276" t="s">
        <v>0</v>
      </c>
    </row>
    <row r="8" spans="1:17" ht="30" customHeight="1">
      <c r="A8" s="325" t="s">
        <v>98</v>
      </c>
      <c r="B8" s="326" t="s">
        <v>1</v>
      </c>
      <c r="C8" s="327" t="s">
        <v>8</v>
      </c>
      <c r="D8" s="327" t="s">
        <v>2</v>
      </c>
      <c r="E8" s="327" t="s">
        <v>3</v>
      </c>
      <c r="F8" s="327" t="s">
        <v>4</v>
      </c>
      <c r="G8" s="327" t="s">
        <v>5</v>
      </c>
      <c r="H8" s="327" t="s">
        <v>6</v>
      </c>
      <c r="I8" s="327" t="s">
        <v>9</v>
      </c>
      <c r="J8" s="327" t="s">
        <v>32</v>
      </c>
      <c r="K8" s="327" t="s">
        <v>65</v>
      </c>
      <c r="L8" s="327" t="s">
        <v>260</v>
      </c>
      <c r="M8" s="327" t="s">
        <v>262</v>
      </c>
      <c r="N8" s="327" t="s">
        <v>289</v>
      </c>
      <c r="O8" s="327" t="s">
        <v>306</v>
      </c>
      <c r="P8" s="328" t="s">
        <v>341</v>
      </c>
      <c r="Q8" s="325" t="s">
        <v>263</v>
      </c>
    </row>
    <row r="9" spans="1:17" ht="6.75" customHeight="1">
      <c r="A9" s="158"/>
      <c r="B9" s="137"/>
      <c r="C9" s="137"/>
      <c r="D9" s="137"/>
      <c r="E9" s="137"/>
      <c r="P9" s="159"/>
      <c r="Q9" s="157"/>
    </row>
    <row r="10" spans="1:17" ht="20.25" customHeight="1">
      <c r="A10" s="157" t="s">
        <v>59</v>
      </c>
      <c r="B10" s="166">
        <f>SUM(B11:B13)</f>
        <v>1656</v>
      </c>
      <c r="C10" s="166">
        <f>SUM(C11:C13)</f>
        <v>1301.5999999999999</v>
      </c>
      <c r="D10" s="166">
        <f>SUM(D11:D13)</f>
        <v>1149.8</v>
      </c>
      <c r="E10" s="166">
        <f>SUM(E11:E13)</f>
        <v>891.8</v>
      </c>
      <c r="F10" s="166">
        <v>618.20000000000005</v>
      </c>
      <c r="G10" s="166">
        <f t="shared" ref="G10:K10" si="0">SUM(G11:G13)</f>
        <v>418.5</v>
      </c>
      <c r="H10" s="166">
        <f t="shared" si="0"/>
        <v>387.59800000000001</v>
      </c>
      <c r="I10" s="166">
        <f t="shared" si="0"/>
        <v>457.7</v>
      </c>
      <c r="J10" s="166">
        <f t="shared" si="0"/>
        <v>592.90000000000009</v>
      </c>
      <c r="K10" s="166">
        <f t="shared" si="0"/>
        <v>800.3</v>
      </c>
      <c r="L10" s="166">
        <f t="shared" ref="L10:P10" si="1">SUM(L11:L13)</f>
        <v>1176</v>
      </c>
      <c r="M10" s="318">
        <f t="shared" si="1"/>
        <v>1539.8</v>
      </c>
      <c r="N10" s="318">
        <f t="shared" si="1"/>
        <v>1570.6</v>
      </c>
      <c r="O10" s="318">
        <f t="shared" ref="O10" si="2">SUM(O11:O13)</f>
        <v>1841.8</v>
      </c>
      <c r="P10" s="331">
        <f t="shared" si="1"/>
        <v>2234.6</v>
      </c>
      <c r="Q10" s="157" t="s">
        <v>62</v>
      </c>
    </row>
    <row r="11" spans="1:17" ht="18" customHeight="1">
      <c r="A11" s="155" t="s">
        <v>99</v>
      </c>
      <c r="B11" s="165">
        <v>871.1</v>
      </c>
      <c r="C11" s="165">
        <v>688.9</v>
      </c>
      <c r="D11" s="165">
        <v>747.9</v>
      </c>
      <c r="E11" s="165">
        <v>554.5</v>
      </c>
      <c r="F11" s="165">
        <v>391</v>
      </c>
      <c r="G11" s="165">
        <v>308.5</v>
      </c>
      <c r="H11" s="165">
        <v>287.27800000000002</v>
      </c>
      <c r="I11" s="165">
        <v>350.9</v>
      </c>
      <c r="J11" s="165">
        <v>454.6</v>
      </c>
      <c r="K11" s="165">
        <v>587.29999999999995</v>
      </c>
      <c r="L11" s="165">
        <v>803.2</v>
      </c>
      <c r="M11" s="165">
        <v>966.8</v>
      </c>
      <c r="N11" s="165">
        <v>939.8</v>
      </c>
      <c r="O11" s="165">
        <v>1110.5999999999999</v>
      </c>
      <c r="P11" s="216">
        <v>1222.3</v>
      </c>
      <c r="Q11" s="155" t="s">
        <v>117</v>
      </c>
    </row>
    <row r="12" spans="1:17" ht="21" customHeight="1">
      <c r="A12" s="156" t="s">
        <v>104</v>
      </c>
      <c r="B12" s="165"/>
      <c r="C12" s="165"/>
      <c r="D12" s="165"/>
      <c r="E12" s="165"/>
      <c r="F12" s="165"/>
      <c r="G12" s="165"/>
      <c r="H12" s="165"/>
      <c r="I12" s="165"/>
      <c r="J12" s="165"/>
      <c r="K12" s="167"/>
      <c r="L12" s="167"/>
      <c r="M12" s="167"/>
      <c r="N12" s="167"/>
      <c r="O12" s="167"/>
      <c r="P12" s="171"/>
      <c r="Q12" s="156" t="s">
        <v>261</v>
      </c>
    </row>
    <row r="13" spans="1:17" ht="14.25" customHeight="1">
      <c r="A13" s="155" t="s">
        <v>105</v>
      </c>
      <c r="B13" s="165">
        <f>783.2+1.7</f>
        <v>784.90000000000009</v>
      </c>
      <c r="C13" s="165">
        <f>611.7+1</f>
        <v>612.70000000000005</v>
      </c>
      <c r="D13" s="165">
        <f>398+3.9</f>
        <v>401.9</v>
      </c>
      <c r="E13" s="165">
        <f>333.1+4.2</f>
        <v>337.3</v>
      </c>
      <c r="F13" s="165">
        <f>226.7+0.466</f>
        <v>227.166</v>
      </c>
      <c r="G13" s="165">
        <f>105.8+4.2</f>
        <v>110</v>
      </c>
      <c r="H13" s="165">
        <f>98.076+2.244</f>
        <v>100.32</v>
      </c>
      <c r="I13" s="165">
        <v>106.8</v>
      </c>
      <c r="J13" s="165">
        <v>138.30000000000001</v>
      </c>
      <c r="K13" s="165">
        <v>213</v>
      </c>
      <c r="L13" s="165">
        <v>372.8</v>
      </c>
      <c r="M13" s="165">
        <v>573</v>
      </c>
      <c r="N13" s="165">
        <v>630.79999999999995</v>
      </c>
      <c r="O13" s="165">
        <v>731.2</v>
      </c>
      <c r="P13" s="216">
        <v>1012.3</v>
      </c>
      <c r="Q13" s="155" t="s">
        <v>114</v>
      </c>
    </row>
    <row r="14" spans="1:17" ht="20.25" customHeight="1">
      <c r="A14" s="157" t="s">
        <v>60</v>
      </c>
      <c r="B14" s="166">
        <f t="shared" ref="B14:G14" si="3">SUM(B15:B21)</f>
        <v>756.2</v>
      </c>
      <c r="C14" s="166">
        <f t="shared" si="3"/>
        <v>600.4</v>
      </c>
      <c r="D14" s="166">
        <f t="shared" si="3"/>
        <v>533</v>
      </c>
      <c r="E14" s="166">
        <f t="shared" si="3"/>
        <v>453.9</v>
      </c>
      <c r="F14" s="166">
        <f t="shared" si="3"/>
        <v>337</v>
      </c>
      <c r="G14" s="166">
        <f t="shared" si="3"/>
        <v>251.8</v>
      </c>
      <c r="H14" s="166">
        <v>217.1</v>
      </c>
      <c r="I14" s="166">
        <f t="shared" ref="I14:L14" si="4">SUM(I15:I21)</f>
        <v>255.7</v>
      </c>
      <c r="J14" s="166">
        <f t="shared" si="4"/>
        <v>323.29999999999995</v>
      </c>
      <c r="K14" s="166">
        <f t="shared" si="4"/>
        <v>436.7</v>
      </c>
      <c r="L14" s="166">
        <f t="shared" si="4"/>
        <v>558.4</v>
      </c>
      <c r="M14" s="318">
        <f t="shared" ref="M14:P14" si="5">SUM(M15:M21)</f>
        <v>587.69999999999993</v>
      </c>
      <c r="N14" s="318">
        <f t="shared" si="5"/>
        <v>561.88</v>
      </c>
      <c r="O14" s="318">
        <f t="shared" ref="O14" si="6">SUM(O15:O21)</f>
        <v>675.59999999999991</v>
      </c>
      <c r="P14" s="331">
        <f t="shared" si="5"/>
        <v>663.69999999999993</v>
      </c>
      <c r="Q14" s="157" t="s">
        <v>63</v>
      </c>
    </row>
    <row r="15" spans="1:17" ht="18" customHeight="1">
      <c r="A15" s="155" t="s">
        <v>130</v>
      </c>
      <c r="B15" s="165">
        <v>33.6</v>
      </c>
      <c r="C15" s="165">
        <v>37.1</v>
      </c>
      <c r="D15" s="165">
        <v>37.799999999999997</v>
      </c>
      <c r="E15" s="165">
        <v>50.1</v>
      </c>
      <c r="F15" s="165">
        <v>42.8</v>
      </c>
      <c r="G15" s="165">
        <v>35.5</v>
      </c>
      <c r="H15" s="165">
        <v>50.3</v>
      </c>
      <c r="I15" s="165">
        <v>70.599999999999994</v>
      </c>
      <c r="J15" s="165">
        <v>109.3</v>
      </c>
      <c r="K15" s="165">
        <v>186</v>
      </c>
      <c r="L15" s="165">
        <v>211.7</v>
      </c>
      <c r="M15" s="165">
        <v>159.19999999999999</v>
      </c>
      <c r="N15" s="165">
        <v>144.6</v>
      </c>
      <c r="O15" s="165">
        <v>169.7</v>
      </c>
      <c r="P15" s="216">
        <v>156.6</v>
      </c>
      <c r="Q15" s="155" t="s">
        <v>129</v>
      </c>
    </row>
    <row r="16" spans="1:17" ht="18" customHeight="1">
      <c r="A16" s="155" t="s">
        <v>101</v>
      </c>
      <c r="B16" s="165">
        <v>99.8</v>
      </c>
      <c r="C16" s="165">
        <v>89.4</v>
      </c>
      <c r="D16" s="165">
        <v>119.8</v>
      </c>
      <c r="E16" s="165">
        <v>135.6</v>
      </c>
      <c r="F16" s="165">
        <v>103</v>
      </c>
      <c r="G16" s="165">
        <v>66.5</v>
      </c>
      <c r="H16" s="165">
        <v>76.207999999999998</v>
      </c>
      <c r="I16" s="165">
        <v>82</v>
      </c>
      <c r="J16" s="170">
        <v>69.400000000000006</v>
      </c>
      <c r="K16" s="170">
        <v>77.3</v>
      </c>
      <c r="L16" s="170">
        <v>107.3</v>
      </c>
      <c r="M16" s="170">
        <v>155.6</v>
      </c>
      <c r="N16" s="170">
        <v>161.9</v>
      </c>
      <c r="O16" s="170">
        <v>213.3</v>
      </c>
      <c r="P16" s="217">
        <v>211.7</v>
      </c>
      <c r="Q16" s="155" t="s">
        <v>118</v>
      </c>
    </row>
    <row r="17" spans="1:17" ht="18" customHeight="1">
      <c r="A17" s="155" t="s">
        <v>100</v>
      </c>
      <c r="B17" s="165">
        <v>129.69999999999999</v>
      </c>
      <c r="C17" s="165">
        <v>80.099999999999994</v>
      </c>
      <c r="D17" s="165">
        <v>89.9</v>
      </c>
      <c r="E17" s="165">
        <v>65.8</v>
      </c>
      <c r="F17" s="165">
        <v>45.6</v>
      </c>
      <c r="G17" s="165">
        <v>48</v>
      </c>
      <c r="H17" s="165">
        <v>27.669</v>
      </c>
      <c r="I17" s="165">
        <v>31</v>
      </c>
      <c r="J17" s="170">
        <v>38.4</v>
      </c>
      <c r="K17" s="170">
        <v>41.9</v>
      </c>
      <c r="L17" s="170">
        <v>87.4</v>
      </c>
      <c r="M17" s="170">
        <v>111</v>
      </c>
      <c r="N17" s="170">
        <v>88.8</v>
      </c>
      <c r="O17" s="170">
        <v>115.5</v>
      </c>
      <c r="P17" s="217">
        <v>103.4</v>
      </c>
      <c r="Q17" s="156" t="s">
        <v>119</v>
      </c>
    </row>
    <row r="18" spans="1:17" ht="18" customHeight="1">
      <c r="A18" s="155" t="s">
        <v>102</v>
      </c>
      <c r="B18" s="165">
        <v>84.3</v>
      </c>
      <c r="C18" s="165">
        <v>85.9</v>
      </c>
      <c r="D18" s="165">
        <v>57.7</v>
      </c>
      <c r="E18" s="165">
        <v>52.7</v>
      </c>
      <c r="F18" s="165">
        <v>40.6</v>
      </c>
      <c r="G18" s="165">
        <v>19.899999999999999</v>
      </c>
      <c r="H18" s="165">
        <v>12.863</v>
      </c>
      <c r="I18" s="165">
        <v>18.5</v>
      </c>
      <c r="J18" s="170">
        <v>34.5</v>
      </c>
      <c r="K18" s="170">
        <v>38.700000000000003</v>
      </c>
      <c r="L18" s="170">
        <v>42.4</v>
      </c>
      <c r="M18" s="170">
        <v>49.1</v>
      </c>
      <c r="N18" s="170">
        <v>45.2</v>
      </c>
      <c r="O18" s="170">
        <v>46.4</v>
      </c>
      <c r="P18" s="217">
        <v>46.4</v>
      </c>
      <c r="Q18" s="155" t="s">
        <v>120</v>
      </c>
    </row>
    <row r="19" spans="1:17" ht="18" customHeight="1">
      <c r="A19" s="156" t="s">
        <v>364</v>
      </c>
      <c r="B19" s="165"/>
      <c r="C19" s="165"/>
      <c r="D19" s="165"/>
      <c r="E19" s="165"/>
      <c r="F19" s="165"/>
      <c r="G19" s="165"/>
      <c r="H19" s="165"/>
      <c r="I19" s="165"/>
      <c r="J19" s="170"/>
      <c r="K19" s="167"/>
      <c r="L19" s="167"/>
      <c r="M19" s="167"/>
      <c r="N19" s="167"/>
      <c r="O19" s="167"/>
      <c r="P19" s="171"/>
      <c r="Q19" s="155" t="s">
        <v>258</v>
      </c>
    </row>
    <row r="20" spans="1:17" ht="18" customHeight="1">
      <c r="A20" s="155" t="s">
        <v>103</v>
      </c>
      <c r="B20" s="165">
        <v>136.9</v>
      </c>
      <c r="C20" s="165">
        <v>128.5</v>
      </c>
      <c r="D20" s="165">
        <v>152.69999999999999</v>
      </c>
      <c r="E20" s="165">
        <v>104.1</v>
      </c>
      <c r="F20" s="165">
        <v>71.400000000000006</v>
      </c>
      <c r="G20" s="165">
        <v>55.7</v>
      </c>
      <c r="H20" s="165">
        <v>35.953000000000003</v>
      </c>
      <c r="I20" s="165">
        <v>35.4</v>
      </c>
      <c r="J20" s="170">
        <v>51.8</v>
      </c>
      <c r="K20" s="170">
        <v>68.099999999999994</v>
      </c>
      <c r="L20" s="170">
        <v>81.099999999999994</v>
      </c>
      <c r="M20" s="170">
        <v>81.3</v>
      </c>
      <c r="N20" s="170">
        <v>96.4</v>
      </c>
      <c r="O20" s="170">
        <v>107.4</v>
      </c>
      <c r="P20" s="217">
        <v>125.1</v>
      </c>
      <c r="Q20" s="156" t="s">
        <v>115</v>
      </c>
    </row>
    <row r="21" spans="1:17" ht="18" customHeight="1">
      <c r="A21" s="155" t="s">
        <v>116</v>
      </c>
      <c r="B21" s="165">
        <v>271.89999999999998</v>
      </c>
      <c r="C21" s="165">
        <v>179.4</v>
      </c>
      <c r="D21" s="165">
        <v>75.099999999999994</v>
      </c>
      <c r="E21" s="165">
        <v>45.6</v>
      </c>
      <c r="F21" s="165">
        <v>33.6</v>
      </c>
      <c r="G21" s="165">
        <v>26.2</v>
      </c>
      <c r="H21" s="165">
        <v>14</v>
      </c>
      <c r="I21" s="165">
        <v>18.2</v>
      </c>
      <c r="J21" s="170">
        <v>19.899999999999999</v>
      </c>
      <c r="K21" s="170">
        <v>24.7</v>
      </c>
      <c r="L21" s="170">
        <v>28.5</v>
      </c>
      <c r="M21" s="170">
        <v>31.5</v>
      </c>
      <c r="N21" s="170">
        <v>24.98</v>
      </c>
      <c r="O21" s="170">
        <v>23.3</v>
      </c>
      <c r="P21" s="217">
        <v>20.5</v>
      </c>
      <c r="Q21" s="155" t="s">
        <v>121</v>
      </c>
    </row>
    <row r="22" spans="1:17" ht="18" customHeight="1">
      <c r="A22" s="157" t="s">
        <v>61</v>
      </c>
      <c r="B22" s="166">
        <f>SUM(B24:B29)</f>
        <v>576.29999999999995</v>
      </c>
      <c r="C22" s="166">
        <f>SUM(C24:C29)</f>
        <v>566.80000000000007</v>
      </c>
      <c r="D22" s="166">
        <f>SUM(D24:D29)</f>
        <v>664.80000000000007</v>
      </c>
      <c r="E22" s="166">
        <f>SUM(E24:E29)</f>
        <v>613</v>
      </c>
      <c r="F22" s="166">
        <v>541.4</v>
      </c>
      <c r="G22" s="166">
        <f t="shared" ref="G22:P22" si="7">SUM(G24:G29)</f>
        <v>436</v>
      </c>
      <c r="H22" s="166">
        <f t="shared" si="7"/>
        <v>312.745</v>
      </c>
      <c r="I22" s="166">
        <f t="shared" si="7"/>
        <v>221.7</v>
      </c>
      <c r="J22" s="166">
        <f t="shared" si="7"/>
        <v>251.59999999999997</v>
      </c>
      <c r="K22" s="166">
        <f t="shared" si="7"/>
        <v>274.3</v>
      </c>
      <c r="L22" s="166">
        <f t="shared" si="7"/>
        <v>274.7</v>
      </c>
      <c r="M22" s="319">
        <f t="shared" si="7"/>
        <v>340.59999999999997</v>
      </c>
      <c r="N22" s="319">
        <f t="shared" si="7"/>
        <v>335</v>
      </c>
      <c r="O22" s="319">
        <f t="shared" ref="O22" si="8">SUM(O24:O29)</f>
        <v>417.8</v>
      </c>
      <c r="P22" s="241">
        <f t="shared" si="7"/>
        <v>494.5</v>
      </c>
      <c r="Q22" s="157" t="s">
        <v>64</v>
      </c>
    </row>
    <row r="23" spans="1:17" ht="18" customHeight="1">
      <c r="A23" s="155" t="s">
        <v>112</v>
      </c>
      <c r="P23" s="159"/>
      <c r="Q23" s="155"/>
    </row>
    <row r="24" spans="1:17" ht="18" customHeight="1">
      <c r="A24" s="155" t="s">
        <v>113</v>
      </c>
      <c r="B24" s="165">
        <v>246.5</v>
      </c>
      <c r="C24" s="165">
        <v>218.7</v>
      </c>
      <c r="D24" s="165">
        <v>190.5</v>
      </c>
      <c r="E24" s="165">
        <v>205.7</v>
      </c>
      <c r="F24" s="165">
        <v>153.1</v>
      </c>
      <c r="G24" s="165">
        <v>102.1</v>
      </c>
      <c r="H24" s="165">
        <v>91.218000000000004</v>
      </c>
      <c r="I24" s="165">
        <v>95.1</v>
      </c>
      <c r="J24" s="170">
        <v>103.5</v>
      </c>
      <c r="K24" s="170">
        <v>121.2</v>
      </c>
      <c r="L24" s="170">
        <v>124.1</v>
      </c>
      <c r="M24" s="170">
        <v>124.1</v>
      </c>
      <c r="N24" s="170">
        <v>136.4</v>
      </c>
      <c r="O24" s="170">
        <v>162.19999999999999</v>
      </c>
      <c r="P24" s="217">
        <v>196.3</v>
      </c>
      <c r="Q24" s="155" t="s">
        <v>122</v>
      </c>
    </row>
    <row r="25" spans="1:17" ht="18" customHeight="1">
      <c r="A25" s="155" t="s">
        <v>110</v>
      </c>
      <c r="B25" s="167"/>
      <c r="C25" s="167"/>
      <c r="D25" s="167"/>
      <c r="E25" s="167"/>
      <c r="F25" s="167"/>
      <c r="G25" s="167"/>
      <c r="H25" s="167"/>
      <c r="I25" s="167"/>
      <c r="J25" s="170"/>
      <c r="K25" s="167"/>
      <c r="L25" s="167"/>
      <c r="M25" s="167"/>
      <c r="N25" s="167"/>
      <c r="O25" s="167"/>
      <c r="P25" s="171"/>
      <c r="Q25" s="155" t="s">
        <v>123</v>
      </c>
    </row>
    <row r="26" spans="1:17" ht="18.75" customHeight="1">
      <c r="A26" s="155" t="s">
        <v>109</v>
      </c>
      <c r="B26" s="165">
        <v>125.8</v>
      </c>
      <c r="C26" s="165">
        <v>79.5</v>
      </c>
      <c r="D26" s="165">
        <v>107.3</v>
      </c>
      <c r="E26" s="165">
        <v>76.3</v>
      </c>
      <c r="F26" s="165">
        <v>64.7</v>
      </c>
      <c r="G26" s="165">
        <v>42.4</v>
      </c>
      <c r="H26" s="165">
        <v>17.885999999999999</v>
      </c>
      <c r="I26" s="165">
        <v>15.9</v>
      </c>
      <c r="J26" s="170">
        <v>19</v>
      </c>
      <c r="K26" s="170">
        <v>21.8</v>
      </c>
      <c r="L26" s="170">
        <v>27.2</v>
      </c>
      <c r="M26" s="170">
        <v>34.5</v>
      </c>
      <c r="N26" s="170">
        <v>29.6</v>
      </c>
      <c r="O26" s="170">
        <v>34.6</v>
      </c>
      <c r="P26" s="217">
        <v>40.6</v>
      </c>
      <c r="Q26" s="155" t="s">
        <v>124</v>
      </c>
    </row>
    <row r="27" spans="1:17" ht="18" customHeight="1">
      <c r="A27" s="155" t="s">
        <v>107</v>
      </c>
      <c r="B27" s="165">
        <v>113.7</v>
      </c>
      <c r="C27" s="165">
        <v>138.30000000000001</v>
      </c>
      <c r="D27" s="165">
        <v>198.9</v>
      </c>
      <c r="E27" s="165">
        <v>174.5</v>
      </c>
      <c r="F27" s="165">
        <v>166.7</v>
      </c>
      <c r="G27" s="165">
        <v>125.5</v>
      </c>
      <c r="H27" s="165">
        <v>63.944000000000003</v>
      </c>
      <c r="I27" s="165">
        <v>41.9</v>
      </c>
      <c r="J27" s="170">
        <v>45.6</v>
      </c>
      <c r="K27" s="170">
        <v>54.3</v>
      </c>
      <c r="L27" s="170">
        <v>44.9</v>
      </c>
      <c r="M27" s="170">
        <v>53.4</v>
      </c>
      <c r="N27" s="170">
        <v>43.3</v>
      </c>
      <c r="O27" s="170">
        <v>49.4</v>
      </c>
      <c r="P27" s="217">
        <v>61.8</v>
      </c>
      <c r="Q27" s="155" t="s">
        <v>125</v>
      </c>
    </row>
    <row r="28" spans="1:17" ht="18" customHeight="1">
      <c r="A28" s="155" t="s">
        <v>257</v>
      </c>
      <c r="B28" s="165">
        <v>3</v>
      </c>
      <c r="C28" s="165">
        <v>51.1</v>
      </c>
      <c r="D28" s="165">
        <v>74</v>
      </c>
      <c r="E28" s="165">
        <v>75.3</v>
      </c>
      <c r="F28" s="165">
        <v>61.6</v>
      </c>
      <c r="G28" s="165">
        <v>124.5</v>
      </c>
      <c r="H28" s="165">
        <v>91.061999999999998</v>
      </c>
      <c r="I28" s="165">
        <v>19</v>
      </c>
      <c r="J28" s="170">
        <v>10.199999999999999</v>
      </c>
      <c r="K28" s="170">
        <v>23</v>
      </c>
      <c r="L28" s="170">
        <v>24</v>
      </c>
      <c r="M28" s="170">
        <v>84.9</v>
      </c>
      <c r="N28" s="170">
        <v>84.2</v>
      </c>
      <c r="O28" s="170">
        <v>123.8</v>
      </c>
      <c r="P28" s="217">
        <v>140.19999999999999</v>
      </c>
      <c r="Q28" s="155" t="s">
        <v>126</v>
      </c>
    </row>
    <row r="29" spans="1:17" ht="18" customHeight="1">
      <c r="A29" s="162" t="s">
        <v>108</v>
      </c>
      <c r="B29" s="168">
        <v>87.3</v>
      </c>
      <c r="C29" s="169">
        <v>79.2</v>
      </c>
      <c r="D29" s="169">
        <v>94.1</v>
      </c>
      <c r="E29" s="169">
        <v>81.2</v>
      </c>
      <c r="F29" s="169">
        <v>95.3</v>
      </c>
      <c r="G29" s="169">
        <v>41.5</v>
      </c>
      <c r="H29" s="169">
        <v>48.634999999999998</v>
      </c>
      <c r="I29" s="169">
        <v>49.8</v>
      </c>
      <c r="J29" s="169">
        <v>73.3</v>
      </c>
      <c r="K29" s="215">
        <v>54</v>
      </c>
      <c r="L29" s="215">
        <v>54.5</v>
      </c>
      <c r="M29" s="215">
        <v>43.7</v>
      </c>
      <c r="N29" s="215">
        <v>41.5</v>
      </c>
      <c r="O29" s="215">
        <v>47.8</v>
      </c>
      <c r="P29" s="172">
        <v>55.6</v>
      </c>
      <c r="Q29" s="162" t="s">
        <v>127</v>
      </c>
    </row>
    <row r="30" spans="1:17" ht="9" customHeight="1">
      <c r="A30" s="138"/>
      <c r="B30" s="139"/>
      <c r="C30" s="140"/>
      <c r="D30" s="139"/>
      <c r="E30" s="140"/>
      <c r="P30" s="159"/>
      <c r="Q30" s="163"/>
    </row>
    <row r="31" spans="1:17" ht="16.5" customHeight="1">
      <c r="A31" s="157" t="s">
        <v>111</v>
      </c>
      <c r="B31" s="166">
        <f>B10+B14+B22</f>
        <v>2988.5</v>
      </c>
      <c r="C31" s="166">
        <f t="shared" ref="C31:P31" si="9">C10+C14+C22</f>
        <v>2468.8000000000002</v>
      </c>
      <c r="D31" s="166">
        <f t="shared" si="9"/>
        <v>2347.6</v>
      </c>
      <c r="E31" s="166">
        <f t="shared" si="9"/>
        <v>1958.6999999999998</v>
      </c>
      <c r="F31" s="166">
        <f t="shared" si="9"/>
        <v>1496.6</v>
      </c>
      <c r="G31" s="166">
        <f t="shared" si="9"/>
        <v>1106.3</v>
      </c>
      <c r="H31" s="166">
        <f t="shared" si="9"/>
        <v>917.44299999999998</v>
      </c>
      <c r="I31" s="166">
        <f t="shared" si="9"/>
        <v>935.09999999999991</v>
      </c>
      <c r="J31" s="166">
        <f t="shared" si="9"/>
        <v>1167.8</v>
      </c>
      <c r="K31" s="166">
        <f t="shared" si="9"/>
        <v>1511.3</v>
      </c>
      <c r="L31" s="166">
        <f t="shared" ref="L31:O31" si="10">L10+L14+L22</f>
        <v>2009.1000000000001</v>
      </c>
      <c r="M31" s="166">
        <f t="shared" si="10"/>
        <v>2468.1</v>
      </c>
      <c r="N31" s="166">
        <f t="shared" si="10"/>
        <v>2467.48</v>
      </c>
      <c r="O31" s="166">
        <f t="shared" si="10"/>
        <v>2935.2</v>
      </c>
      <c r="P31" s="241">
        <f t="shared" si="9"/>
        <v>3392.7999999999997</v>
      </c>
      <c r="Q31" s="157" t="s">
        <v>128</v>
      </c>
    </row>
    <row r="32" spans="1:17" ht="5.25" customHeight="1">
      <c r="A32" s="141"/>
      <c r="B32" s="142"/>
      <c r="C32" s="143"/>
      <c r="D32" s="142"/>
      <c r="E32" s="142"/>
      <c r="F32" s="160"/>
      <c r="G32" s="160"/>
      <c r="H32" s="160"/>
      <c r="I32" s="160"/>
      <c r="J32" s="160"/>
      <c r="K32" s="160"/>
      <c r="L32" s="160"/>
      <c r="M32" s="160"/>
      <c r="N32" s="160"/>
      <c r="O32" s="160"/>
      <c r="P32" s="161"/>
      <c r="Q32" s="164"/>
    </row>
    <row r="33" spans="1:17" ht="12.75" customHeight="1" thickBot="1">
      <c r="A33" s="144"/>
      <c r="B33" s="145"/>
      <c r="C33" s="145"/>
      <c r="D33" s="145"/>
      <c r="E33" s="145"/>
    </row>
    <row r="34" spans="1:17" ht="13.5" thickTop="1">
      <c r="A34" s="271" t="str">
        <f>'Περιεχόμενα-Contents'!B12</f>
        <v>(Τελευταία Ενημέρωση/Last Update 26/09/2024)</v>
      </c>
      <c r="B34" s="312"/>
      <c r="C34" s="312"/>
      <c r="D34" s="312"/>
      <c r="E34" s="312"/>
      <c r="F34" s="313"/>
      <c r="G34" s="313"/>
      <c r="H34" s="313"/>
      <c r="I34" s="313"/>
      <c r="J34" s="313"/>
      <c r="K34" s="313"/>
      <c r="L34" s="313"/>
      <c r="M34" s="313"/>
      <c r="N34" s="313"/>
      <c r="O34" s="313"/>
      <c r="P34" s="313"/>
      <c r="Q34" s="313"/>
    </row>
    <row r="35" spans="1:17">
      <c r="A35" s="47" t="str">
        <f>'Περιεχόμενα-Contents'!B13</f>
        <v>COPYRIGHT ©: 2024 REPUBLIC OF CYPRUS, STATISTICAL SERVICE</v>
      </c>
    </row>
  </sheetData>
  <mergeCells count="3">
    <mergeCell ref="A1:B1"/>
    <mergeCell ref="A4:K4"/>
    <mergeCell ref="A5:I5"/>
  </mergeCells>
  <hyperlinks>
    <hyperlink ref="A1" location="'Περιεχόμενα-Contents'!A1" display="Περιεχόμενα - Contents" xr:uid="{00000000-0004-0000-0A00-000000000000}"/>
  </hyperlinks>
  <printOptions horizontalCentered="1"/>
  <pageMargins left="0.15748031496062992" right="0.15748031496062992" top="0.51181102362204722" bottom="0.47244094488188981" header="0.51181102362204722" footer="0.43307086614173229"/>
  <pageSetup paperSize="9" scale="79" firstPageNumber="293" fitToHeight="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61"/>
  <sheetViews>
    <sheetView zoomScaleNormal="100" workbookViewId="0">
      <pane ySplit="3" topLeftCell="A4" activePane="bottomLeft" state="frozen"/>
      <selection pane="bottomLeft"/>
    </sheetView>
  </sheetViews>
  <sheetFormatPr defaultColWidth="9.140625" defaultRowHeight="12.75"/>
  <cols>
    <col min="1" max="1" width="2.5703125" style="18" customWidth="1"/>
    <col min="2" max="2" width="103.7109375" style="18" customWidth="1"/>
    <col min="3" max="3" width="3.85546875" style="18" customWidth="1"/>
    <col min="4" max="4" width="103.7109375" style="18" customWidth="1"/>
    <col min="5" max="16384" width="9.140625" style="18"/>
  </cols>
  <sheetData>
    <row r="1" spans="1:4" ht="15">
      <c r="B1" s="19" t="s">
        <v>24</v>
      </c>
      <c r="C1" s="20"/>
      <c r="D1" s="21"/>
    </row>
    <row r="2" spans="1:4" ht="30" customHeight="1">
      <c r="B2" s="43" t="s">
        <v>334</v>
      </c>
      <c r="C2" s="44"/>
      <c r="D2" s="43" t="s">
        <v>335</v>
      </c>
    </row>
    <row r="3" spans="1:4" s="23" customFormat="1" ht="30" customHeight="1">
      <c r="A3" s="22"/>
      <c r="B3" s="45" t="s">
        <v>10</v>
      </c>
      <c r="C3" s="46"/>
      <c r="D3" s="45" t="s">
        <v>11</v>
      </c>
    </row>
    <row r="4" spans="1:4" s="23" customFormat="1" ht="15.75">
      <c r="A4" s="24"/>
      <c r="B4" s="25"/>
      <c r="C4" s="25"/>
      <c r="D4" s="25"/>
    </row>
    <row r="5" spans="1:4">
      <c r="B5" s="26" t="s">
        <v>34</v>
      </c>
      <c r="C5" s="27"/>
      <c r="D5" s="28" t="s">
        <v>35</v>
      </c>
    </row>
    <row r="6" spans="1:4" ht="8.25" customHeight="1">
      <c r="B6" s="29"/>
      <c r="C6" s="27"/>
      <c r="D6" s="29"/>
    </row>
    <row r="7" spans="1:4" ht="51">
      <c r="B7" s="30" t="s">
        <v>290</v>
      </c>
      <c r="C7" s="31"/>
      <c r="D7" s="32" t="s">
        <v>253</v>
      </c>
    </row>
    <row r="8" spans="1:4" ht="15" customHeight="1">
      <c r="B8" s="33"/>
      <c r="C8" s="27"/>
      <c r="D8" s="27"/>
    </row>
    <row r="9" spans="1:4">
      <c r="B9" s="28" t="s">
        <v>266</v>
      </c>
      <c r="C9" s="27"/>
      <c r="D9" s="28" t="s">
        <v>267</v>
      </c>
    </row>
    <row r="10" spans="1:4" ht="9.75" customHeight="1">
      <c r="B10" s="28"/>
      <c r="C10" s="27"/>
      <c r="D10" s="28"/>
    </row>
    <row r="11" spans="1:4" ht="39" customHeight="1">
      <c r="B11" s="32" t="s">
        <v>287</v>
      </c>
      <c r="C11" s="31"/>
      <c r="D11" s="32" t="s">
        <v>288</v>
      </c>
    </row>
    <row r="12" spans="1:4" ht="9.75" customHeight="1">
      <c r="B12" s="27"/>
      <c r="C12" s="27"/>
      <c r="D12" s="27"/>
    </row>
    <row r="13" spans="1:4">
      <c r="B13" s="28" t="s">
        <v>25</v>
      </c>
      <c r="C13" s="27"/>
      <c r="D13" s="28" t="s">
        <v>26</v>
      </c>
    </row>
    <row r="14" spans="1:4" ht="9.75" customHeight="1">
      <c r="B14" s="27"/>
      <c r="C14" s="27"/>
      <c r="D14" s="27"/>
    </row>
    <row r="15" spans="1:4" ht="38.25">
      <c r="B15" s="30" t="s">
        <v>268</v>
      </c>
      <c r="C15" s="31"/>
      <c r="D15" s="30" t="s">
        <v>269</v>
      </c>
    </row>
    <row r="16" spans="1:4">
      <c r="B16" s="27"/>
      <c r="C16" s="27"/>
      <c r="D16" s="27"/>
    </row>
    <row r="17" spans="2:4">
      <c r="B17" s="34" t="s">
        <v>13</v>
      </c>
      <c r="C17" s="27"/>
      <c r="D17" s="34" t="s">
        <v>14</v>
      </c>
    </row>
    <row r="18" spans="2:4" ht="9.75" customHeight="1">
      <c r="B18" s="27"/>
      <c r="C18" s="27"/>
      <c r="D18" s="27"/>
    </row>
    <row r="19" spans="2:4" ht="38.25">
      <c r="B19" s="30" t="s">
        <v>150</v>
      </c>
      <c r="C19" s="31"/>
      <c r="D19" s="30" t="s">
        <v>151</v>
      </c>
    </row>
    <row r="20" spans="2:4">
      <c r="B20" s="27"/>
      <c r="C20" s="27"/>
      <c r="D20" s="27"/>
    </row>
    <row r="21" spans="2:4" ht="76.5">
      <c r="B21" s="190" t="s">
        <v>308</v>
      </c>
      <c r="C21" s="31"/>
      <c r="D21" s="190" t="s">
        <v>307</v>
      </c>
    </row>
    <row r="22" spans="2:4">
      <c r="B22" s="27"/>
      <c r="C22" s="31"/>
      <c r="D22" s="30"/>
    </row>
    <row r="23" spans="2:4" ht="66">
      <c r="B23" s="35" t="s">
        <v>291</v>
      </c>
      <c r="C23" s="31"/>
      <c r="D23" s="35" t="s">
        <v>254</v>
      </c>
    </row>
    <row r="24" spans="2:4">
      <c r="B24" s="35"/>
      <c r="C24" s="31"/>
      <c r="D24" s="31"/>
    </row>
    <row r="25" spans="2:4" ht="38.25">
      <c r="B25" s="332" t="s">
        <v>354</v>
      </c>
      <c r="C25" s="31"/>
      <c r="D25" s="332" t="s">
        <v>356</v>
      </c>
    </row>
    <row r="26" spans="2:4">
      <c r="B26" s="31"/>
      <c r="C26" s="31"/>
      <c r="D26" s="31"/>
    </row>
    <row r="27" spans="2:4" ht="25.5">
      <c r="B27" s="332" t="s">
        <v>355</v>
      </c>
      <c r="C27" s="31"/>
      <c r="D27" s="332" t="s">
        <v>357</v>
      </c>
    </row>
    <row r="28" spans="2:4">
      <c r="B28" s="30"/>
      <c r="C28" s="31"/>
      <c r="D28" s="30"/>
    </row>
    <row r="29" spans="2:4" ht="25.5">
      <c r="B29" s="30" t="s">
        <v>305</v>
      </c>
      <c r="C29" s="31"/>
      <c r="D29" s="30" t="s">
        <v>292</v>
      </c>
    </row>
    <row r="30" spans="2:4">
      <c r="B30" s="30"/>
      <c r="C30" s="31"/>
      <c r="D30" s="30"/>
    </row>
    <row r="31" spans="2:4" ht="63.75">
      <c r="B31" s="30" t="s">
        <v>311</v>
      </c>
      <c r="C31" s="31"/>
      <c r="D31" s="30" t="s">
        <v>310</v>
      </c>
    </row>
    <row r="32" spans="2:4">
      <c r="B32" s="30"/>
      <c r="C32" s="31"/>
      <c r="D32" s="30"/>
    </row>
    <row r="33" spans="2:4" ht="25.5">
      <c r="B33" s="30" t="s">
        <v>365</v>
      </c>
      <c r="C33" s="31"/>
      <c r="D33" s="30" t="s">
        <v>314</v>
      </c>
    </row>
    <row r="34" spans="2:4">
      <c r="B34" s="31"/>
      <c r="C34" s="31"/>
      <c r="D34" s="31"/>
    </row>
    <row r="35" spans="2:4" ht="62.25" customHeight="1">
      <c r="B35" s="190" t="s">
        <v>312</v>
      </c>
      <c r="C35" s="31"/>
      <c r="D35" s="190" t="s">
        <v>313</v>
      </c>
    </row>
    <row r="36" spans="2:4" ht="38.25">
      <c r="B36" s="30" t="s">
        <v>293</v>
      </c>
      <c r="C36" s="31"/>
      <c r="D36" s="30" t="s">
        <v>294</v>
      </c>
    </row>
    <row r="37" spans="2:4">
      <c r="B37" s="30"/>
      <c r="C37" s="31"/>
      <c r="D37" s="30"/>
    </row>
    <row r="38" spans="2:4" ht="38.25">
      <c r="B38" s="321" t="s">
        <v>295</v>
      </c>
      <c r="C38" s="31"/>
      <c r="D38" s="30" t="s">
        <v>296</v>
      </c>
    </row>
    <row r="39" spans="2:4">
      <c r="B39" s="30"/>
      <c r="C39" s="31"/>
      <c r="D39" s="30"/>
    </row>
    <row r="40" spans="2:4" ht="25.5">
      <c r="B40" s="30" t="s">
        <v>297</v>
      </c>
      <c r="C40" s="31"/>
      <c r="D40" s="30" t="s">
        <v>298</v>
      </c>
    </row>
    <row r="41" spans="2:4">
      <c r="B41" s="30"/>
      <c r="C41" s="31"/>
      <c r="D41" s="30"/>
    </row>
    <row r="42" spans="2:4" ht="51">
      <c r="B42" s="30" t="s">
        <v>299</v>
      </c>
      <c r="C42" s="31"/>
      <c r="D42" s="30" t="s">
        <v>300</v>
      </c>
    </row>
    <row r="43" spans="2:4">
      <c r="B43" s="31" t="s">
        <v>301</v>
      </c>
      <c r="C43" s="31"/>
      <c r="D43" s="31" t="s">
        <v>302</v>
      </c>
    </row>
    <row r="44" spans="2:4">
      <c r="B44" s="31"/>
      <c r="C44" s="31"/>
      <c r="D44" s="31"/>
    </row>
    <row r="45" spans="2:4" ht="25.5">
      <c r="B45" s="35" t="s">
        <v>303</v>
      </c>
      <c r="C45" s="31"/>
      <c r="D45" s="32" t="s">
        <v>304</v>
      </c>
    </row>
    <row r="46" spans="2:4">
      <c r="B46" s="27"/>
      <c r="C46" s="27"/>
      <c r="D46" s="27"/>
    </row>
    <row r="47" spans="2:4">
      <c r="B47" s="34" t="s">
        <v>12</v>
      </c>
      <c r="C47" s="27"/>
      <c r="D47" s="34" t="s">
        <v>152</v>
      </c>
    </row>
    <row r="48" spans="2:4" ht="9.75" customHeight="1">
      <c r="B48" s="27"/>
      <c r="C48" s="27"/>
      <c r="D48" s="27"/>
    </row>
    <row r="49" spans="2:4" ht="15" customHeight="1">
      <c r="B49" s="27" t="s">
        <v>44</v>
      </c>
      <c r="C49" s="27"/>
      <c r="D49" s="27" t="s">
        <v>52</v>
      </c>
    </row>
    <row r="50" spans="2:4" ht="15" customHeight="1">
      <c r="B50" s="27" t="s">
        <v>43</v>
      </c>
      <c r="C50" s="27"/>
      <c r="D50" s="27" t="s">
        <v>51</v>
      </c>
    </row>
    <row r="51" spans="2:4">
      <c r="B51" s="36" t="s">
        <v>42</v>
      </c>
      <c r="C51" s="27"/>
      <c r="D51" s="36" t="s">
        <v>50</v>
      </c>
    </row>
    <row r="52" spans="2:4">
      <c r="B52" s="36" t="s">
        <v>40</v>
      </c>
      <c r="C52" s="27"/>
      <c r="D52" s="36" t="s">
        <v>49</v>
      </c>
    </row>
    <row r="53" spans="2:4">
      <c r="B53" s="36" t="s">
        <v>41</v>
      </c>
      <c r="C53" s="27"/>
      <c r="D53" s="36" t="s">
        <v>48</v>
      </c>
    </row>
    <row r="54" spans="2:4">
      <c r="B54" s="37" t="s">
        <v>39</v>
      </c>
      <c r="C54" s="27"/>
      <c r="D54" s="37" t="s">
        <v>47</v>
      </c>
    </row>
    <row r="55" spans="2:4">
      <c r="B55" s="38" t="s">
        <v>38</v>
      </c>
      <c r="C55" s="27"/>
      <c r="D55" s="38" t="s">
        <v>46</v>
      </c>
    </row>
    <row r="56" spans="2:4">
      <c r="B56" s="36" t="s">
        <v>37</v>
      </c>
      <c r="C56" s="27"/>
      <c r="D56" s="36" t="s">
        <v>45</v>
      </c>
    </row>
    <row r="57" spans="2:4">
      <c r="B57" s="36" t="s">
        <v>36</v>
      </c>
      <c r="C57" s="27"/>
      <c r="D57" s="36" t="s">
        <v>55</v>
      </c>
    </row>
    <row r="58" spans="2:4">
      <c r="B58" s="36" t="s">
        <v>54</v>
      </c>
      <c r="C58" s="27"/>
      <c r="D58" s="36" t="s">
        <v>56</v>
      </c>
    </row>
    <row r="59" spans="2:4">
      <c r="B59" s="39"/>
      <c r="C59" s="40"/>
      <c r="D59" s="40"/>
    </row>
    <row r="60" spans="2:4">
      <c r="B60" s="48" t="str">
        <f>'Περιεχόμενα-Contents'!B12</f>
        <v>(Τελευταία Ενημέρωση/Last Update 26/09/2024)</v>
      </c>
      <c r="C60" s="40"/>
      <c r="D60" s="41"/>
    </row>
    <row r="61" spans="2:4">
      <c r="B61" s="47" t="str">
        <f>'Περιεχόμενα-Contents'!B13</f>
        <v>COPYRIGHT ©: 2024 REPUBLIC OF CYPRUS, STATISTICAL SERVICE</v>
      </c>
      <c r="D61" s="42"/>
    </row>
  </sheetData>
  <hyperlinks>
    <hyperlink ref="B1" location="'Περιεχόμενα-Contents'!A1" display="Περιεχόμενα - Contents" xr:uid="{00000000-0004-0000-0100-000000000000}"/>
  </hyperlinks>
  <printOptions horizontalCentered="1"/>
  <pageMargins left="0.48" right="0.59055118110236227" top="0.83" bottom="1.58"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48"/>
  <sheetViews>
    <sheetView zoomScaleNormal="100" workbookViewId="0">
      <pane ySplit="5" topLeftCell="A6" activePane="bottomLeft" state="frozen"/>
      <selection pane="bottomLeft"/>
    </sheetView>
  </sheetViews>
  <sheetFormatPr defaultColWidth="9.140625" defaultRowHeight="12"/>
  <cols>
    <col min="1" max="1" width="2.5703125" style="52" customWidth="1"/>
    <col min="2" max="2" width="14.28515625" style="52" customWidth="1"/>
    <col min="3" max="4" width="60.7109375" style="52" customWidth="1"/>
    <col min="5" max="16384" width="9.140625" style="52"/>
  </cols>
  <sheetData>
    <row r="1" spans="2:8" s="18" customFormat="1" ht="15">
      <c r="B1" s="19" t="s">
        <v>24</v>
      </c>
      <c r="C1" s="50"/>
      <c r="D1" s="51" t="s">
        <v>221</v>
      </c>
    </row>
    <row r="2" spans="2:8" s="18" customFormat="1" ht="15">
      <c r="B2" s="20"/>
      <c r="C2" s="50"/>
      <c r="D2" s="51" t="s">
        <v>222</v>
      </c>
    </row>
    <row r="3" spans="2:8" s="18" customFormat="1" ht="15">
      <c r="B3" s="20"/>
      <c r="C3" s="50"/>
    </row>
    <row r="4" spans="2:8" ht="29.25" customHeight="1">
      <c r="B4" s="342" t="s">
        <v>28</v>
      </c>
      <c r="C4" s="342"/>
      <c r="D4" s="342"/>
    </row>
    <row r="5" spans="2:8" ht="29.25" customHeight="1">
      <c r="B5" s="342" t="s">
        <v>15</v>
      </c>
      <c r="C5" s="342"/>
      <c r="D5" s="342"/>
    </row>
    <row r="6" spans="2:8" ht="22.5" customHeight="1"/>
    <row r="7" spans="2:8" ht="12" customHeight="1">
      <c r="B7" s="339" t="s">
        <v>27</v>
      </c>
      <c r="C7" s="333" t="s">
        <v>16</v>
      </c>
      <c r="D7" s="336" t="s">
        <v>17</v>
      </c>
    </row>
    <row r="8" spans="2:8" ht="12" customHeight="1">
      <c r="B8" s="340"/>
      <c r="C8" s="334"/>
      <c r="D8" s="337"/>
    </row>
    <row r="9" spans="2:8" ht="27" customHeight="1">
      <c r="B9" s="341"/>
      <c r="C9" s="335"/>
      <c r="D9" s="338"/>
      <c r="H9" s="53"/>
    </row>
    <row r="10" spans="2:8" ht="29.25" customHeight="1">
      <c r="B10" s="192" t="s">
        <v>153</v>
      </c>
      <c r="C10" s="192" t="s">
        <v>154</v>
      </c>
      <c r="D10" s="192" t="s">
        <v>155</v>
      </c>
      <c r="H10" s="53"/>
    </row>
    <row r="11" spans="2:8" ht="29.25" customHeight="1">
      <c r="B11" s="193">
        <v>41</v>
      </c>
      <c r="C11" s="192" t="s">
        <v>156</v>
      </c>
      <c r="D11" s="192" t="s">
        <v>157</v>
      </c>
      <c r="H11" s="56"/>
    </row>
    <row r="12" spans="2:8" ht="29.25" customHeight="1">
      <c r="B12" s="192" t="s">
        <v>158</v>
      </c>
      <c r="C12" s="194" t="s">
        <v>159</v>
      </c>
      <c r="D12" s="194" t="s">
        <v>160</v>
      </c>
      <c r="H12" s="56"/>
    </row>
    <row r="13" spans="2:8" ht="29.25" customHeight="1">
      <c r="B13" s="55" t="s">
        <v>67</v>
      </c>
      <c r="C13" s="57" t="s">
        <v>159</v>
      </c>
      <c r="D13" s="57" t="s">
        <v>160</v>
      </c>
      <c r="H13" s="53"/>
    </row>
    <row r="14" spans="2:8" ht="29.25" customHeight="1">
      <c r="B14" s="192" t="s">
        <v>68</v>
      </c>
      <c r="C14" s="194" t="s">
        <v>161</v>
      </c>
      <c r="D14" s="194" t="s">
        <v>162</v>
      </c>
      <c r="H14" s="56"/>
    </row>
    <row r="15" spans="2:8" ht="29.25" customHeight="1">
      <c r="B15" s="55" t="s">
        <v>69</v>
      </c>
      <c r="C15" s="57" t="s">
        <v>161</v>
      </c>
      <c r="D15" s="57" t="s">
        <v>162</v>
      </c>
    </row>
    <row r="16" spans="2:8" ht="29.25" customHeight="1">
      <c r="B16" s="193">
        <v>42</v>
      </c>
      <c r="C16" s="194" t="s">
        <v>163</v>
      </c>
      <c r="D16" s="194" t="s">
        <v>164</v>
      </c>
    </row>
    <row r="17" spans="2:4" ht="29.25" customHeight="1">
      <c r="B17" s="193" t="s">
        <v>70</v>
      </c>
      <c r="C17" s="194" t="s">
        <v>165</v>
      </c>
      <c r="D17" s="192" t="s">
        <v>166</v>
      </c>
    </row>
    <row r="18" spans="2:4" ht="29.25" customHeight="1">
      <c r="B18" s="54" t="s">
        <v>71</v>
      </c>
      <c r="C18" s="55" t="s">
        <v>167</v>
      </c>
      <c r="D18" s="55" t="s">
        <v>168</v>
      </c>
    </row>
    <row r="19" spans="2:4" ht="29.25" customHeight="1">
      <c r="B19" s="55" t="s">
        <v>72</v>
      </c>
      <c r="C19" s="57" t="s">
        <v>169</v>
      </c>
      <c r="D19" s="57" t="s">
        <v>170</v>
      </c>
    </row>
    <row r="20" spans="2:4" ht="29.25" customHeight="1">
      <c r="B20" s="55" t="s">
        <v>73</v>
      </c>
      <c r="C20" s="57" t="s">
        <v>171</v>
      </c>
      <c r="D20" s="57" t="s">
        <v>172</v>
      </c>
    </row>
    <row r="21" spans="2:4" ht="29.25" customHeight="1">
      <c r="B21" s="192" t="s">
        <v>74</v>
      </c>
      <c r="C21" s="194" t="s">
        <v>173</v>
      </c>
      <c r="D21" s="194" t="s">
        <v>174</v>
      </c>
    </row>
    <row r="22" spans="2:4" ht="29.25" customHeight="1">
      <c r="B22" s="55" t="s">
        <v>75</v>
      </c>
      <c r="C22" s="57" t="s">
        <v>175</v>
      </c>
      <c r="D22" s="57" t="s">
        <v>176</v>
      </c>
    </row>
    <row r="23" spans="2:4" ht="29.25" customHeight="1">
      <c r="B23" s="55" t="s">
        <v>76</v>
      </c>
      <c r="C23" s="57" t="s">
        <v>177</v>
      </c>
      <c r="D23" s="57" t="s">
        <v>178</v>
      </c>
    </row>
    <row r="24" spans="2:4" ht="29.25" customHeight="1">
      <c r="B24" s="192" t="s">
        <v>77</v>
      </c>
      <c r="C24" s="194" t="s">
        <v>179</v>
      </c>
      <c r="D24" s="194" t="s">
        <v>180</v>
      </c>
    </row>
    <row r="25" spans="2:4" ht="29.25" customHeight="1">
      <c r="B25" s="55" t="s">
        <v>78</v>
      </c>
      <c r="C25" s="57" t="s">
        <v>181</v>
      </c>
      <c r="D25" s="57" t="s">
        <v>182</v>
      </c>
    </row>
    <row r="26" spans="2:4" ht="29.25" customHeight="1">
      <c r="B26" s="55" t="s">
        <v>79</v>
      </c>
      <c r="C26" s="57" t="s">
        <v>255</v>
      </c>
      <c r="D26" s="57" t="s">
        <v>183</v>
      </c>
    </row>
    <row r="27" spans="2:4" ht="29.25" customHeight="1">
      <c r="B27" s="192">
        <v>43</v>
      </c>
      <c r="C27" s="194" t="s">
        <v>184</v>
      </c>
      <c r="D27" s="194" t="s">
        <v>185</v>
      </c>
    </row>
    <row r="28" spans="2:4" ht="29.25" customHeight="1">
      <c r="B28" s="192" t="s">
        <v>80</v>
      </c>
      <c r="C28" s="194" t="s">
        <v>186</v>
      </c>
      <c r="D28" s="194" t="s">
        <v>187</v>
      </c>
    </row>
    <row r="29" spans="2:4" ht="29.25" customHeight="1">
      <c r="B29" s="55" t="s">
        <v>81</v>
      </c>
      <c r="C29" s="57" t="s">
        <v>188</v>
      </c>
      <c r="D29" s="57" t="s">
        <v>189</v>
      </c>
    </row>
    <row r="30" spans="2:4" ht="29.25" customHeight="1">
      <c r="B30" s="55" t="s">
        <v>82</v>
      </c>
      <c r="C30" s="57" t="s">
        <v>190</v>
      </c>
      <c r="D30" s="57" t="s">
        <v>191</v>
      </c>
    </row>
    <row r="31" spans="2:4" ht="29.25" customHeight="1">
      <c r="B31" s="55" t="s">
        <v>83</v>
      </c>
      <c r="C31" s="57" t="s">
        <v>192</v>
      </c>
      <c r="D31" s="57" t="s">
        <v>193</v>
      </c>
    </row>
    <row r="32" spans="2:4" ht="29.25" customHeight="1">
      <c r="B32" s="192" t="s">
        <v>84</v>
      </c>
      <c r="C32" s="194" t="s">
        <v>194</v>
      </c>
      <c r="D32" s="194" t="s">
        <v>195</v>
      </c>
    </row>
    <row r="33" spans="2:4" ht="29.25" customHeight="1">
      <c r="B33" s="192"/>
      <c r="C33" s="194" t="s">
        <v>196</v>
      </c>
      <c r="D33" s="194" t="s">
        <v>197</v>
      </c>
    </row>
    <row r="34" spans="2:4" ht="29.25" customHeight="1">
      <c r="B34" s="55" t="s">
        <v>85</v>
      </c>
      <c r="C34" s="57" t="s">
        <v>198</v>
      </c>
      <c r="D34" s="57" t="s">
        <v>199</v>
      </c>
    </row>
    <row r="35" spans="2:4" ht="29.25" customHeight="1">
      <c r="B35" s="55" t="s">
        <v>86</v>
      </c>
      <c r="C35" s="57" t="s">
        <v>200</v>
      </c>
      <c r="D35" s="57" t="s">
        <v>201</v>
      </c>
    </row>
    <row r="36" spans="2:4" ht="29.25" customHeight="1">
      <c r="B36" s="55" t="s">
        <v>87</v>
      </c>
      <c r="C36" s="57" t="s">
        <v>202</v>
      </c>
      <c r="D36" s="57" t="s">
        <v>203</v>
      </c>
    </row>
    <row r="37" spans="2:4" ht="29.25" customHeight="1">
      <c r="B37" s="192" t="s">
        <v>88</v>
      </c>
      <c r="C37" s="194" t="s">
        <v>204</v>
      </c>
      <c r="D37" s="194" t="s">
        <v>205</v>
      </c>
    </row>
    <row r="38" spans="2:4" ht="29.25" customHeight="1">
      <c r="B38" s="55" t="s">
        <v>89</v>
      </c>
      <c r="C38" s="57" t="s">
        <v>206</v>
      </c>
      <c r="D38" s="57" t="s">
        <v>207</v>
      </c>
    </row>
    <row r="39" spans="2:4" ht="29.25" customHeight="1">
      <c r="B39" s="55" t="s">
        <v>90</v>
      </c>
      <c r="C39" s="57" t="s">
        <v>208</v>
      </c>
      <c r="D39" s="57" t="s">
        <v>209</v>
      </c>
    </row>
    <row r="40" spans="2:4" ht="29.25" customHeight="1">
      <c r="B40" s="55" t="s">
        <v>91</v>
      </c>
      <c r="C40" s="57" t="s">
        <v>210</v>
      </c>
      <c r="D40" s="57" t="s">
        <v>211</v>
      </c>
    </row>
    <row r="41" spans="2:4" ht="29.25" customHeight="1">
      <c r="B41" s="55" t="s">
        <v>92</v>
      </c>
      <c r="C41" s="57" t="s">
        <v>212</v>
      </c>
      <c r="D41" s="57" t="s">
        <v>213</v>
      </c>
    </row>
    <row r="42" spans="2:4" ht="29.25" customHeight="1">
      <c r="B42" s="55" t="s">
        <v>93</v>
      </c>
      <c r="C42" s="57" t="s">
        <v>214</v>
      </c>
      <c r="D42" s="55" t="s">
        <v>215</v>
      </c>
    </row>
    <row r="43" spans="2:4" ht="29.25" customHeight="1">
      <c r="B43" s="192" t="s">
        <v>94</v>
      </c>
      <c r="C43" s="194" t="s">
        <v>216</v>
      </c>
      <c r="D43" s="194" t="s">
        <v>217</v>
      </c>
    </row>
    <row r="44" spans="2:4" ht="29.25" customHeight="1">
      <c r="B44" s="55" t="s">
        <v>95</v>
      </c>
      <c r="C44" s="57" t="s">
        <v>218</v>
      </c>
      <c r="D44" s="57" t="s">
        <v>219</v>
      </c>
    </row>
    <row r="45" spans="2:4" ht="29.25" customHeight="1">
      <c r="B45" s="55" t="s">
        <v>96</v>
      </c>
      <c r="C45" s="57" t="s">
        <v>256</v>
      </c>
      <c r="D45" s="57" t="s">
        <v>220</v>
      </c>
    </row>
    <row r="46" spans="2:4">
      <c r="B46" s="58"/>
      <c r="C46" s="58"/>
      <c r="D46" s="58"/>
    </row>
    <row r="47" spans="2:4" ht="12.75">
      <c r="B47" s="270" t="str">
        <f>'Περιεχόμενα-Contents'!B12</f>
        <v>(Τελευταία Ενημέρωση/Last Update 26/09/2024)</v>
      </c>
      <c r="C47" s="58"/>
      <c r="D47" s="59"/>
    </row>
    <row r="48" spans="2:4">
      <c r="B48" s="47" t="str">
        <f>'Περιεχόμενα-Contents'!B13</f>
        <v>COPYRIGHT ©: 2024 REPUBLIC OF CYPRUS, STATISTICAL SERVICE</v>
      </c>
      <c r="D48" s="42"/>
    </row>
  </sheetData>
  <mergeCells count="5">
    <mergeCell ref="C7:C9"/>
    <mergeCell ref="D7:D9"/>
    <mergeCell ref="B7:B9"/>
    <mergeCell ref="B4:D4"/>
    <mergeCell ref="B5:D5"/>
  </mergeCells>
  <hyperlinks>
    <hyperlink ref="B1" location="'Περιεχόμενα-Contents'!A1" display="Περιεχόμενα - Contents" xr:uid="{00000000-0004-0000-0200-000000000000}"/>
  </hyperlinks>
  <printOptions horizontalCentered="1"/>
  <pageMargins left="0.23622047244094491" right="0.23622047244094491" top="0.74803149606299213" bottom="0.74803149606299213" header="0.31496062992125984" footer="0.31496062992125984"/>
  <pageSetup paperSize="9" scale="70"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C14:J19"/>
  <sheetViews>
    <sheetView zoomScaleNormal="100" workbookViewId="0"/>
  </sheetViews>
  <sheetFormatPr defaultColWidth="9.140625" defaultRowHeight="12.75"/>
  <cols>
    <col min="1" max="16384" width="9.140625" style="1"/>
  </cols>
  <sheetData>
    <row r="14" spans="3:10" ht="45">
      <c r="C14" s="2"/>
      <c r="D14" s="2"/>
      <c r="E14" s="3"/>
      <c r="F14" s="2"/>
      <c r="G14" s="2"/>
    </row>
    <row r="15" spans="3:10" ht="45">
      <c r="F15" s="2"/>
      <c r="G15" s="2"/>
      <c r="H15" s="3" t="s">
        <v>53</v>
      </c>
      <c r="I15" s="2"/>
      <c r="J15" s="2"/>
    </row>
    <row r="16" spans="3:10" ht="22.5" customHeight="1">
      <c r="F16" s="3"/>
      <c r="G16" s="2"/>
      <c r="H16" s="3"/>
      <c r="I16" s="3"/>
      <c r="J16" s="3"/>
    </row>
    <row r="17" spans="6:10" ht="45">
      <c r="F17" s="3"/>
      <c r="G17" s="2"/>
      <c r="H17" s="3" t="s">
        <v>33</v>
      </c>
      <c r="I17" s="3"/>
      <c r="J17" s="3"/>
    </row>
    <row r="18" spans="6:10" ht="22.5" customHeight="1">
      <c r="H18" s="3"/>
    </row>
    <row r="19" spans="6:10" ht="45">
      <c r="F19" s="3"/>
      <c r="G19" s="2"/>
      <c r="H19" s="3" t="s">
        <v>336</v>
      </c>
      <c r="I19" s="3"/>
      <c r="J19" s="3"/>
    </row>
  </sheetData>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M28"/>
  <sheetViews>
    <sheetView zoomScaleNormal="100" zoomScaleSheetLayoutView="100" workbookViewId="0">
      <pane ySplit="9" topLeftCell="A10" activePane="bottomLeft" state="frozen"/>
      <selection pane="bottomLeft" sqref="A1:D1"/>
    </sheetView>
  </sheetViews>
  <sheetFormatPr defaultColWidth="9.140625" defaultRowHeight="15"/>
  <cols>
    <col min="1" max="1" width="6.140625" style="62" customWidth="1"/>
    <col min="2" max="2" width="11.28515625" style="62" customWidth="1"/>
    <col min="3" max="3" width="12.28515625" style="62" customWidth="1"/>
    <col min="4" max="4" width="11.28515625" style="62" customWidth="1"/>
    <col min="5" max="5" width="12.28515625" style="62" customWidth="1"/>
    <col min="6" max="6" width="11.28515625" style="62" customWidth="1"/>
    <col min="7" max="7" width="16.42578125" style="62" customWidth="1"/>
    <col min="8" max="8" width="12.28515625" style="62" customWidth="1"/>
    <col min="9" max="9" width="12.140625" style="62" customWidth="1"/>
    <col min="10" max="11" width="12.28515625" style="62" customWidth="1"/>
    <col min="12" max="16384" width="9.140625" style="62"/>
  </cols>
  <sheetData>
    <row r="1" spans="1:13" s="61" customFormat="1" ht="12.75">
      <c r="A1" s="351" t="s">
        <v>24</v>
      </c>
      <c r="B1" s="351"/>
      <c r="C1" s="351"/>
      <c r="D1" s="351"/>
      <c r="E1" s="60"/>
      <c r="F1" s="60"/>
      <c r="K1" s="51" t="s">
        <v>97</v>
      </c>
    </row>
    <row r="2" spans="1:13" s="61" customFormat="1" ht="12.75">
      <c r="A2" s="60"/>
      <c r="B2" s="60"/>
      <c r="C2" s="60"/>
      <c r="D2" s="60"/>
      <c r="E2" s="60"/>
      <c r="F2" s="60"/>
      <c r="K2" s="51" t="s">
        <v>57</v>
      </c>
    </row>
    <row r="3" spans="1:13" s="61" customFormat="1" ht="7.5" customHeight="1"/>
    <row r="4" spans="1:13" ht="15" customHeight="1">
      <c r="A4" s="352" t="s">
        <v>337</v>
      </c>
      <c r="B4" s="353"/>
      <c r="C4" s="353"/>
      <c r="D4" s="353"/>
      <c r="E4" s="353"/>
      <c r="F4" s="353"/>
      <c r="G4" s="353"/>
      <c r="H4" s="353"/>
      <c r="I4" s="353"/>
      <c r="J4" s="353"/>
      <c r="K4" s="353"/>
    </row>
    <row r="5" spans="1:13" ht="15" customHeight="1" thickBot="1">
      <c r="A5" s="273" t="s">
        <v>338</v>
      </c>
      <c r="B5" s="274"/>
      <c r="C5" s="274"/>
      <c r="D5" s="274"/>
      <c r="E5" s="274"/>
      <c r="F5" s="274"/>
      <c r="G5" s="274"/>
      <c r="H5" s="274"/>
      <c r="I5" s="274"/>
      <c r="J5" s="274"/>
      <c r="K5" s="275"/>
    </row>
    <row r="6" spans="1:13" ht="8.1" customHeight="1" thickTop="1">
      <c r="A6" s="63"/>
      <c r="B6" s="63"/>
      <c r="C6" s="63"/>
      <c r="D6" s="63"/>
      <c r="E6" s="63"/>
      <c r="F6" s="63"/>
      <c r="G6" s="63"/>
      <c r="H6" s="64"/>
      <c r="I6" s="64"/>
      <c r="J6" s="64"/>
      <c r="K6" s="65"/>
    </row>
    <row r="7" spans="1:13" ht="70.5" customHeight="1">
      <c r="A7" s="66"/>
      <c r="B7" s="354" t="s">
        <v>315</v>
      </c>
      <c r="C7" s="355"/>
      <c r="D7" s="347" t="s">
        <v>31</v>
      </c>
      <c r="E7" s="348"/>
      <c r="F7" s="347" t="s">
        <v>259</v>
      </c>
      <c r="G7" s="348"/>
      <c r="H7" s="356" t="s">
        <v>58</v>
      </c>
      <c r="I7" s="356"/>
      <c r="J7" s="356"/>
      <c r="K7" s="348"/>
    </row>
    <row r="8" spans="1:13" ht="45.95" customHeight="1">
      <c r="A8" s="67" t="s">
        <v>29</v>
      </c>
      <c r="B8" s="345" t="s">
        <v>18</v>
      </c>
      <c r="C8" s="346"/>
      <c r="D8" s="345" t="s">
        <v>18</v>
      </c>
      <c r="E8" s="346"/>
      <c r="F8" s="345" t="s">
        <v>18</v>
      </c>
      <c r="G8" s="349"/>
      <c r="H8" s="149" t="s">
        <v>18</v>
      </c>
      <c r="I8" s="147" t="s">
        <v>358</v>
      </c>
      <c r="J8" s="147" t="s">
        <v>359</v>
      </c>
      <c r="K8" s="148" t="s">
        <v>363</v>
      </c>
    </row>
    <row r="9" spans="1:13" ht="41.1" customHeight="1">
      <c r="A9" s="67" t="s">
        <v>30</v>
      </c>
      <c r="B9" s="343" t="s">
        <v>19</v>
      </c>
      <c r="C9" s="344"/>
      <c r="D9" s="343" t="s">
        <v>19</v>
      </c>
      <c r="E9" s="344"/>
      <c r="F9" s="343" t="s">
        <v>19</v>
      </c>
      <c r="G9" s="350"/>
      <c r="H9" s="149" t="s">
        <v>19</v>
      </c>
      <c r="I9" s="147" t="s">
        <v>360</v>
      </c>
      <c r="J9" s="147" t="s">
        <v>361</v>
      </c>
      <c r="K9" s="148" t="s">
        <v>362</v>
      </c>
    </row>
    <row r="10" spans="1:13" ht="3.75" customHeight="1">
      <c r="A10" s="78"/>
      <c r="B10" s="242"/>
      <c r="C10" s="243"/>
      <c r="D10" s="69"/>
      <c r="E10" s="69"/>
      <c r="F10" s="69"/>
      <c r="G10" s="69"/>
      <c r="H10" s="147"/>
      <c r="I10" s="147"/>
      <c r="J10" s="147"/>
      <c r="K10" s="68"/>
    </row>
    <row r="11" spans="1:13" ht="17.25" customHeight="1">
      <c r="A11" s="79">
        <v>2008</v>
      </c>
      <c r="B11" s="359">
        <v>39400</v>
      </c>
      <c r="C11" s="359"/>
      <c r="D11" s="358">
        <v>4931396</v>
      </c>
      <c r="E11" s="358"/>
      <c r="F11" s="362">
        <v>2109447</v>
      </c>
      <c r="G11" s="362"/>
      <c r="H11" s="244">
        <v>2988514</v>
      </c>
      <c r="I11" s="244">
        <v>1656002</v>
      </c>
      <c r="J11" s="244">
        <v>756217</v>
      </c>
      <c r="K11" s="245">
        <v>576295</v>
      </c>
    </row>
    <row r="12" spans="1:13" ht="17.25" customHeight="1">
      <c r="A12" s="79">
        <v>2009</v>
      </c>
      <c r="B12" s="359">
        <v>36765</v>
      </c>
      <c r="C12" s="359"/>
      <c r="D12" s="358">
        <v>3960614</v>
      </c>
      <c r="E12" s="358"/>
      <c r="F12" s="362">
        <v>1748828</v>
      </c>
      <c r="G12" s="362"/>
      <c r="H12" s="244">
        <v>2468765</v>
      </c>
      <c r="I12" s="244">
        <v>1301634</v>
      </c>
      <c r="J12" s="244">
        <v>600365</v>
      </c>
      <c r="K12" s="245">
        <v>566766</v>
      </c>
      <c r="M12" s="150"/>
    </row>
    <row r="13" spans="1:13" ht="17.25" customHeight="1">
      <c r="A13" s="79">
        <v>2010</v>
      </c>
      <c r="B13" s="359">
        <v>35842</v>
      </c>
      <c r="C13" s="359"/>
      <c r="D13" s="358">
        <v>3802278</v>
      </c>
      <c r="E13" s="358"/>
      <c r="F13" s="362">
        <v>1492884</v>
      </c>
      <c r="G13" s="362"/>
      <c r="H13" s="244">
        <v>2347640</v>
      </c>
      <c r="I13" s="244">
        <v>1149801</v>
      </c>
      <c r="J13" s="244">
        <v>533034</v>
      </c>
      <c r="K13" s="245">
        <v>664805</v>
      </c>
      <c r="M13" s="150"/>
    </row>
    <row r="14" spans="1:13" ht="17.25" customHeight="1">
      <c r="A14" s="79">
        <v>2011</v>
      </c>
      <c r="B14" s="359">
        <v>33312</v>
      </c>
      <c r="C14" s="359"/>
      <c r="D14" s="358">
        <v>3255071</v>
      </c>
      <c r="E14" s="358"/>
      <c r="F14" s="362">
        <v>1229516</v>
      </c>
      <c r="G14" s="362"/>
      <c r="H14" s="244">
        <v>1958701</v>
      </c>
      <c r="I14" s="244">
        <v>891820</v>
      </c>
      <c r="J14" s="244">
        <v>453855</v>
      </c>
      <c r="K14" s="245">
        <v>613026</v>
      </c>
      <c r="M14" s="150"/>
    </row>
    <row r="15" spans="1:13" ht="17.25" customHeight="1">
      <c r="A15" s="79">
        <v>2012</v>
      </c>
      <c r="B15" s="359">
        <v>28486</v>
      </c>
      <c r="C15" s="359"/>
      <c r="D15" s="358">
        <v>2637796</v>
      </c>
      <c r="E15" s="358"/>
      <c r="F15" s="362">
        <v>947818</v>
      </c>
      <c r="G15" s="362"/>
      <c r="H15" s="244">
        <v>1496540</v>
      </c>
      <c r="I15" s="244">
        <v>618153</v>
      </c>
      <c r="J15" s="244">
        <v>337002</v>
      </c>
      <c r="K15" s="245">
        <v>541385</v>
      </c>
      <c r="M15" s="150"/>
    </row>
    <row r="16" spans="1:13" ht="17.25" customHeight="1">
      <c r="A16" s="79">
        <v>2013</v>
      </c>
      <c r="B16" s="359">
        <v>21309</v>
      </c>
      <c r="C16" s="359"/>
      <c r="D16" s="358">
        <v>1893539</v>
      </c>
      <c r="E16" s="358"/>
      <c r="F16" s="362">
        <v>607542</v>
      </c>
      <c r="G16" s="362"/>
      <c r="H16" s="244">
        <v>1106269</v>
      </c>
      <c r="I16" s="244">
        <v>418476</v>
      </c>
      <c r="J16" s="244">
        <v>251760</v>
      </c>
      <c r="K16" s="245">
        <v>436033</v>
      </c>
      <c r="M16" s="150"/>
    </row>
    <row r="17" spans="1:13" ht="17.25" customHeight="1">
      <c r="A17" s="79">
        <v>2014</v>
      </c>
      <c r="B17" s="359">
        <v>18514</v>
      </c>
      <c r="C17" s="359"/>
      <c r="D17" s="358">
        <v>1716126</v>
      </c>
      <c r="E17" s="358"/>
      <c r="F17" s="362">
        <v>506540</v>
      </c>
      <c r="G17" s="362"/>
      <c r="H17" s="244">
        <v>917381</v>
      </c>
      <c r="I17" s="244">
        <v>387598</v>
      </c>
      <c r="J17" s="244">
        <v>217038</v>
      </c>
      <c r="K17" s="245">
        <v>312745</v>
      </c>
      <c r="M17" s="150"/>
    </row>
    <row r="18" spans="1:13" ht="17.25" customHeight="1">
      <c r="A18" s="79">
        <v>2015</v>
      </c>
      <c r="B18" s="359">
        <v>19390</v>
      </c>
      <c r="C18" s="359"/>
      <c r="D18" s="358">
        <v>1756846</v>
      </c>
      <c r="E18" s="358"/>
      <c r="F18" s="362">
        <v>509516</v>
      </c>
      <c r="G18" s="362"/>
      <c r="H18" s="244">
        <v>935065</v>
      </c>
      <c r="I18" s="244">
        <v>457699</v>
      </c>
      <c r="J18" s="244">
        <v>255665</v>
      </c>
      <c r="K18" s="245">
        <v>221701</v>
      </c>
    </row>
    <row r="19" spans="1:13" ht="17.25" customHeight="1">
      <c r="A19" s="79">
        <v>2016</v>
      </c>
      <c r="B19" s="359">
        <v>21364</v>
      </c>
      <c r="C19" s="359"/>
      <c r="D19" s="358">
        <v>2146878</v>
      </c>
      <c r="E19" s="358"/>
      <c r="F19" s="362">
        <v>629031</v>
      </c>
      <c r="G19" s="362"/>
      <c r="H19" s="244">
        <v>1167839</v>
      </c>
      <c r="I19" s="244">
        <v>592909</v>
      </c>
      <c r="J19" s="244">
        <v>323276</v>
      </c>
      <c r="K19" s="245">
        <v>251654</v>
      </c>
    </row>
    <row r="20" spans="1:13" ht="17.25" customHeight="1">
      <c r="A20" s="79">
        <v>2017</v>
      </c>
      <c r="B20" s="359">
        <v>26124</v>
      </c>
      <c r="C20" s="359"/>
      <c r="D20" s="358">
        <v>2838921</v>
      </c>
      <c r="E20" s="358"/>
      <c r="F20" s="362">
        <v>803335</v>
      </c>
      <c r="G20" s="362"/>
      <c r="H20" s="244">
        <v>1511296</v>
      </c>
      <c r="I20" s="244">
        <v>800287</v>
      </c>
      <c r="J20" s="244">
        <v>436703</v>
      </c>
      <c r="K20" s="245">
        <v>274306</v>
      </c>
    </row>
    <row r="21" spans="1:13" ht="17.25" customHeight="1">
      <c r="A21" s="79">
        <v>2018</v>
      </c>
      <c r="B21" s="359">
        <v>30769</v>
      </c>
      <c r="C21" s="359"/>
      <c r="D21" s="358">
        <v>3578026</v>
      </c>
      <c r="E21" s="358"/>
      <c r="F21" s="362">
        <v>958068</v>
      </c>
      <c r="G21" s="362"/>
      <c r="H21" s="244">
        <v>2009111</v>
      </c>
      <c r="I21" s="244">
        <v>1176008</v>
      </c>
      <c r="J21" s="244">
        <v>558379</v>
      </c>
      <c r="K21" s="245">
        <v>274724</v>
      </c>
    </row>
    <row r="22" spans="1:13" ht="16.5" customHeight="1">
      <c r="A22" s="79">
        <v>2019</v>
      </c>
      <c r="B22" s="359">
        <v>34381</v>
      </c>
      <c r="C22" s="359"/>
      <c r="D22" s="358">
        <v>4302160</v>
      </c>
      <c r="E22" s="358"/>
      <c r="F22" s="362">
        <v>1165563</v>
      </c>
      <c r="G22" s="362"/>
      <c r="H22" s="244">
        <v>2468129</v>
      </c>
      <c r="I22" s="244">
        <v>1539831</v>
      </c>
      <c r="J22" s="244">
        <v>587680</v>
      </c>
      <c r="K22" s="245">
        <v>340618</v>
      </c>
    </row>
    <row r="23" spans="1:13" ht="16.5" customHeight="1">
      <c r="A23" s="79">
        <v>2020</v>
      </c>
      <c r="B23" s="360">
        <v>36454</v>
      </c>
      <c r="C23" s="359"/>
      <c r="D23" s="358">
        <v>4294642</v>
      </c>
      <c r="E23" s="358"/>
      <c r="F23" s="362">
        <v>1119551</v>
      </c>
      <c r="G23" s="362"/>
      <c r="H23" s="244">
        <v>2467471</v>
      </c>
      <c r="I23" s="244">
        <v>1570601</v>
      </c>
      <c r="J23" s="244">
        <v>561933</v>
      </c>
      <c r="K23" s="245">
        <v>334937</v>
      </c>
    </row>
    <row r="24" spans="1:13" ht="16.5" customHeight="1">
      <c r="A24" s="79">
        <v>2021</v>
      </c>
      <c r="B24" s="360">
        <v>36692</v>
      </c>
      <c r="C24" s="359"/>
      <c r="D24" s="358">
        <v>5044850</v>
      </c>
      <c r="E24" s="358"/>
      <c r="F24" s="362">
        <v>1324956</v>
      </c>
      <c r="G24" s="362"/>
      <c r="H24" s="244">
        <f>SUM(I24:K24)</f>
        <v>2935205</v>
      </c>
      <c r="I24" s="244">
        <v>1841844</v>
      </c>
      <c r="J24" s="244">
        <v>675557</v>
      </c>
      <c r="K24" s="245">
        <v>417804</v>
      </c>
    </row>
    <row r="25" spans="1:13" ht="16.5" customHeight="1">
      <c r="A25" s="80">
        <v>2022</v>
      </c>
      <c r="B25" s="357">
        <v>37540</v>
      </c>
      <c r="C25" s="357"/>
      <c r="D25" s="361">
        <v>5564748</v>
      </c>
      <c r="E25" s="361"/>
      <c r="F25" s="363">
        <v>1442365</v>
      </c>
      <c r="G25" s="363"/>
      <c r="H25" s="246">
        <v>3392798</v>
      </c>
      <c r="I25" s="246">
        <v>2234629</v>
      </c>
      <c r="J25" s="246">
        <v>663642</v>
      </c>
      <c r="K25" s="247">
        <v>494527</v>
      </c>
    </row>
    <row r="26" spans="1:13" ht="9.75" customHeight="1" thickBot="1">
      <c r="A26" s="75"/>
      <c r="B26" s="70"/>
      <c r="C26" s="71"/>
      <c r="D26" s="72"/>
      <c r="E26" s="76"/>
      <c r="F26" s="77"/>
      <c r="G26" s="73"/>
      <c r="H26" s="74"/>
      <c r="I26" s="74"/>
      <c r="J26" s="74"/>
      <c r="K26" s="71"/>
    </row>
    <row r="27" spans="1:13" ht="15.75" thickTop="1">
      <c r="A27" s="271" t="str">
        <f>'Περιεχόμενα-Contents'!B12</f>
        <v>(Τελευταία Ενημέρωση/Last Update 26/09/2024)</v>
      </c>
      <c r="B27" s="272"/>
      <c r="C27" s="272"/>
      <c r="D27" s="272"/>
      <c r="E27" s="272"/>
      <c r="F27" s="272"/>
      <c r="G27" s="272"/>
      <c r="H27" s="272"/>
      <c r="I27" s="272"/>
      <c r="J27" s="272"/>
      <c r="K27" s="272"/>
    </row>
    <row r="28" spans="1:13">
      <c r="A28" s="47" t="str">
        <f>'Περιεχόμενα-Contents'!B13</f>
        <v>COPYRIGHT ©: 2024 REPUBLIC OF CYPRUS, STATISTICAL SERVICE</v>
      </c>
    </row>
  </sheetData>
  <mergeCells count="57">
    <mergeCell ref="B19:C19"/>
    <mergeCell ref="B18:C18"/>
    <mergeCell ref="F25:G25"/>
    <mergeCell ref="F14:G14"/>
    <mergeCell ref="F15:G15"/>
    <mergeCell ref="F20:G20"/>
    <mergeCell ref="F21:G21"/>
    <mergeCell ref="F22:G22"/>
    <mergeCell ref="F23:G23"/>
    <mergeCell ref="F17:G17"/>
    <mergeCell ref="F18:G18"/>
    <mergeCell ref="F19:G19"/>
    <mergeCell ref="F16:G16"/>
    <mergeCell ref="F11:G11"/>
    <mergeCell ref="F12:G12"/>
    <mergeCell ref="F13:G13"/>
    <mergeCell ref="F24:G24"/>
    <mergeCell ref="B11:C11"/>
    <mergeCell ref="B12:C12"/>
    <mergeCell ref="B13:C13"/>
    <mergeCell ref="B14:C14"/>
    <mergeCell ref="B15:C15"/>
    <mergeCell ref="D11:E11"/>
    <mergeCell ref="D12:E12"/>
    <mergeCell ref="D13:E13"/>
    <mergeCell ref="D15:E15"/>
    <mergeCell ref="D14:E14"/>
    <mergeCell ref="D16:E16"/>
    <mergeCell ref="B16:C16"/>
    <mergeCell ref="B25:C25"/>
    <mergeCell ref="D17:E17"/>
    <mergeCell ref="D18:E18"/>
    <mergeCell ref="D19:E19"/>
    <mergeCell ref="B20:C20"/>
    <mergeCell ref="D20:E20"/>
    <mergeCell ref="B21:C21"/>
    <mergeCell ref="D21:E21"/>
    <mergeCell ref="B22:C22"/>
    <mergeCell ref="D22:E22"/>
    <mergeCell ref="B23:C23"/>
    <mergeCell ref="D23:E23"/>
    <mergeCell ref="B24:C24"/>
    <mergeCell ref="D24:E24"/>
    <mergeCell ref="D25:E25"/>
    <mergeCell ref="B17:C17"/>
    <mergeCell ref="A1:D1"/>
    <mergeCell ref="A4:K4"/>
    <mergeCell ref="B7:C7"/>
    <mergeCell ref="D7:E7"/>
    <mergeCell ref="B8:C8"/>
    <mergeCell ref="H7:K7"/>
    <mergeCell ref="B9:C9"/>
    <mergeCell ref="D8:E8"/>
    <mergeCell ref="D9:E9"/>
    <mergeCell ref="F7:G7"/>
    <mergeCell ref="F8:G8"/>
    <mergeCell ref="F9:G9"/>
  </mergeCells>
  <hyperlinks>
    <hyperlink ref="A1" location="'Περιεχόμενα-Contents'!A1" display="Περιεχόμενα - Contents" xr:uid="{00000000-0004-0000-0400-000000000000}"/>
  </hyperlinks>
  <printOptions horizontalCentered="1"/>
  <pageMargins left="0.15748031496062992" right="0.15748031496062992" top="0.78740157480314965" bottom="0.78740157480314965" header="0.51181102362204722" footer="0.51181102362204722"/>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V48"/>
  <sheetViews>
    <sheetView zoomScaleNormal="100" workbookViewId="0">
      <pane ySplit="10" topLeftCell="A11" activePane="bottomLeft" state="frozen"/>
      <selection pane="bottomLeft"/>
    </sheetView>
  </sheetViews>
  <sheetFormatPr defaultColWidth="10.7109375" defaultRowHeight="12.75"/>
  <cols>
    <col min="1" max="1" width="2.5703125" style="60" customWidth="1"/>
    <col min="2" max="2" width="6.28515625" style="60" customWidth="1"/>
    <col min="3" max="3" width="1.140625" style="60" customWidth="1"/>
    <col min="4" max="18" width="8.28515625" style="60" customWidth="1"/>
    <col min="19" max="16384" width="10.7109375" style="60"/>
  </cols>
  <sheetData>
    <row r="1" spans="1:22">
      <c r="B1" s="351" t="s">
        <v>24</v>
      </c>
      <c r="C1" s="351"/>
      <c r="D1" s="351"/>
      <c r="E1" s="351"/>
      <c r="L1" s="40"/>
      <c r="M1" s="40"/>
      <c r="N1" s="40"/>
      <c r="O1" s="40"/>
      <c r="P1" s="40"/>
      <c r="Q1" s="40"/>
      <c r="R1" s="51" t="s">
        <v>97</v>
      </c>
    </row>
    <row r="2" spans="1:22">
      <c r="L2" s="40"/>
      <c r="M2" s="40"/>
      <c r="N2" s="40"/>
      <c r="O2" s="40"/>
      <c r="P2" s="40"/>
      <c r="Q2" s="40"/>
      <c r="R2" s="51" t="s">
        <v>57</v>
      </c>
    </row>
    <row r="3" spans="1:22" ht="8.4499999999999993" customHeight="1"/>
    <row r="4" spans="1:22" s="86" customFormat="1">
      <c r="A4" s="277" t="s">
        <v>223</v>
      </c>
      <c r="B4" s="277"/>
      <c r="C4" s="277"/>
      <c r="D4" s="277"/>
      <c r="E4" s="277"/>
      <c r="F4" s="277"/>
      <c r="G4" s="277"/>
      <c r="H4" s="277"/>
      <c r="I4" s="277"/>
      <c r="J4" s="277"/>
      <c r="K4" s="277"/>
      <c r="L4" s="277"/>
      <c r="M4" s="278"/>
      <c r="N4" s="191"/>
      <c r="O4" s="191"/>
      <c r="P4" s="191"/>
      <c r="Q4" s="191"/>
      <c r="R4" s="191"/>
      <c r="S4" s="191"/>
      <c r="U4" s="191"/>
      <c r="V4" s="191"/>
    </row>
    <row r="5" spans="1:22" s="86" customFormat="1" ht="12.75" customHeight="1">
      <c r="A5" s="277"/>
      <c r="B5" s="277"/>
      <c r="C5" s="277"/>
      <c r="D5" s="277"/>
      <c r="E5" s="277" t="s">
        <v>340</v>
      </c>
      <c r="F5" s="277"/>
      <c r="G5" s="277"/>
      <c r="H5" s="277"/>
      <c r="I5" s="277"/>
      <c r="J5" s="277"/>
      <c r="K5" s="277"/>
      <c r="L5" s="277"/>
      <c r="M5" s="278"/>
      <c r="N5" s="191"/>
      <c r="O5" s="191"/>
      <c r="P5" s="191"/>
      <c r="Q5" s="191"/>
      <c r="R5" s="191"/>
      <c r="S5" s="191"/>
      <c r="U5" s="191"/>
      <c r="V5" s="191"/>
    </row>
    <row r="6" spans="1:22" s="86" customFormat="1">
      <c r="A6" s="277" t="s">
        <v>224</v>
      </c>
      <c r="B6" s="277"/>
      <c r="C6" s="277"/>
      <c r="D6" s="277"/>
      <c r="E6" s="277"/>
      <c r="F6" s="277"/>
      <c r="G6" s="277"/>
      <c r="H6" s="277"/>
      <c r="I6" s="277"/>
      <c r="J6" s="277"/>
      <c r="K6" s="279"/>
      <c r="L6" s="279"/>
      <c r="M6" s="278"/>
      <c r="N6" s="191"/>
      <c r="O6" s="191"/>
      <c r="P6" s="191"/>
      <c r="Q6" s="191"/>
      <c r="R6" s="191"/>
      <c r="S6" s="191"/>
      <c r="U6" s="191"/>
      <c r="V6" s="191"/>
    </row>
    <row r="7" spans="1:22" s="89" customFormat="1" ht="12.75" customHeight="1" thickBot="1">
      <c r="A7" s="280"/>
      <c r="B7" s="281"/>
      <c r="C7" s="282"/>
      <c r="D7" s="282"/>
      <c r="E7" s="282" t="s">
        <v>339</v>
      </c>
      <c r="F7" s="282"/>
      <c r="G7" s="282"/>
      <c r="H7" s="282"/>
      <c r="I7" s="282"/>
      <c r="J7" s="282"/>
      <c r="K7" s="282"/>
      <c r="L7" s="281"/>
      <c r="M7" s="281"/>
      <c r="N7" s="283"/>
      <c r="O7" s="283"/>
      <c r="P7" s="283"/>
      <c r="Q7" s="283"/>
      <c r="R7" s="284"/>
    </row>
    <row r="8" spans="1:22" s="89" customFormat="1" ht="12" customHeight="1" thickTop="1">
      <c r="A8" s="87"/>
      <c r="B8" s="40"/>
      <c r="C8" s="88"/>
      <c r="D8" s="88"/>
      <c r="E8" s="88"/>
      <c r="F8" s="88"/>
      <c r="G8" s="88"/>
      <c r="H8" s="88"/>
      <c r="I8" s="88"/>
      <c r="J8" s="88"/>
      <c r="K8" s="88"/>
      <c r="L8" s="40"/>
      <c r="M8" s="40"/>
      <c r="N8" s="40"/>
      <c r="O8" s="40"/>
      <c r="P8" s="40"/>
      <c r="Q8" s="40"/>
    </row>
    <row r="9" spans="1:22">
      <c r="A9" s="40"/>
      <c r="B9" s="40"/>
      <c r="C9" s="40"/>
      <c r="D9" s="40"/>
      <c r="E9" s="40"/>
      <c r="F9" s="40"/>
      <c r="G9" s="40"/>
      <c r="H9" s="40"/>
      <c r="I9" s="40"/>
      <c r="J9" s="40"/>
      <c r="K9" s="40"/>
      <c r="N9" s="276"/>
      <c r="O9" s="276"/>
      <c r="P9" s="276"/>
      <c r="Q9" s="276"/>
      <c r="R9" s="276" t="s">
        <v>20</v>
      </c>
    </row>
    <row r="10" spans="1:22" ht="78.75" customHeight="1">
      <c r="A10" s="364" t="s">
        <v>7</v>
      </c>
      <c r="B10" s="365"/>
      <c r="C10" s="91"/>
      <c r="D10" s="92" t="s">
        <v>1</v>
      </c>
      <c r="E10" s="92" t="s">
        <v>8</v>
      </c>
      <c r="F10" s="92" t="s">
        <v>2</v>
      </c>
      <c r="G10" s="92" t="s">
        <v>3</v>
      </c>
      <c r="H10" s="92" t="s">
        <v>4</v>
      </c>
      <c r="I10" s="92" t="s">
        <v>5</v>
      </c>
      <c r="J10" s="92" t="s">
        <v>6</v>
      </c>
      <c r="K10" s="92" t="s">
        <v>9</v>
      </c>
      <c r="L10" s="92" t="s">
        <v>32</v>
      </c>
      <c r="M10" s="92" t="s">
        <v>65</v>
      </c>
      <c r="N10" s="92" t="s">
        <v>260</v>
      </c>
      <c r="O10" s="92" t="s">
        <v>262</v>
      </c>
      <c r="P10" s="92" t="s">
        <v>289</v>
      </c>
      <c r="Q10" s="92" t="s">
        <v>306</v>
      </c>
      <c r="R10" s="105" t="s">
        <v>341</v>
      </c>
    </row>
    <row r="11" spans="1:22" ht="19.5" customHeight="1">
      <c r="A11" s="226"/>
      <c r="B11" s="227" t="s">
        <v>153</v>
      </c>
      <c r="C11" s="93"/>
      <c r="D11" s="195">
        <f>D12+D17+D28</f>
        <v>39371</v>
      </c>
      <c r="E11" s="195">
        <f t="shared" ref="E11:N11" si="0">E12+E17+E28</f>
        <v>36718</v>
      </c>
      <c r="F11" s="195">
        <f t="shared" si="0"/>
        <v>34761</v>
      </c>
      <c r="G11" s="195">
        <f t="shared" si="0"/>
        <v>32588</v>
      </c>
      <c r="H11" s="195">
        <f t="shared" si="0"/>
        <v>27391</v>
      </c>
      <c r="I11" s="195">
        <f t="shared" si="0"/>
        <v>20242</v>
      </c>
      <c r="J11" s="195">
        <f t="shared" si="0"/>
        <v>18447</v>
      </c>
      <c r="K11" s="195">
        <f t="shared" si="0"/>
        <v>19242</v>
      </c>
      <c r="L11" s="195">
        <f t="shared" si="0"/>
        <v>21130</v>
      </c>
      <c r="M11" s="195">
        <f t="shared" si="0"/>
        <v>25874</v>
      </c>
      <c r="N11" s="195">
        <f t="shared" si="0"/>
        <v>30354</v>
      </c>
      <c r="O11" s="314">
        <f t="shared" ref="O11" si="1">O12+O17+O28</f>
        <v>33968</v>
      </c>
      <c r="P11" s="314">
        <f t="shared" ref="P11" si="2">P12+P17+P28</f>
        <v>34766</v>
      </c>
      <c r="Q11" s="314">
        <v>36360</v>
      </c>
      <c r="R11" s="220">
        <v>37454</v>
      </c>
    </row>
    <row r="12" spans="1:22" ht="19.5" customHeight="1">
      <c r="A12" s="228"/>
      <c r="B12" s="229">
        <v>41</v>
      </c>
      <c r="C12" s="93"/>
      <c r="D12" s="195">
        <f>D13+D15</f>
        <v>20240</v>
      </c>
      <c r="E12" s="195">
        <f t="shared" ref="E12:N12" si="3">E13+E15</f>
        <v>18233</v>
      </c>
      <c r="F12" s="195">
        <f t="shared" si="3"/>
        <v>17154</v>
      </c>
      <c r="G12" s="195">
        <f t="shared" si="3"/>
        <v>15696</v>
      </c>
      <c r="H12" s="195">
        <f t="shared" si="3"/>
        <v>12468</v>
      </c>
      <c r="I12" s="195">
        <f t="shared" si="3"/>
        <v>9193</v>
      </c>
      <c r="J12" s="195">
        <f t="shared" si="3"/>
        <v>7966</v>
      </c>
      <c r="K12" s="195">
        <f t="shared" si="3"/>
        <v>8001</v>
      </c>
      <c r="L12" s="195">
        <f t="shared" si="3"/>
        <v>8855</v>
      </c>
      <c r="M12" s="195">
        <f t="shared" si="3"/>
        <v>11362</v>
      </c>
      <c r="N12" s="195">
        <f t="shared" si="3"/>
        <v>13454</v>
      </c>
      <c r="O12" s="314">
        <f t="shared" ref="O12" si="4">O13+O15</f>
        <v>15311</v>
      </c>
      <c r="P12" s="314">
        <f t="shared" ref="P12" si="5">P13+P15</f>
        <v>15728</v>
      </c>
      <c r="Q12" s="314">
        <v>15907</v>
      </c>
      <c r="R12" s="220">
        <v>16126</v>
      </c>
    </row>
    <row r="13" spans="1:22" ht="19.5" customHeight="1">
      <c r="A13" s="228"/>
      <c r="B13" s="229" t="s">
        <v>66</v>
      </c>
      <c r="C13" s="93"/>
      <c r="D13" s="94">
        <v>2440</v>
      </c>
      <c r="E13" s="94">
        <v>2572</v>
      </c>
      <c r="F13" s="94">
        <v>2159</v>
      </c>
      <c r="G13" s="94">
        <v>2182</v>
      </c>
      <c r="H13" s="94">
        <v>1798</v>
      </c>
      <c r="I13" s="94">
        <v>1227</v>
      </c>
      <c r="J13" s="94">
        <v>1032</v>
      </c>
      <c r="K13" s="94">
        <v>1031</v>
      </c>
      <c r="L13" s="94">
        <v>1051</v>
      </c>
      <c r="M13" s="94">
        <v>1328</v>
      </c>
      <c r="N13" s="94">
        <v>1470</v>
      </c>
      <c r="O13" s="315">
        <v>1564</v>
      </c>
      <c r="P13" s="315">
        <v>1582</v>
      </c>
      <c r="Q13" s="315">
        <v>1652</v>
      </c>
      <c r="R13" s="218">
        <v>1772</v>
      </c>
    </row>
    <row r="14" spans="1:22" ht="19.5" customHeight="1">
      <c r="A14" s="228"/>
      <c r="B14" s="230" t="s">
        <v>67</v>
      </c>
      <c r="C14" s="93"/>
      <c r="D14" s="97">
        <v>2440</v>
      </c>
      <c r="E14" s="97">
        <v>2572</v>
      </c>
      <c r="F14" s="97">
        <v>2159</v>
      </c>
      <c r="G14" s="97">
        <v>2182</v>
      </c>
      <c r="H14" s="97">
        <v>1798</v>
      </c>
      <c r="I14" s="97">
        <v>1227</v>
      </c>
      <c r="J14" s="97">
        <v>1032</v>
      </c>
      <c r="K14" s="97">
        <v>1031</v>
      </c>
      <c r="L14" s="97">
        <v>1051</v>
      </c>
      <c r="M14" s="97">
        <v>1328</v>
      </c>
      <c r="N14" s="97">
        <v>1470</v>
      </c>
      <c r="O14" s="222">
        <v>1564</v>
      </c>
      <c r="P14" s="222">
        <v>1582</v>
      </c>
      <c r="Q14" s="222">
        <v>1652</v>
      </c>
      <c r="R14" s="219">
        <v>1772</v>
      </c>
    </row>
    <row r="15" spans="1:22" ht="19.5" customHeight="1">
      <c r="A15" s="228"/>
      <c r="B15" s="229" t="s">
        <v>68</v>
      </c>
      <c r="C15" s="93"/>
      <c r="D15" s="94">
        <v>17800</v>
      </c>
      <c r="E15" s="94">
        <v>15661</v>
      </c>
      <c r="F15" s="94">
        <v>14995</v>
      </c>
      <c r="G15" s="94">
        <v>13514</v>
      </c>
      <c r="H15" s="94">
        <v>10670</v>
      </c>
      <c r="I15" s="94">
        <v>7966</v>
      </c>
      <c r="J15" s="94">
        <v>6934</v>
      </c>
      <c r="K15" s="94">
        <v>6970</v>
      </c>
      <c r="L15" s="94">
        <v>7804</v>
      </c>
      <c r="M15" s="94">
        <v>10034</v>
      </c>
      <c r="N15" s="94">
        <v>11984</v>
      </c>
      <c r="O15" s="315">
        <v>13747</v>
      </c>
      <c r="P15" s="315">
        <v>14146</v>
      </c>
      <c r="Q15" s="315">
        <v>14255</v>
      </c>
      <c r="R15" s="218">
        <v>14354</v>
      </c>
    </row>
    <row r="16" spans="1:22" ht="19.5" customHeight="1">
      <c r="A16" s="228"/>
      <c r="B16" s="230" t="s">
        <v>69</v>
      </c>
      <c r="C16" s="93"/>
      <c r="D16" s="97">
        <v>17800</v>
      </c>
      <c r="E16" s="97">
        <v>15661</v>
      </c>
      <c r="F16" s="97">
        <v>14995</v>
      </c>
      <c r="G16" s="97">
        <v>13514</v>
      </c>
      <c r="H16" s="97">
        <v>10670</v>
      </c>
      <c r="I16" s="97">
        <v>7966</v>
      </c>
      <c r="J16" s="97">
        <v>6934</v>
      </c>
      <c r="K16" s="97">
        <v>6970</v>
      </c>
      <c r="L16" s="97">
        <v>7804</v>
      </c>
      <c r="M16" s="97">
        <v>10034</v>
      </c>
      <c r="N16" s="97">
        <v>11984</v>
      </c>
      <c r="O16" s="222">
        <v>13747</v>
      </c>
      <c r="P16" s="222">
        <v>14146</v>
      </c>
      <c r="Q16" s="222">
        <v>14255</v>
      </c>
      <c r="R16" s="219">
        <v>14354</v>
      </c>
    </row>
    <row r="17" spans="1:18" ht="19.5" customHeight="1">
      <c r="A17" s="228"/>
      <c r="B17" s="229">
        <v>42</v>
      </c>
      <c r="C17" s="98"/>
      <c r="D17" s="195">
        <f>D18+D22+D25</f>
        <v>3382</v>
      </c>
      <c r="E17" s="195">
        <f t="shared" ref="E17:N17" si="6">E18+E22+E25</f>
        <v>2583</v>
      </c>
      <c r="F17" s="195">
        <f t="shared" si="6"/>
        <v>2509</v>
      </c>
      <c r="G17" s="195">
        <f t="shared" si="6"/>
        <v>2483</v>
      </c>
      <c r="H17" s="195">
        <f t="shared" si="6"/>
        <v>2087</v>
      </c>
      <c r="I17" s="195">
        <f t="shared" si="6"/>
        <v>1569</v>
      </c>
      <c r="J17" s="195">
        <f t="shared" si="6"/>
        <v>1323</v>
      </c>
      <c r="K17" s="195">
        <f t="shared" si="6"/>
        <v>1103</v>
      </c>
      <c r="L17" s="195">
        <f t="shared" si="6"/>
        <v>1237</v>
      </c>
      <c r="M17" s="195">
        <f t="shared" si="6"/>
        <v>1284</v>
      </c>
      <c r="N17" s="195">
        <f t="shared" si="6"/>
        <v>1251</v>
      </c>
      <c r="O17" s="314">
        <f t="shared" ref="O17" si="7">O18+O22+O25</f>
        <v>1372</v>
      </c>
      <c r="P17" s="314">
        <f t="shared" ref="P17" si="8">P18+P22+P25</f>
        <v>1300</v>
      </c>
      <c r="Q17" s="314">
        <v>1459</v>
      </c>
      <c r="R17" s="220">
        <v>1591</v>
      </c>
    </row>
    <row r="18" spans="1:18" ht="20.100000000000001" customHeight="1">
      <c r="A18" s="231"/>
      <c r="B18" s="229" t="s">
        <v>70</v>
      </c>
      <c r="C18" s="98"/>
      <c r="D18" s="94">
        <v>2943</v>
      </c>
      <c r="E18" s="94">
        <v>2112</v>
      </c>
      <c r="F18" s="94">
        <v>1743</v>
      </c>
      <c r="G18" s="94">
        <v>1409</v>
      </c>
      <c r="H18" s="94">
        <v>1024</v>
      </c>
      <c r="I18" s="94">
        <v>799</v>
      </c>
      <c r="J18" s="94">
        <v>645</v>
      </c>
      <c r="K18" s="94">
        <v>674</v>
      </c>
      <c r="L18" s="94">
        <v>798</v>
      </c>
      <c r="M18" s="94">
        <v>808</v>
      </c>
      <c r="N18" s="94">
        <v>776</v>
      </c>
      <c r="O18" s="315">
        <v>854</v>
      </c>
      <c r="P18" s="315">
        <v>860</v>
      </c>
      <c r="Q18" s="315">
        <v>991</v>
      </c>
      <c r="R18" s="218">
        <v>1082</v>
      </c>
    </row>
    <row r="19" spans="1:18" ht="19.5" customHeight="1">
      <c r="A19" s="232"/>
      <c r="B19" s="230" t="s">
        <v>71</v>
      </c>
      <c r="C19" s="31"/>
      <c r="D19" s="97">
        <v>2943</v>
      </c>
      <c r="E19" s="97">
        <v>2112</v>
      </c>
      <c r="F19" s="97">
        <v>1743</v>
      </c>
      <c r="G19" s="97">
        <v>1409</v>
      </c>
      <c r="H19" s="97">
        <v>1024</v>
      </c>
      <c r="I19" s="97">
        <v>799</v>
      </c>
      <c r="J19" s="97">
        <v>645</v>
      </c>
      <c r="K19" s="97">
        <v>674</v>
      </c>
      <c r="L19" s="97">
        <v>798</v>
      </c>
      <c r="M19" s="97">
        <v>808</v>
      </c>
      <c r="N19" s="97">
        <v>776</v>
      </c>
      <c r="O19" s="222">
        <v>854</v>
      </c>
      <c r="P19" s="222">
        <v>860</v>
      </c>
      <c r="Q19" s="222">
        <v>991</v>
      </c>
      <c r="R19" s="219">
        <v>1082</v>
      </c>
    </row>
    <row r="20" spans="1:18" ht="19.5" customHeight="1">
      <c r="A20" s="232"/>
      <c r="B20" s="230" t="s">
        <v>72</v>
      </c>
      <c r="C20" s="31"/>
      <c r="D20" s="97">
        <v>0</v>
      </c>
      <c r="E20" s="97">
        <v>0</v>
      </c>
      <c r="F20" s="97">
        <v>0</v>
      </c>
      <c r="G20" s="97">
        <v>0</v>
      </c>
      <c r="H20" s="97">
        <v>0</v>
      </c>
      <c r="I20" s="97">
        <v>0</v>
      </c>
      <c r="J20" s="97">
        <v>0</v>
      </c>
      <c r="K20" s="97">
        <v>0</v>
      </c>
      <c r="L20" s="97">
        <v>0</v>
      </c>
      <c r="M20" s="97">
        <v>0</v>
      </c>
      <c r="N20" s="97">
        <v>0</v>
      </c>
      <c r="O20" s="222">
        <v>0</v>
      </c>
      <c r="P20" s="222">
        <v>0</v>
      </c>
      <c r="Q20" s="222">
        <v>0</v>
      </c>
      <c r="R20" s="219">
        <v>0</v>
      </c>
    </row>
    <row r="21" spans="1:18" ht="19.5" customHeight="1">
      <c r="A21" s="232"/>
      <c r="B21" s="230" t="s">
        <v>73</v>
      </c>
      <c r="C21" s="40"/>
      <c r="D21" s="97">
        <v>0</v>
      </c>
      <c r="E21" s="97">
        <v>0</v>
      </c>
      <c r="F21" s="97">
        <v>0</v>
      </c>
      <c r="G21" s="97">
        <v>0</v>
      </c>
      <c r="H21" s="97">
        <v>0</v>
      </c>
      <c r="I21" s="97">
        <v>0</v>
      </c>
      <c r="J21" s="97">
        <v>0</v>
      </c>
      <c r="K21" s="97">
        <v>0</v>
      </c>
      <c r="L21" s="97">
        <v>0</v>
      </c>
      <c r="M21" s="97">
        <v>0</v>
      </c>
      <c r="N21" s="97">
        <v>0</v>
      </c>
      <c r="O21" s="222">
        <v>0</v>
      </c>
      <c r="P21" s="222">
        <v>0</v>
      </c>
      <c r="Q21" s="222">
        <v>0</v>
      </c>
      <c r="R21" s="219">
        <v>0</v>
      </c>
    </row>
    <row r="22" spans="1:18" ht="19.5" customHeight="1">
      <c r="A22" s="232"/>
      <c r="B22" s="229" t="s">
        <v>74</v>
      </c>
      <c r="C22" s="85"/>
      <c r="D22" s="94">
        <v>357</v>
      </c>
      <c r="E22" s="94">
        <v>331</v>
      </c>
      <c r="F22" s="94">
        <v>257</v>
      </c>
      <c r="G22" s="94">
        <v>487</v>
      </c>
      <c r="H22" s="94">
        <v>543</v>
      </c>
      <c r="I22" s="94">
        <v>397</v>
      </c>
      <c r="J22" s="94">
        <v>328</v>
      </c>
      <c r="K22" s="94">
        <v>267</v>
      </c>
      <c r="L22" s="94">
        <v>289</v>
      </c>
      <c r="M22" s="94">
        <v>280</v>
      </c>
      <c r="N22" s="94">
        <v>232</v>
      </c>
      <c r="O22" s="315">
        <v>242</v>
      </c>
      <c r="P22" s="315">
        <v>218</v>
      </c>
      <c r="Q22" s="315">
        <v>264</v>
      </c>
      <c r="R22" s="218">
        <v>288</v>
      </c>
    </row>
    <row r="23" spans="1:18" ht="19.5" customHeight="1">
      <c r="A23" s="232"/>
      <c r="B23" s="230" t="s">
        <v>75</v>
      </c>
      <c r="C23" s="40"/>
      <c r="D23" s="97">
        <v>271</v>
      </c>
      <c r="E23" s="97">
        <v>253</v>
      </c>
      <c r="F23" s="97">
        <v>197</v>
      </c>
      <c r="G23" s="97">
        <v>431</v>
      </c>
      <c r="H23" s="97">
        <v>351</v>
      </c>
      <c r="I23" s="97">
        <v>283</v>
      </c>
      <c r="J23" s="97">
        <v>225</v>
      </c>
      <c r="K23" s="97">
        <v>182</v>
      </c>
      <c r="L23" s="97">
        <v>196</v>
      </c>
      <c r="M23" s="97">
        <v>180</v>
      </c>
      <c r="N23" s="97">
        <v>182</v>
      </c>
      <c r="O23" s="222">
        <v>183</v>
      </c>
      <c r="P23" s="222">
        <v>156</v>
      </c>
      <c r="Q23" s="222">
        <v>189</v>
      </c>
      <c r="R23" s="219">
        <v>181</v>
      </c>
    </row>
    <row r="24" spans="1:18" ht="19.5" customHeight="1">
      <c r="A24" s="232"/>
      <c r="B24" s="230" t="s">
        <v>76</v>
      </c>
      <c r="C24" s="40"/>
      <c r="D24" s="97">
        <v>86</v>
      </c>
      <c r="E24" s="97">
        <v>78</v>
      </c>
      <c r="F24" s="97">
        <v>60</v>
      </c>
      <c r="G24" s="97">
        <v>56</v>
      </c>
      <c r="H24" s="97">
        <v>192</v>
      </c>
      <c r="I24" s="97">
        <v>114</v>
      </c>
      <c r="J24" s="97">
        <v>103</v>
      </c>
      <c r="K24" s="97">
        <v>85</v>
      </c>
      <c r="L24" s="97">
        <v>93</v>
      </c>
      <c r="M24" s="101">
        <v>100</v>
      </c>
      <c r="N24" s="97">
        <v>50</v>
      </c>
      <c r="O24" s="222">
        <v>59</v>
      </c>
      <c r="P24" s="222">
        <v>62</v>
      </c>
      <c r="Q24" s="222">
        <v>75</v>
      </c>
      <c r="R24" s="219">
        <v>107</v>
      </c>
    </row>
    <row r="25" spans="1:18" ht="19.5" customHeight="1">
      <c r="A25" s="232"/>
      <c r="B25" s="229" t="s">
        <v>77</v>
      </c>
      <c r="C25" s="85"/>
      <c r="D25" s="94">
        <v>82</v>
      </c>
      <c r="E25" s="94">
        <v>140</v>
      </c>
      <c r="F25" s="94">
        <v>509</v>
      </c>
      <c r="G25" s="94">
        <v>587</v>
      </c>
      <c r="H25" s="94">
        <v>520</v>
      </c>
      <c r="I25" s="94">
        <v>373</v>
      </c>
      <c r="J25" s="94">
        <v>350</v>
      </c>
      <c r="K25" s="94">
        <v>162</v>
      </c>
      <c r="L25" s="94">
        <v>150</v>
      </c>
      <c r="M25" s="96">
        <v>196</v>
      </c>
      <c r="N25" s="96">
        <v>243</v>
      </c>
      <c r="O25" s="315">
        <v>276</v>
      </c>
      <c r="P25" s="315">
        <v>222</v>
      </c>
      <c r="Q25" s="315">
        <v>204</v>
      </c>
      <c r="R25" s="218">
        <v>221</v>
      </c>
    </row>
    <row r="26" spans="1:18" ht="19.5" customHeight="1">
      <c r="A26" s="232"/>
      <c r="B26" s="230" t="s">
        <v>78</v>
      </c>
      <c r="C26" s="40"/>
      <c r="D26" s="97">
        <v>82</v>
      </c>
      <c r="E26" s="97">
        <v>140</v>
      </c>
      <c r="F26" s="97">
        <v>423</v>
      </c>
      <c r="G26" s="97">
        <v>498</v>
      </c>
      <c r="H26" s="97">
        <v>391</v>
      </c>
      <c r="I26" s="97">
        <v>175</v>
      </c>
      <c r="J26" s="97">
        <v>82</v>
      </c>
      <c r="K26" s="97">
        <v>84</v>
      </c>
      <c r="L26" s="97">
        <v>87</v>
      </c>
      <c r="M26" s="102">
        <v>133</v>
      </c>
      <c r="N26" s="102">
        <v>175</v>
      </c>
      <c r="O26" s="222">
        <v>166</v>
      </c>
      <c r="P26" s="222">
        <v>100</v>
      </c>
      <c r="Q26" s="222">
        <v>78</v>
      </c>
      <c r="R26" s="219">
        <v>89</v>
      </c>
    </row>
    <row r="27" spans="1:18" ht="19.5" customHeight="1">
      <c r="A27" s="232"/>
      <c r="B27" s="230" t="s">
        <v>79</v>
      </c>
      <c r="C27" s="40"/>
      <c r="D27" s="97">
        <v>0</v>
      </c>
      <c r="E27" s="97">
        <v>0</v>
      </c>
      <c r="F27" s="97">
        <v>86</v>
      </c>
      <c r="G27" s="97">
        <v>89</v>
      </c>
      <c r="H27" s="97">
        <v>129</v>
      </c>
      <c r="I27" s="97">
        <v>198</v>
      </c>
      <c r="J27" s="97">
        <v>268</v>
      </c>
      <c r="K27" s="97">
        <v>78</v>
      </c>
      <c r="L27" s="97">
        <v>63</v>
      </c>
      <c r="M27" s="97">
        <v>63</v>
      </c>
      <c r="N27" s="97">
        <v>68</v>
      </c>
      <c r="O27" s="222">
        <v>110</v>
      </c>
      <c r="P27" s="222">
        <v>122</v>
      </c>
      <c r="Q27" s="222">
        <v>126</v>
      </c>
      <c r="R27" s="219">
        <v>132</v>
      </c>
    </row>
    <row r="28" spans="1:18" ht="19.5" customHeight="1">
      <c r="A28" s="232"/>
      <c r="B28" s="229">
        <v>43</v>
      </c>
      <c r="C28" s="85"/>
      <c r="D28" s="195">
        <f>D29+D33+D37+D43</f>
        <v>15749</v>
      </c>
      <c r="E28" s="195">
        <f t="shared" ref="E28:N28" si="9">E29+E33+E37+E43</f>
        <v>15902</v>
      </c>
      <c r="F28" s="195">
        <f t="shared" si="9"/>
        <v>15098</v>
      </c>
      <c r="G28" s="195">
        <f t="shared" si="9"/>
        <v>14409</v>
      </c>
      <c r="H28" s="195">
        <f t="shared" si="9"/>
        <v>12836</v>
      </c>
      <c r="I28" s="195">
        <f t="shared" si="9"/>
        <v>9480</v>
      </c>
      <c r="J28" s="195">
        <f t="shared" si="9"/>
        <v>9158</v>
      </c>
      <c r="K28" s="195">
        <f t="shared" si="9"/>
        <v>10138</v>
      </c>
      <c r="L28" s="195">
        <f t="shared" si="9"/>
        <v>11038</v>
      </c>
      <c r="M28" s="195">
        <f t="shared" si="9"/>
        <v>13228</v>
      </c>
      <c r="N28" s="195">
        <f t="shared" si="9"/>
        <v>15649</v>
      </c>
      <c r="O28" s="314">
        <f t="shared" ref="O28" si="10">O29+O33+O37+O43</f>
        <v>17285</v>
      </c>
      <c r="P28" s="314">
        <f t="shared" ref="P28" si="11">P29+P33+P37+P43</f>
        <v>17738</v>
      </c>
      <c r="Q28" s="314">
        <v>18994</v>
      </c>
      <c r="R28" s="220">
        <v>19737</v>
      </c>
    </row>
    <row r="29" spans="1:18" ht="23.25" customHeight="1">
      <c r="A29" s="232"/>
      <c r="B29" s="229" t="s">
        <v>80</v>
      </c>
      <c r="C29" s="85"/>
      <c r="D29" s="94">
        <f>SUM(D30:D32)</f>
        <v>1271</v>
      </c>
      <c r="E29" s="94">
        <f t="shared" ref="E29:N29" si="12">SUM(E30:E32)</f>
        <v>1434</v>
      </c>
      <c r="F29" s="94">
        <f t="shared" si="12"/>
        <v>1531</v>
      </c>
      <c r="G29" s="94">
        <f t="shared" si="12"/>
        <v>1529</v>
      </c>
      <c r="H29" s="94">
        <f t="shared" si="12"/>
        <v>1364</v>
      </c>
      <c r="I29" s="94">
        <f t="shared" si="12"/>
        <v>1036</v>
      </c>
      <c r="J29" s="94">
        <f t="shared" si="12"/>
        <v>978</v>
      </c>
      <c r="K29" s="94">
        <f t="shared" si="12"/>
        <v>1030</v>
      </c>
      <c r="L29" s="94">
        <f t="shared" si="12"/>
        <v>1035</v>
      </c>
      <c r="M29" s="94">
        <f t="shared" si="12"/>
        <v>1128</v>
      </c>
      <c r="N29" s="94">
        <f t="shared" si="12"/>
        <v>1164</v>
      </c>
      <c r="O29" s="315">
        <f t="shared" ref="O29" si="13">SUM(O30:O32)</f>
        <v>1201</v>
      </c>
      <c r="P29" s="315">
        <f t="shared" ref="P29" si="14">SUM(P30:P32)</f>
        <v>1231</v>
      </c>
      <c r="Q29" s="315">
        <v>1300</v>
      </c>
      <c r="R29" s="218">
        <v>1365</v>
      </c>
    </row>
    <row r="30" spans="1:18" ht="19.5" customHeight="1">
      <c r="A30" s="232"/>
      <c r="B30" s="230" t="s">
        <v>81</v>
      </c>
      <c r="C30" s="40"/>
      <c r="D30" s="97">
        <v>26</v>
      </c>
      <c r="E30" s="97">
        <v>20</v>
      </c>
      <c r="F30" s="97">
        <v>22</v>
      </c>
      <c r="G30" s="97">
        <v>13</v>
      </c>
      <c r="H30" s="97">
        <v>7</v>
      </c>
      <c r="I30" s="97">
        <v>24</v>
      </c>
      <c r="J30" s="97">
        <v>20</v>
      </c>
      <c r="K30" s="97">
        <v>22</v>
      </c>
      <c r="L30" s="97">
        <v>24</v>
      </c>
      <c r="M30" s="97">
        <v>39</v>
      </c>
      <c r="N30" s="97">
        <v>43</v>
      </c>
      <c r="O30" s="222">
        <v>36</v>
      </c>
      <c r="P30" s="222">
        <v>36</v>
      </c>
      <c r="Q30" s="222">
        <v>37</v>
      </c>
      <c r="R30" s="219">
        <v>39</v>
      </c>
    </row>
    <row r="31" spans="1:18" ht="19.5" customHeight="1">
      <c r="A31" s="232"/>
      <c r="B31" s="230" t="s">
        <v>82</v>
      </c>
      <c r="C31" s="40"/>
      <c r="D31" s="97">
        <v>1200</v>
      </c>
      <c r="E31" s="97">
        <v>1368</v>
      </c>
      <c r="F31" s="97">
        <v>1471</v>
      </c>
      <c r="G31" s="97">
        <v>1485</v>
      </c>
      <c r="H31" s="97">
        <v>1330</v>
      </c>
      <c r="I31" s="97">
        <v>1006</v>
      </c>
      <c r="J31" s="97">
        <v>950</v>
      </c>
      <c r="K31" s="97">
        <v>999</v>
      </c>
      <c r="L31" s="97">
        <v>1006</v>
      </c>
      <c r="M31" s="97">
        <v>1079</v>
      </c>
      <c r="N31" s="97">
        <v>1107</v>
      </c>
      <c r="O31" s="222">
        <v>1152</v>
      </c>
      <c r="P31" s="222">
        <v>1181</v>
      </c>
      <c r="Q31" s="222">
        <v>1251</v>
      </c>
      <c r="R31" s="219">
        <v>1313</v>
      </c>
    </row>
    <row r="32" spans="1:18" ht="19.5" customHeight="1">
      <c r="A32" s="232"/>
      <c r="B32" s="230" t="s">
        <v>83</v>
      </c>
      <c r="C32" s="40"/>
      <c r="D32" s="97">
        <v>45</v>
      </c>
      <c r="E32" s="97">
        <v>46</v>
      </c>
      <c r="F32" s="97">
        <v>38</v>
      </c>
      <c r="G32" s="97">
        <v>31</v>
      </c>
      <c r="H32" s="97">
        <v>27</v>
      </c>
      <c r="I32" s="97">
        <v>6</v>
      </c>
      <c r="J32" s="97">
        <v>8</v>
      </c>
      <c r="K32" s="97">
        <v>9</v>
      </c>
      <c r="L32" s="97">
        <v>5</v>
      </c>
      <c r="M32" s="97">
        <v>10</v>
      </c>
      <c r="N32" s="97">
        <v>14</v>
      </c>
      <c r="O32" s="222">
        <v>13</v>
      </c>
      <c r="P32" s="222">
        <v>14</v>
      </c>
      <c r="Q32" s="222">
        <v>12</v>
      </c>
      <c r="R32" s="219">
        <v>13</v>
      </c>
    </row>
    <row r="33" spans="1:18" ht="19.5" customHeight="1">
      <c r="A33" s="232"/>
      <c r="B33" s="229" t="s">
        <v>84</v>
      </c>
      <c r="C33" s="85"/>
      <c r="D33" s="94">
        <f>SUM(D34:D36)</f>
        <v>6376</v>
      </c>
      <c r="E33" s="94">
        <f t="shared" ref="E33:N33" si="15">SUM(E34:E36)</f>
        <v>6938</v>
      </c>
      <c r="F33" s="94">
        <f t="shared" si="15"/>
        <v>6827</v>
      </c>
      <c r="G33" s="94">
        <f t="shared" si="15"/>
        <v>6785</v>
      </c>
      <c r="H33" s="94">
        <f t="shared" si="15"/>
        <v>6187</v>
      </c>
      <c r="I33" s="94">
        <f t="shared" si="15"/>
        <v>4824</v>
      </c>
      <c r="J33" s="94">
        <f t="shared" si="15"/>
        <v>4555</v>
      </c>
      <c r="K33" s="94">
        <f t="shared" si="15"/>
        <v>4620</v>
      </c>
      <c r="L33" s="94">
        <f t="shared" si="15"/>
        <v>5065</v>
      </c>
      <c r="M33" s="94">
        <f t="shared" si="15"/>
        <v>5700</v>
      </c>
      <c r="N33" s="94">
        <f t="shared" si="15"/>
        <v>6356</v>
      </c>
      <c r="O33" s="315">
        <f t="shared" ref="O33" si="16">SUM(O34:O36)</f>
        <v>6990</v>
      </c>
      <c r="P33" s="315">
        <f t="shared" ref="P33" si="17">SUM(P34:P36)</f>
        <v>7140</v>
      </c>
      <c r="Q33" s="315">
        <v>7683</v>
      </c>
      <c r="R33" s="218">
        <v>8011</v>
      </c>
    </row>
    <row r="34" spans="1:18" ht="19.5" customHeight="1">
      <c r="A34" s="232"/>
      <c r="B34" s="230" t="s">
        <v>85</v>
      </c>
      <c r="C34" s="40"/>
      <c r="D34" s="97">
        <v>3378</v>
      </c>
      <c r="E34" s="97">
        <v>3711</v>
      </c>
      <c r="F34" s="97">
        <v>3814</v>
      </c>
      <c r="G34" s="97">
        <v>3943</v>
      </c>
      <c r="H34" s="97">
        <v>3573</v>
      </c>
      <c r="I34" s="97">
        <v>2808</v>
      </c>
      <c r="J34" s="97">
        <v>2759</v>
      </c>
      <c r="K34" s="97">
        <v>2720</v>
      </c>
      <c r="L34" s="97">
        <v>2967</v>
      </c>
      <c r="M34" s="97">
        <v>3326</v>
      </c>
      <c r="N34" s="97">
        <v>3653</v>
      </c>
      <c r="O34" s="222">
        <v>4060</v>
      </c>
      <c r="P34" s="222">
        <v>4129</v>
      </c>
      <c r="Q34" s="222">
        <v>4482</v>
      </c>
      <c r="R34" s="219">
        <v>4763</v>
      </c>
    </row>
    <row r="35" spans="1:18" ht="19.5" customHeight="1">
      <c r="A35" s="232"/>
      <c r="B35" s="230" t="s">
        <v>86</v>
      </c>
      <c r="C35" s="40"/>
      <c r="D35" s="97">
        <v>2505</v>
      </c>
      <c r="E35" s="97">
        <v>2671</v>
      </c>
      <c r="F35" s="97">
        <v>2456</v>
      </c>
      <c r="G35" s="97">
        <v>2320</v>
      </c>
      <c r="H35" s="97">
        <v>2091</v>
      </c>
      <c r="I35" s="97">
        <v>1535</v>
      </c>
      <c r="J35" s="97">
        <v>1350</v>
      </c>
      <c r="K35" s="97">
        <v>1422</v>
      </c>
      <c r="L35" s="97">
        <v>1537</v>
      </c>
      <c r="M35" s="97">
        <v>1796</v>
      </c>
      <c r="N35" s="97">
        <v>2100</v>
      </c>
      <c r="O35" s="222">
        <v>2261</v>
      </c>
      <c r="P35" s="222">
        <v>2297</v>
      </c>
      <c r="Q35" s="222">
        <v>2494</v>
      </c>
      <c r="R35" s="219">
        <v>2548</v>
      </c>
    </row>
    <row r="36" spans="1:18" ht="19.5" customHeight="1">
      <c r="A36" s="232"/>
      <c r="B36" s="230" t="s">
        <v>87</v>
      </c>
      <c r="C36" s="40"/>
      <c r="D36" s="97">
        <v>493</v>
      </c>
      <c r="E36" s="97">
        <v>556</v>
      </c>
      <c r="F36" s="97">
        <v>557</v>
      </c>
      <c r="G36" s="97">
        <v>522</v>
      </c>
      <c r="H36" s="97">
        <v>523</v>
      </c>
      <c r="I36" s="97">
        <v>481</v>
      </c>
      <c r="J36" s="97">
        <v>446</v>
      </c>
      <c r="K36" s="97">
        <v>478</v>
      </c>
      <c r="L36" s="97">
        <v>561</v>
      </c>
      <c r="M36" s="97">
        <v>578</v>
      </c>
      <c r="N36" s="97">
        <v>603</v>
      </c>
      <c r="O36" s="222">
        <v>669</v>
      </c>
      <c r="P36" s="222">
        <v>714</v>
      </c>
      <c r="Q36" s="222">
        <v>707</v>
      </c>
      <c r="R36" s="219">
        <v>700</v>
      </c>
    </row>
    <row r="37" spans="1:18" ht="19.5" customHeight="1">
      <c r="A37" s="232"/>
      <c r="B37" s="229" t="s">
        <v>88</v>
      </c>
      <c r="C37" s="40"/>
      <c r="D37" s="94">
        <f>SUM(D38:D42)</f>
        <v>3228</v>
      </c>
      <c r="E37" s="94">
        <f t="shared" ref="E37:N37" si="18">SUM(E38:E42)</f>
        <v>3021</v>
      </c>
      <c r="F37" s="94">
        <f t="shared" si="18"/>
        <v>2709</v>
      </c>
      <c r="G37" s="94">
        <f t="shared" si="18"/>
        <v>2586</v>
      </c>
      <c r="H37" s="94">
        <f t="shared" si="18"/>
        <v>2303</v>
      </c>
      <c r="I37" s="94">
        <f t="shared" si="18"/>
        <v>1462</v>
      </c>
      <c r="J37" s="94">
        <f t="shared" si="18"/>
        <v>1445</v>
      </c>
      <c r="K37" s="94">
        <f t="shared" si="18"/>
        <v>1780</v>
      </c>
      <c r="L37" s="94">
        <f t="shared" si="18"/>
        <v>1944</v>
      </c>
      <c r="M37" s="94">
        <f t="shared" si="18"/>
        <v>2490</v>
      </c>
      <c r="N37" s="94">
        <f t="shared" si="18"/>
        <v>3174</v>
      </c>
      <c r="O37" s="315">
        <f t="shared" ref="O37" si="19">SUM(O38:O42)</f>
        <v>3541</v>
      </c>
      <c r="P37" s="315">
        <f t="shared" ref="P37" si="20">SUM(P38:P42)</f>
        <v>3790</v>
      </c>
      <c r="Q37" s="315">
        <v>4144</v>
      </c>
      <c r="R37" s="218">
        <v>4192</v>
      </c>
    </row>
    <row r="38" spans="1:18" ht="19.5" customHeight="1">
      <c r="A38" s="232"/>
      <c r="B38" s="230" t="s">
        <v>89</v>
      </c>
      <c r="C38" s="40"/>
      <c r="D38" s="97">
        <v>283</v>
      </c>
      <c r="E38" s="97">
        <v>215</v>
      </c>
      <c r="F38" s="97">
        <v>142</v>
      </c>
      <c r="G38" s="97">
        <v>163</v>
      </c>
      <c r="H38" s="97">
        <v>175</v>
      </c>
      <c r="I38" s="97">
        <v>154</v>
      </c>
      <c r="J38" s="97">
        <v>127</v>
      </c>
      <c r="K38" s="97">
        <v>129</v>
      </c>
      <c r="L38" s="97">
        <v>104</v>
      </c>
      <c r="M38" s="97">
        <v>112</v>
      </c>
      <c r="N38" s="97">
        <v>129</v>
      </c>
      <c r="O38" s="222">
        <v>140</v>
      </c>
      <c r="P38" s="222">
        <v>143</v>
      </c>
      <c r="Q38" s="222">
        <v>134</v>
      </c>
      <c r="R38" s="219">
        <v>126</v>
      </c>
    </row>
    <row r="39" spans="1:18" ht="19.5" customHeight="1">
      <c r="A39" s="232"/>
      <c r="B39" s="230" t="s">
        <v>90</v>
      </c>
      <c r="C39" s="40"/>
      <c r="D39" s="97">
        <v>268</v>
      </c>
      <c r="E39" s="97">
        <v>241</v>
      </c>
      <c r="F39" s="97">
        <v>149</v>
      </c>
      <c r="G39" s="97">
        <v>141</v>
      </c>
      <c r="H39" s="97">
        <v>144</v>
      </c>
      <c r="I39" s="97">
        <v>82</v>
      </c>
      <c r="J39" s="97">
        <v>76</v>
      </c>
      <c r="K39" s="97">
        <v>88</v>
      </c>
      <c r="L39" s="97">
        <v>104</v>
      </c>
      <c r="M39" s="97">
        <v>116</v>
      </c>
      <c r="N39" s="97">
        <v>141</v>
      </c>
      <c r="O39" s="222">
        <v>154</v>
      </c>
      <c r="P39" s="222">
        <v>190</v>
      </c>
      <c r="Q39" s="222">
        <v>157</v>
      </c>
      <c r="R39" s="219">
        <v>217</v>
      </c>
    </row>
    <row r="40" spans="1:18" ht="19.5" customHeight="1">
      <c r="A40" s="232"/>
      <c r="B40" s="230" t="s">
        <v>91</v>
      </c>
      <c r="C40" s="40"/>
      <c r="D40" s="97">
        <v>650</v>
      </c>
      <c r="E40" s="97">
        <v>708</v>
      </c>
      <c r="F40" s="97">
        <v>674</v>
      </c>
      <c r="G40" s="97">
        <v>784</v>
      </c>
      <c r="H40" s="97">
        <v>642</v>
      </c>
      <c r="I40" s="97">
        <v>530</v>
      </c>
      <c r="J40" s="97">
        <v>536</v>
      </c>
      <c r="K40" s="97">
        <v>692</v>
      </c>
      <c r="L40" s="97">
        <v>789</v>
      </c>
      <c r="M40" s="97">
        <v>1026</v>
      </c>
      <c r="N40" s="97">
        <v>1323</v>
      </c>
      <c r="O40" s="222">
        <v>1485</v>
      </c>
      <c r="P40" s="222">
        <v>1479</v>
      </c>
      <c r="Q40" s="222">
        <v>1600</v>
      </c>
      <c r="R40" s="219">
        <v>1563</v>
      </c>
    </row>
    <row r="41" spans="1:18" ht="19.5" customHeight="1">
      <c r="A41" s="232"/>
      <c r="B41" s="230" t="s">
        <v>92</v>
      </c>
      <c r="C41" s="40"/>
      <c r="D41" s="97">
        <v>1590</v>
      </c>
      <c r="E41" s="97">
        <v>1418</v>
      </c>
      <c r="F41" s="97">
        <v>1420</v>
      </c>
      <c r="G41" s="97">
        <v>1207</v>
      </c>
      <c r="H41" s="97">
        <v>1100</v>
      </c>
      <c r="I41" s="97">
        <v>663</v>
      </c>
      <c r="J41" s="97">
        <v>682</v>
      </c>
      <c r="K41" s="97">
        <v>848</v>
      </c>
      <c r="L41" s="97">
        <v>915</v>
      </c>
      <c r="M41" s="97">
        <v>1175</v>
      </c>
      <c r="N41" s="97">
        <v>1509</v>
      </c>
      <c r="O41" s="222">
        <v>1660</v>
      </c>
      <c r="P41" s="222">
        <v>1867</v>
      </c>
      <c r="Q41" s="222">
        <v>2076</v>
      </c>
      <c r="R41" s="219">
        <v>2090</v>
      </c>
    </row>
    <row r="42" spans="1:18" ht="19.5" customHeight="1">
      <c r="A42" s="232"/>
      <c r="B42" s="230" t="s">
        <v>93</v>
      </c>
      <c r="C42" s="40"/>
      <c r="D42" s="97">
        <v>437</v>
      </c>
      <c r="E42" s="97">
        <v>439</v>
      </c>
      <c r="F42" s="97">
        <v>324</v>
      </c>
      <c r="G42" s="97">
        <v>291</v>
      </c>
      <c r="H42" s="97">
        <v>242</v>
      </c>
      <c r="I42" s="97">
        <v>33</v>
      </c>
      <c r="J42" s="97">
        <v>24</v>
      </c>
      <c r="K42" s="97">
        <v>23</v>
      </c>
      <c r="L42" s="97">
        <v>32</v>
      </c>
      <c r="M42" s="97">
        <v>61</v>
      </c>
      <c r="N42" s="97">
        <v>72</v>
      </c>
      <c r="O42" s="222">
        <v>102</v>
      </c>
      <c r="P42" s="222">
        <v>111</v>
      </c>
      <c r="Q42" s="222">
        <v>177</v>
      </c>
      <c r="R42" s="219">
        <v>196</v>
      </c>
    </row>
    <row r="43" spans="1:18" ht="19.5" customHeight="1">
      <c r="A43" s="232"/>
      <c r="B43" s="229" t="s">
        <v>94</v>
      </c>
      <c r="C43" s="40"/>
      <c r="D43" s="94">
        <f>SUM(D44:D45)</f>
        <v>4874</v>
      </c>
      <c r="E43" s="94">
        <f t="shared" ref="E43:N43" si="21">SUM(E44:E45)</f>
        <v>4509</v>
      </c>
      <c r="F43" s="94">
        <f t="shared" si="21"/>
        <v>4031</v>
      </c>
      <c r="G43" s="94">
        <f t="shared" si="21"/>
        <v>3509</v>
      </c>
      <c r="H43" s="94">
        <f t="shared" si="21"/>
        <v>2982</v>
      </c>
      <c r="I43" s="94">
        <f t="shared" si="21"/>
        <v>2158</v>
      </c>
      <c r="J43" s="94">
        <f t="shared" si="21"/>
        <v>2180</v>
      </c>
      <c r="K43" s="94">
        <f t="shared" si="21"/>
        <v>2708</v>
      </c>
      <c r="L43" s="94">
        <f t="shared" si="21"/>
        <v>2994</v>
      </c>
      <c r="M43" s="94">
        <f t="shared" si="21"/>
        <v>3910</v>
      </c>
      <c r="N43" s="94">
        <f t="shared" si="21"/>
        <v>4955</v>
      </c>
      <c r="O43" s="315">
        <f t="shared" ref="O43" si="22">SUM(O44:O45)</f>
        <v>5553</v>
      </c>
      <c r="P43" s="315">
        <f t="shared" ref="P43" si="23">SUM(P44:P45)</f>
        <v>5577</v>
      </c>
      <c r="Q43" s="315">
        <v>5867</v>
      </c>
      <c r="R43" s="218">
        <v>6169</v>
      </c>
    </row>
    <row r="44" spans="1:18" ht="21.75" customHeight="1">
      <c r="A44" s="232"/>
      <c r="B44" s="230" t="s">
        <v>95</v>
      </c>
      <c r="C44" s="40"/>
      <c r="D44" s="97">
        <v>74</v>
      </c>
      <c r="E44" s="97">
        <v>62</v>
      </c>
      <c r="F44" s="97">
        <v>114</v>
      </c>
      <c r="G44" s="97">
        <v>97</v>
      </c>
      <c r="H44" s="97">
        <v>68</v>
      </c>
      <c r="I44" s="97">
        <v>40</v>
      </c>
      <c r="J44" s="97">
        <v>40</v>
      </c>
      <c r="K44" s="97">
        <v>43</v>
      </c>
      <c r="L44" s="97">
        <v>36</v>
      </c>
      <c r="M44" s="97">
        <v>48</v>
      </c>
      <c r="N44" s="97">
        <v>53</v>
      </c>
      <c r="O44" s="222">
        <v>79</v>
      </c>
      <c r="P44" s="222">
        <v>70</v>
      </c>
      <c r="Q44" s="222">
        <v>75</v>
      </c>
      <c r="R44" s="219">
        <v>77</v>
      </c>
    </row>
    <row r="45" spans="1:18" ht="21.75" customHeight="1">
      <c r="A45" s="233"/>
      <c r="B45" s="234" t="s">
        <v>96</v>
      </c>
      <c r="C45" s="104"/>
      <c r="D45" s="151">
        <v>4800</v>
      </c>
      <c r="E45" s="151">
        <v>4447</v>
      </c>
      <c r="F45" s="151">
        <v>3917</v>
      </c>
      <c r="G45" s="151">
        <v>3412</v>
      </c>
      <c r="H45" s="151">
        <v>2914</v>
      </c>
      <c r="I45" s="151">
        <v>2118</v>
      </c>
      <c r="J45" s="151">
        <v>2140</v>
      </c>
      <c r="K45" s="151">
        <v>2665</v>
      </c>
      <c r="L45" s="151">
        <v>2958</v>
      </c>
      <c r="M45" s="151">
        <v>3862</v>
      </c>
      <c r="N45" s="151">
        <v>4902</v>
      </c>
      <c r="O45" s="320">
        <v>5474</v>
      </c>
      <c r="P45" s="320">
        <v>5507</v>
      </c>
      <c r="Q45" s="320">
        <v>5792</v>
      </c>
      <c r="R45" s="221">
        <v>6092</v>
      </c>
    </row>
    <row r="46" spans="1:18" ht="13.5" thickBot="1">
      <c r="A46" s="40"/>
      <c r="B46" s="196"/>
      <c r="C46" s="196"/>
      <c r="D46" s="196"/>
      <c r="E46" s="196"/>
      <c r="F46" s="196"/>
      <c r="G46" s="196"/>
      <c r="H46" s="40"/>
      <c r="I46" s="40"/>
      <c r="J46" s="40"/>
      <c r="K46" s="40"/>
    </row>
    <row r="47" spans="1:18" ht="13.5" thickTop="1">
      <c r="A47" s="271" t="str">
        <f>'Περιεχόμενα-Contents'!B12</f>
        <v>(Τελευταία Ενημέρωση/Last Update 26/09/2024)</v>
      </c>
      <c r="B47" s="285"/>
      <c r="C47" s="285"/>
      <c r="D47" s="285"/>
      <c r="E47" s="285"/>
      <c r="F47" s="285"/>
      <c r="G47" s="286"/>
      <c r="H47" s="287"/>
      <c r="I47" s="287"/>
      <c r="J47" s="287"/>
      <c r="K47" s="287"/>
      <c r="L47" s="287"/>
      <c r="M47" s="286"/>
      <c r="N47" s="286"/>
      <c r="O47" s="286"/>
      <c r="P47" s="286"/>
      <c r="Q47" s="286"/>
      <c r="R47" s="286"/>
    </row>
    <row r="48" spans="1:18">
      <c r="A48" s="47" t="str">
        <f>'Περιεχόμενα-Contents'!B13</f>
        <v>COPYRIGHT ©: 2024 REPUBLIC OF CYPRUS, STATISTICAL SERVICE</v>
      </c>
      <c r="B48" s="40"/>
      <c r="C48" s="40"/>
      <c r="D48" s="40"/>
      <c r="E48" s="40"/>
      <c r="F48" s="40"/>
      <c r="H48" s="40"/>
      <c r="I48" s="40"/>
    </row>
  </sheetData>
  <mergeCells count="2">
    <mergeCell ref="A10:B10"/>
    <mergeCell ref="B1:E1"/>
  </mergeCells>
  <hyperlinks>
    <hyperlink ref="B1" location="'Περιεχόμενα-Contents'!A1" display="Περιεχόμενα - Contents" xr:uid="{00000000-0004-0000-0500-000000000000}"/>
  </hyperlinks>
  <printOptions horizontalCentered="1" verticalCentered="1"/>
  <pageMargins left="0" right="0" top="0.43307086614173229" bottom="0.39370078740157483" header="0" footer="0"/>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6"/>
  <sheetViews>
    <sheetView zoomScaleNormal="100" workbookViewId="0">
      <pane ySplit="8" topLeftCell="A9" activePane="bottomLeft" state="frozen"/>
      <selection activeCell="F41" sqref="F41"/>
      <selection pane="bottomLeft" activeCell="B1" sqref="B1:E1"/>
    </sheetView>
  </sheetViews>
  <sheetFormatPr defaultColWidth="10.7109375" defaultRowHeight="12.75"/>
  <cols>
    <col min="1" max="1" width="1.140625" style="60" customWidth="1"/>
    <col min="2" max="2" width="7.85546875" style="60" customWidth="1"/>
    <col min="3" max="3" width="0.85546875" style="60" customWidth="1"/>
    <col min="4" max="18" width="10.85546875" style="60" customWidth="1"/>
    <col min="19" max="16384" width="10.7109375" style="60"/>
  </cols>
  <sheetData>
    <row r="1" spans="1:18">
      <c r="A1" s="40"/>
      <c r="B1" s="351" t="s">
        <v>24</v>
      </c>
      <c r="C1" s="351"/>
      <c r="D1" s="351"/>
      <c r="E1" s="351"/>
      <c r="F1" s="40"/>
      <c r="G1" s="40"/>
      <c r="H1" s="40"/>
      <c r="I1" s="40"/>
      <c r="J1" s="40"/>
      <c r="M1" s="40"/>
      <c r="N1" s="40"/>
      <c r="O1" s="40"/>
      <c r="P1" s="40"/>
      <c r="Q1" s="40"/>
      <c r="R1" s="51" t="s">
        <v>97</v>
      </c>
    </row>
    <row r="2" spans="1:18">
      <c r="A2" s="40"/>
      <c r="B2" s="40"/>
      <c r="C2" s="40"/>
      <c r="D2" s="40"/>
      <c r="E2" s="40"/>
      <c r="F2" s="40"/>
      <c r="G2" s="40"/>
      <c r="H2" s="40"/>
      <c r="I2" s="40"/>
      <c r="J2" s="40"/>
      <c r="M2" s="40"/>
      <c r="N2" s="40"/>
      <c r="O2" s="40"/>
      <c r="P2" s="40"/>
      <c r="Q2" s="40"/>
      <c r="R2" s="51" t="s">
        <v>57</v>
      </c>
    </row>
    <row r="3" spans="1:18" ht="9.9499999999999993" customHeight="1">
      <c r="A3" s="40"/>
      <c r="B3" s="40"/>
      <c r="C3" s="40"/>
      <c r="D3" s="40"/>
      <c r="E3" s="40"/>
      <c r="F3" s="40"/>
      <c r="G3" s="40"/>
      <c r="H3" s="40"/>
      <c r="I3" s="40"/>
      <c r="J3" s="40"/>
      <c r="K3" s="40"/>
      <c r="L3" s="40"/>
      <c r="M3" s="40"/>
      <c r="N3" s="40"/>
      <c r="O3" s="40"/>
      <c r="P3" s="40"/>
      <c r="Q3" s="40"/>
    </row>
    <row r="4" spans="1:18" s="86" customFormat="1">
      <c r="A4" s="288" t="s">
        <v>342</v>
      </c>
      <c r="B4" s="289"/>
      <c r="C4" s="290"/>
      <c r="D4" s="290"/>
      <c r="E4" s="290"/>
      <c r="F4" s="290"/>
      <c r="G4" s="290"/>
      <c r="H4" s="290"/>
      <c r="I4" s="290"/>
      <c r="J4" s="290"/>
      <c r="K4" s="85"/>
      <c r="L4" s="85"/>
      <c r="M4" s="85"/>
      <c r="N4" s="85"/>
      <c r="O4" s="85"/>
      <c r="P4" s="85"/>
      <c r="Q4" s="85"/>
    </row>
    <row r="5" spans="1:18" s="86" customFormat="1" ht="13.5" thickBot="1">
      <c r="A5" s="282" t="s">
        <v>343</v>
      </c>
      <c r="B5" s="291"/>
      <c r="C5" s="291"/>
      <c r="D5" s="291"/>
      <c r="E5" s="291"/>
      <c r="F5" s="291"/>
      <c r="G5" s="291"/>
      <c r="H5" s="291"/>
      <c r="I5" s="291"/>
      <c r="J5" s="291"/>
      <c r="K5" s="292"/>
      <c r="L5" s="293"/>
      <c r="M5" s="293"/>
      <c r="N5" s="293"/>
      <c r="O5" s="293"/>
      <c r="P5" s="293"/>
      <c r="Q5" s="293"/>
      <c r="R5" s="294"/>
    </row>
    <row r="6" spans="1:18" s="89" customFormat="1" ht="12.75" customHeight="1" thickTop="1">
      <c r="A6" s="87"/>
      <c r="B6" s="40"/>
      <c r="C6" s="88"/>
      <c r="D6" s="88"/>
      <c r="E6" s="88"/>
      <c r="F6" s="88"/>
      <c r="G6" s="88"/>
      <c r="H6" s="88"/>
      <c r="I6" s="88"/>
      <c r="J6" s="88"/>
      <c r="K6" s="40"/>
      <c r="L6" s="40"/>
      <c r="M6" s="40"/>
      <c r="N6" s="40"/>
      <c r="O6" s="40"/>
      <c r="P6" s="40"/>
      <c r="Q6" s="40"/>
    </row>
    <row r="7" spans="1:18">
      <c r="A7" s="40"/>
      <c r="B7" s="40"/>
      <c r="C7" s="40"/>
      <c r="D7" s="40"/>
      <c r="E7" s="40"/>
      <c r="F7" s="40"/>
      <c r="G7" s="40"/>
      <c r="H7" s="40"/>
      <c r="I7" s="40"/>
      <c r="J7" s="40"/>
      <c r="K7" s="40"/>
      <c r="L7" s="40"/>
      <c r="N7" s="90"/>
      <c r="O7" s="90"/>
      <c r="P7" s="90"/>
      <c r="Q7" s="90"/>
      <c r="R7" s="276" t="s">
        <v>0</v>
      </c>
    </row>
    <row r="8" spans="1:18" ht="78.75" customHeight="1">
      <c r="A8" s="366" t="s">
        <v>7</v>
      </c>
      <c r="B8" s="367"/>
      <c r="C8" s="91"/>
      <c r="D8" s="224" t="s">
        <v>1</v>
      </c>
      <c r="E8" s="224" t="s">
        <v>8</v>
      </c>
      <c r="F8" s="224" t="s">
        <v>2</v>
      </c>
      <c r="G8" s="224" t="s">
        <v>3</v>
      </c>
      <c r="H8" s="224" t="s">
        <v>4</v>
      </c>
      <c r="I8" s="224" t="s">
        <v>5</v>
      </c>
      <c r="J8" s="224" t="s">
        <v>6</v>
      </c>
      <c r="K8" s="224" t="s">
        <v>9</v>
      </c>
      <c r="L8" s="224" t="s">
        <v>32</v>
      </c>
      <c r="M8" s="224" t="s">
        <v>65</v>
      </c>
      <c r="N8" s="224" t="s">
        <v>260</v>
      </c>
      <c r="O8" s="224" t="s">
        <v>262</v>
      </c>
      <c r="P8" s="224" t="s">
        <v>289</v>
      </c>
      <c r="Q8" s="224" t="s">
        <v>306</v>
      </c>
      <c r="R8" s="225" t="s">
        <v>341</v>
      </c>
    </row>
    <row r="9" spans="1:18" ht="19.5" customHeight="1">
      <c r="A9" s="201"/>
      <c r="B9" s="227" t="s">
        <v>153</v>
      </c>
      <c r="C9" s="93"/>
      <c r="D9" s="195">
        <f>D10+D15+D26</f>
        <v>4931396</v>
      </c>
      <c r="E9" s="195">
        <f t="shared" ref="E9:N9" si="0">E10+E15+E26</f>
        <v>3960614</v>
      </c>
      <c r="F9" s="195">
        <f t="shared" si="0"/>
        <v>3802278</v>
      </c>
      <c r="G9" s="195">
        <f t="shared" si="0"/>
        <v>3255071</v>
      </c>
      <c r="H9" s="195">
        <f t="shared" si="0"/>
        <v>2637796</v>
      </c>
      <c r="I9" s="195">
        <f t="shared" si="0"/>
        <v>1893539</v>
      </c>
      <c r="J9" s="195">
        <f t="shared" si="0"/>
        <v>1716126</v>
      </c>
      <c r="K9" s="195">
        <f t="shared" si="0"/>
        <v>1756846</v>
      </c>
      <c r="L9" s="195">
        <f t="shared" si="0"/>
        <v>2146878</v>
      </c>
      <c r="M9" s="195">
        <f t="shared" si="0"/>
        <v>2838921</v>
      </c>
      <c r="N9" s="195">
        <f t="shared" si="0"/>
        <v>3578026</v>
      </c>
      <c r="O9" s="314">
        <f t="shared" ref="O9:P9" si="1">O10+O15+O26</f>
        <v>4302160</v>
      </c>
      <c r="P9" s="314">
        <f t="shared" si="1"/>
        <v>4294642</v>
      </c>
      <c r="Q9" s="314">
        <v>5044850</v>
      </c>
      <c r="R9" s="220">
        <v>5564748</v>
      </c>
    </row>
    <row r="10" spans="1:18" ht="19.5" customHeight="1">
      <c r="A10" s="95"/>
      <c r="B10" s="229">
        <v>41</v>
      </c>
      <c r="C10" s="93"/>
      <c r="D10" s="195">
        <f>D11+D13</f>
        <v>3537792</v>
      </c>
      <c r="E10" s="195">
        <f t="shared" ref="E10:N10" si="2">E11+E13</f>
        <v>2711577</v>
      </c>
      <c r="F10" s="195">
        <f t="shared" si="2"/>
        <v>2575531</v>
      </c>
      <c r="G10" s="195">
        <f t="shared" si="2"/>
        <v>2073361</v>
      </c>
      <c r="H10" s="195">
        <f t="shared" si="2"/>
        <v>1644092</v>
      </c>
      <c r="I10" s="195">
        <f t="shared" si="2"/>
        <v>1144131</v>
      </c>
      <c r="J10" s="195">
        <f t="shared" si="2"/>
        <v>1024721</v>
      </c>
      <c r="K10" s="195">
        <f t="shared" si="2"/>
        <v>1095554</v>
      </c>
      <c r="L10" s="195">
        <f t="shared" si="2"/>
        <v>1350262</v>
      </c>
      <c r="M10" s="195">
        <f t="shared" si="2"/>
        <v>1880004</v>
      </c>
      <c r="N10" s="195">
        <f t="shared" si="2"/>
        <v>2423584</v>
      </c>
      <c r="O10" s="314">
        <f t="shared" ref="O10:P10" si="3">O11+O13</f>
        <v>2895995</v>
      </c>
      <c r="P10" s="314">
        <f t="shared" si="3"/>
        <v>2898876</v>
      </c>
      <c r="Q10" s="314">
        <v>3341889</v>
      </c>
      <c r="R10" s="220">
        <v>3741534</v>
      </c>
    </row>
    <row r="11" spans="1:18" ht="19.5" customHeight="1">
      <c r="A11" s="95"/>
      <c r="B11" s="229" t="s">
        <v>66</v>
      </c>
      <c r="C11" s="93"/>
      <c r="D11" s="94">
        <v>1168404</v>
      </c>
      <c r="E11" s="94">
        <v>791619</v>
      </c>
      <c r="F11" s="94">
        <v>694705</v>
      </c>
      <c r="G11" s="94">
        <v>546048</v>
      </c>
      <c r="H11" s="94">
        <v>473052</v>
      </c>
      <c r="I11" s="94">
        <v>262433</v>
      </c>
      <c r="J11" s="94">
        <v>197113</v>
      </c>
      <c r="K11" s="94">
        <v>213609</v>
      </c>
      <c r="L11" s="94">
        <v>277687</v>
      </c>
      <c r="M11" s="94">
        <v>428739</v>
      </c>
      <c r="N11" s="94">
        <v>527169</v>
      </c>
      <c r="O11" s="94">
        <v>644057</v>
      </c>
      <c r="P11" s="94">
        <v>622510</v>
      </c>
      <c r="Q11" s="94">
        <v>742248</v>
      </c>
      <c r="R11" s="107">
        <v>754758</v>
      </c>
    </row>
    <row r="12" spans="1:18" ht="19.5" customHeight="1">
      <c r="A12" s="95"/>
      <c r="B12" s="230" t="s">
        <v>67</v>
      </c>
      <c r="C12" s="93"/>
      <c r="D12" s="97">
        <v>1168404</v>
      </c>
      <c r="E12" s="97">
        <v>791619</v>
      </c>
      <c r="F12" s="97">
        <v>694705</v>
      </c>
      <c r="G12" s="97">
        <v>546048</v>
      </c>
      <c r="H12" s="97">
        <v>473052</v>
      </c>
      <c r="I12" s="97">
        <v>262433</v>
      </c>
      <c r="J12" s="97">
        <v>197113</v>
      </c>
      <c r="K12" s="97">
        <v>213609</v>
      </c>
      <c r="L12" s="97">
        <v>277687</v>
      </c>
      <c r="M12" s="97">
        <v>428739</v>
      </c>
      <c r="N12" s="97">
        <v>527169</v>
      </c>
      <c r="O12" s="97">
        <v>644057</v>
      </c>
      <c r="P12" s="97">
        <v>622510</v>
      </c>
      <c r="Q12" s="97">
        <v>742248</v>
      </c>
      <c r="R12" s="108">
        <v>754758</v>
      </c>
    </row>
    <row r="13" spans="1:18" ht="19.5" customHeight="1">
      <c r="A13" s="95"/>
      <c r="B13" s="229" t="s">
        <v>68</v>
      </c>
      <c r="C13" s="93"/>
      <c r="D13" s="94">
        <v>2369388</v>
      </c>
      <c r="E13" s="94">
        <v>1919958</v>
      </c>
      <c r="F13" s="94">
        <v>1880826</v>
      </c>
      <c r="G13" s="94">
        <v>1527313</v>
      </c>
      <c r="H13" s="94">
        <v>1171040</v>
      </c>
      <c r="I13" s="94">
        <v>881698</v>
      </c>
      <c r="J13" s="94">
        <v>827608</v>
      </c>
      <c r="K13" s="94">
        <v>881945</v>
      </c>
      <c r="L13" s="94">
        <v>1072575</v>
      </c>
      <c r="M13" s="94">
        <v>1451265</v>
      </c>
      <c r="N13" s="94">
        <v>1896415</v>
      </c>
      <c r="O13" s="195">
        <v>2251938</v>
      </c>
      <c r="P13" s="195">
        <v>2276366</v>
      </c>
      <c r="Q13" s="195">
        <v>2599641</v>
      </c>
      <c r="R13" s="198">
        <v>2986776</v>
      </c>
    </row>
    <row r="14" spans="1:18" ht="19.5" customHeight="1">
      <c r="A14" s="95"/>
      <c r="B14" s="230" t="s">
        <v>69</v>
      </c>
      <c r="C14" s="93"/>
      <c r="D14" s="97">
        <v>2369388</v>
      </c>
      <c r="E14" s="97">
        <v>1919958</v>
      </c>
      <c r="F14" s="97">
        <v>1880826</v>
      </c>
      <c r="G14" s="97">
        <v>1527313</v>
      </c>
      <c r="H14" s="97">
        <v>1171040</v>
      </c>
      <c r="I14" s="97">
        <v>881698</v>
      </c>
      <c r="J14" s="97">
        <v>827608</v>
      </c>
      <c r="K14" s="97">
        <v>881945</v>
      </c>
      <c r="L14" s="97">
        <v>1072575</v>
      </c>
      <c r="M14" s="97">
        <v>1451265</v>
      </c>
      <c r="N14" s="97">
        <v>1896415</v>
      </c>
      <c r="O14" s="222">
        <v>2251938</v>
      </c>
      <c r="P14" s="222">
        <v>2276366</v>
      </c>
      <c r="Q14" s="222">
        <v>2599641</v>
      </c>
      <c r="R14" s="219">
        <v>2986776</v>
      </c>
    </row>
    <row r="15" spans="1:18" ht="19.5" customHeight="1">
      <c r="A15" s="95"/>
      <c r="B15" s="229">
        <v>42</v>
      </c>
      <c r="C15" s="98"/>
      <c r="D15" s="195">
        <f>D16+D20+D23</f>
        <v>446812</v>
      </c>
      <c r="E15" s="195">
        <f t="shared" ref="E15:N15" si="4">E16+E20+E23</f>
        <v>337215</v>
      </c>
      <c r="F15" s="195">
        <f t="shared" si="4"/>
        <v>384380</v>
      </c>
      <c r="G15" s="195">
        <f t="shared" si="4"/>
        <v>400846</v>
      </c>
      <c r="H15" s="195">
        <f t="shared" si="4"/>
        <v>344670</v>
      </c>
      <c r="I15" s="195">
        <f t="shared" si="4"/>
        <v>298799</v>
      </c>
      <c r="J15" s="195">
        <f t="shared" si="4"/>
        <v>247574</v>
      </c>
      <c r="K15" s="195">
        <f t="shared" si="4"/>
        <v>153867</v>
      </c>
      <c r="L15" s="195">
        <f t="shared" si="4"/>
        <v>199344</v>
      </c>
      <c r="M15" s="195">
        <f t="shared" si="4"/>
        <v>207160</v>
      </c>
      <c r="N15" s="195">
        <f t="shared" si="4"/>
        <v>215683</v>
      </c>
      <c r="O15" s="314">
        <f t="shared" ref="O15:P15" si="5">O16+O20+O23</f>
        <v>273495</v>
      </c>
      <c r="P15" s="314">
        <f t="shared" si="5"/>
        <v>249092</v>
      </c>
      <c r="Q15" s="314">
        <v>324862</v>
      </c>
      <c r="R15" s="220">
        <v>318719</v>
      </c>
    </row>
    <row r="16" spans="1:18" ht="20.100000000000001" customHeight="1">
      <c r="A16" s="99"/>
      <c r="B16" s="229" t="s">
        <v>70</v>
      </c>
      <c r="C16" s="98"/>
      <c r="D16" s="94">
        <v>403908</v>
      </c>
      <c r="E16" s="94">
        <v>286188</v>
      </c>
      <c r="F16" s="94">
        <v>241881</v>
      </c>
      <c r="G16" s="94">
        <v>227734</v>
      </c>
      <c r="H16" s="94">
        <v>155165</v>
      </c>
      <c r="I16" s="94">
        <v>97906</v>
      </c>
      <c r="J16" s="94">
        <v>94707</v>
      </c>
      <c r="K16" s="94">
        <v>88980</v>
      </c>
      <c r="L16" s="94">
        <v>147999</v>
      </c>
      <c r="M16" s="94">
        <v>139839</v>
      </c>
      <c r="N16" s="94">
        <v>151179</v>
      </c>
      <c r="O16" s="315">
        <v>167942</v>
      </c>
      <c r="P16" s="315">
        <v>154833</v>
      </c>
      <c r="Q16" s="315">
        <v>196928</v>
      </c>
      <c r="R16" s="218">
        <v>197054</v>
      </c>
    </row>
    <row r="17" spans="1:18" ht="20.100000000000001" customHeight="1">
      <c r="A17" s="99"/>
      <c r="B17" s="230" t="s">
        <v>71</v>
      </c>
      <c r="C17" s="98"/>
      <c r="D17" s="97">
        <v>403908</v>
      </c>
      <c r="E17" s="97">
        <v>286188</v>
      </c>
      <c r="F17" s="97">
        <v>241881</v>
      </c>
      <c r="G17" s="97">
        <v>227734</v>
      </c>
      <c r="H17" s="97">
        <v>155165</v>
      </c>
      <c r="I17" s="97">
        <v>97906</v>
      </c>
      <c r="J17" s="97">
        <v>94707</v>
      </c>
      <c r="K17" s="97">
        <v>88980</v>
      </c>
      <c r="L17" s="97">
        <v>147999</v>
      </c>
      <c r="M17" s="97">
        <v>139839</v>
      </c>
      <c r="N17" s="97">
        <v>151179</v>
      </c>
      <c r="O17" s="222">
        <v>167942</v>
      </c>
      <c r="P17" s="222">
        <v>154833</v>
      </c>
      <c r="Q17" s="222">
        <v>196928</v>
      </c>
      <c r="R17" s="219">
        <v>197054</v>
      </c>
    </row>
    <row r="18" spans="1:18" ht="19.5" customHeight="1">
      <c r="A18" s="100"/>
      <c r="B18" s="230" t="s">
        <v>72</v>
      </c>
      <c r="C18" s="31"/>
      <c r="D18" s="97">
        <v>0</v>
      </c>
      <c r="E18" s="97">
        <v>0</v>
      </c>
      <c r="F18" s="97">
        <v>0</v>
      </c>
      <c r="G18" s="97">
        <v>0</v>
      </c>
      <c r="H18" s="97">
        <v>0</v>
      </c>
      <c r="I18" s="97">
        <v>0</v>
      </c>
      <c r="J18" s="97">
        <v>0</v>
      </c>
      <c r="K18" s="97">
        <v>0</v>
      </c>
      <c r="L18" s="97">
        <v>0</v>
      </c>
      <c r="M18" s="97">
        <v>0</v>
      </c>
      <c r="N18" s="97">
        <v>0</v>
      </c>
      <c r="O18" s="222">
        <v>0</v>
      </c>
      <c r="P18" s="222">
        <v>0</v>
      </c>
      <c r="Q18" s="222">
        <v>0</v>
      </c>
      <c r="R18" s="219">
        <v>0</v>
      </c>
    </row>
    <row r="19" spans="1:18" ht="19.5" customHeight="1">
      <c r="A19" s="100"/>
      <c r="B19" s="230" t="s">
        <v>73</v>
      </c>
      <c r="C19" s="31"/>
      <c r="D19" s="97">
        <v>0</v>
      </c>
      <c r="E19" s="97">
        <v>0</v>
      </c>
      <c r="F19" s="97">
        <v>0</v>
      </c>
      <c r="G19" s="97">
        <v>0</v>
      </c>
      <c r="H19" s="97">
        <v>0</v>
      </c>
      <c r="I19" s="97">
        <v>0</v>
      </c>
      <c r="J19" s="97">
        <v>0</v>
      </c>
      <c r="K19" s="97">
        <v>0</v>
      </c>
      <c r="L19" s="97">
        <v>0</v>
      </c>
      <c r="M19" s="97">
        <v>0</v>
      </c>
      <c r="N19" s="97">
        <v>0</v>
      </c>
      <c r="O19" s="222">
        <v>0</v>
      </c>
      <c r="P19" s="222">
        <v>0</v>
      </c>
      <c r="Q19" s="222">
        <v>0</v>
      </c>
      <c r="R19" s="219">
        <v>0</v>
      </c>
    </row>
    <row r="20" spans="1:18" ht="19.5" customHeight="1">
      <c r="A20" s="100"/>
      <c r="B20" s="229" t="s">
        <v>74</v>
      </c>
      <c r="C20" s="85"/>
      <c r="D20" s="94">
        <f>D21+D22</f>
        <v>26883</v>
      </c>
      <c r="E20" s="94">
        <f t="shared" ref="E20:N20" si="6">E21+E22</f>
        <v>21909</v>
      </c>
      <c r="F20" s="94">
        <f t="shared" si="6"/>
        <v>32663</v>
      </c>
      <c r="G20" s="94">
        <f t="shared" si="6"/>
        <v>73748</v>
      </c>
      <c r="H20" s="94">
        <f t="shared" si="6"/>
        <v>74176</v>
      </c>
      <c r="I20" s="94">
        <f t="shared" si="6"/>
        <v>34247</v>
      </c>
      <c r="J20" s="94">
        <f t="shared" si="6"/>
        <v>31778</v>
      </c>
      <c r="K20" s="94">
        <f t="shared" si="6"/>
        <v>29087</v>
      </c>
      <c r="L20" s="94">
        <f t="shared" si="6"/>
        <v>27091</v>
      </c>
      <c r="M20" s="94">
        <f t="shared" si="6"/>
        <v>32485</v>
      </c>
      <c r="N20" s="94">
        <f t="shared" si="6"/>
        <v>33197</v>
      </c>
      <c r="O20" s="315">
        <f t="shared" ref="O20:P20" si="7">O21+O22</f>
        <v>28451</v>
      </c>
      <c r="P20" s="315">
        <f t="shared" si="7"/>
        <v>18336</v>
      </c>
      <c r="Q20" s="315">
        <v>31702</v>
      </c>
      <c r="R20" s="218">
        <v>32820</v>
      </c>
    </row>
    <row r="21" spans="1:18" ht="19.5" customHeight="1">
      <c r="A21" s="100"/>
      <c r="B21" s="230" t="s">
        <v>75</v>
      </c>
      <c r="C21" s="40"/>
      <c r="D21" s="97">
        <v>22187</v>
      </c>
      <c r="E21" s="97">
        <v>17032</v>
      </c>
      <c r="F21" s="97">
        <v>21316</v>
      </c>
      <c r="G21" s="97">
        <v>68302</v>
      </c>
      <c r="H21" s="97">
        <v>46591</v>
      </c>
      <c r="I21" s="97">
        <v>25235</v>
      </c>
      <c r="J21" s="97">
        <v>23404</v>
      </c>
      <c r="K21" s="97">
        <v>19305</v>
      </c>
      <c r="L21" s="97">
        <v>16664</v>
      </c>
      <c r="M21" s="97">
        <v>18973</v>
      </c>
      <c r="N21" s="97">
        <v>19676</v>
      </c>
      <c r="O21" s="222">
        <v>16262</v>
      </c>
      <c r="P21" s="222">
        <v>11136</v>
      </c>
      <c r="Q21" s="222">
        <v>14118</v>
      </c>
      <c r="R21" s="219">
        <v>17718</v>
      </c>
    </row>
    <row r="22" spans="1:18" ht="19.5" customHeight="1">
      <c r="A22" s="100"/>
      <c r="B22" s="230" t="s">
        <v>76</v>
      </c>
      <c r="C22" s="40"/>
      <c r="D22" s="97">
        <v>4696</v>
      </c>
      <c r="E22" s="97">
        <v>4877</v>
      </c>
      <c r="F22" s="97">
        <v>11347</v>
      </c>
      <c r="G22" s="97">
        <v>5446</v>
      </c>
      <c r="H22" s="97">
        <v>27585</v>
      </c>
      <c r="I22" s="97">
        <v>9012</v>
      </c>
      <c r="J22" s="97">
        <v>8374</v>
      </c>
      <c r="K22" s="97">
        <v>9782</v>
      </c>
      <c r="L22" s="97">
        <v>10427</v>
      </c>
      <c r="M22" s="97">
        <v>13512</v>
      </c>
      <c r="N22" s="97">
        <v>13521</v>
      </c>
      <c r="O22" s="222">
        <v>12189</v>
      </c>
      <c r="P22" s="222">
        <v>7200</v>
      </c>
      <c r="Q22" s="222">
        <v>17584</v>
      </c>
      <c r="R22" s="219">
        <v>15102</v>
      </c>
    </row>
    <row r="23" spans="1:18" ht="19.5" customHeight="1">
      <c r="A23" s="100"/>
      <c r="B23" s="229" t="s">
        <v>77</v>
      </c>
      <c r="C23" s="85"/>
      <c r="D23" s="94">
        <v>16021</v>
      </c>
      <c r="E23" s="94">
        <v>29118</v>
      </c>
      <c r="F23" s="94">
        <v>109836</v>
      </c>
      <c r="G23" s="94">
        <v>99364</v>
      </c>
      <c r="H23" s="94">
        <v>115329</v>
      </c>
      <c r="I23" s="94">
        <v>166646</v>
      </c>
      <c r="J23" s="94">
        <v>121089</v>
      </c>
      <c r="K23" s="94">
        <v>35800</v>
      </c>
      <c r="L23" s="94">
        <v>24254</v>
      </c>
      <c r="M23" s="94">
        <v>34836</v>
      </c>
      <c r="N23" s="94">
        <v>31307</v>
      </c>
      <c r="O23" s="315">
        <v>77102</v>
      </c>
      <c r="P23" s="315">
        <f>P24+P25</f>
        <v>75923</v>
      </c>
      <c r="Q23" s="315">
        <v>96232</v>
      </c>
      <c r="R23" s="218">
        <v>88845</v>
      </c>
    </row>
    <row r="24" spans="1:18" ht="19.5" customHeight="1">
      <c r="A24" s="100"/>
      <c r="B24" s="230" t="s">
        <v>78</v>
      </c>
      <c r="C24" s="40"/>
      <c r="D24" s="97">
        <v>16021</v>
      </c>
      <c r="E24" s="97">
        <v>29118</v>
      </c>
      <c r="F24" s="97">
        <v>102036</v>
      </c>
      <c r="G24" s="97">
        <v>92010</v>
      </c>
      <c r="H24" s="97">
        <v>70350</v>
      </c>
      <c r="I24" s="97">
        <v>44098</v>
      </c>
      <c r="J24" s="97">
        <v>23988</v>
      </c>
      <c r="K24" s="97">
        <v>26827</v>
      </c>
      <c r="L24" s="97">
        <v>19784</v>
      </c>
      <c r="M24" s="97">
        <v>28864</v>
      </c>
      <c r="N24" s="97">
        <v>25629</v>
      </c>
      <c r="O24" s="222">
        <v>29676</v>
      </c>
      <c r="P24" s="222">
        <v>21053</v>
      </c>
      <c r="Q24" s="222">
        <v>9199</v>
      </c>
      <c r="R24" s="219">
        <v>8451</v>
      </c>
    </row>
    <row r="25" spans="1:18" ht="19.5" customHeight="1">
      <c r="A25" s="100"/>
      <c r="B25" s="230" t="s">
        <v>79</v>
      </c>
      <c r="C25" s="40"/>
      <c r="D25" s="97">
        <v>0</v>
      </c>
      <c r="E25" s="97">
        <v>0</v>
      </c>
      <c r="F25" s="97">
        <v>7800</v>
      </c>
      <c r="G25" s="97">
        <v>7354</v>
      </c>
      <c r="H25" s="97">
        <v>44979</v>
      </c>
      <c r="I25" s="97">
        <v>122548</v>
      </c>
      <c r="J25" s="97">
        <v>97101</v>
      </c>
      <c r="K25" s="97">
        <v>8973</v>
      </c>
      <c r="L25" s="97">
        <v>4470</v>
      </c>
      <c r="M25" s="97">
        <v>5972</v>
      </c>
      <c r="N25" s="97">
        <v>5678</v>
      </c>
      <c r="O25" s="222">
        <v>47426</v>
      </c>
      <c r="P25" s="222">
        <v>54870</v>
      </c>
      <c r="Q25" s="222">
        <v>87033</v>
      </c>
      <c r="R25" s="219">
        <v>80394</v>
      </c>
    </row>
    <row r="26" spans="1:18" ht="19.5" customHeight="1">
      <c r="A26" s="100"/>
      <c r="B26" s="229">
        <v>43</v>
      </c>
      <c r="C26" s="85"/>
      <c r="D26" s="195">
        <f>D27+D31+D35+D41</f>
        <v>946792</v>
      </c>
      <c r="E26" s="195">
        <f t="shared" ref="E26:N26" si="8">E27+E31+E35+E41</f>
        <v>911822</v>
      </c>
      <c r="F26" s="195">
        <f t="shared" si="8"/>
        <v>842367</v>
      </c>
      <c r="G26" s="195">
        <f t="shared" si="8"/>
        <v>780864</v>
      </c>
      <c r="H26" s="195">
        <f t="shared" si="8"/>
        <v>649034</v>
      </c>
      <c r="I26" s="195">
        <f t="shared" si="8"/>
        <v>450609</v>
      </c>
      <c r="J26" s="195">
        <f t="shared" si="8"/>
        <v>443831</v>
      </c>
      <c r="K26" s="195">
        <f t="shared" si="8"/>
        <v>507425</v>
      </c>
      <c r="L26" s="195">
        <f t="shared" si="8"/>
        <v>597272</v>
      </c>
      <c r="M26" s="195">
        <f t="shared" si="8"/>
        <v>751757</v>
      </c>
      <c r="N26" s="195">
        <f t="shared" si="8"/>
        <v>938759</v>
      </c>
      <c r="O26" s="314">
        <f t="shared" ref="O26:P26" si="9">O27+O31+O35+O41</f>
        <v>1132670</v>
      </c>
      <c r="P26" s="314">
        <f t="shared" si="9"/>
        <v>1146674</v>
      </c>
      <c r="Q26" s="314">
        <v>1378099</v>
      </c>
      <c r="R26" s="220">
        <v>1504495</v>
      </c>
    </row>
    <row r="27" spans="1:18" ht="19.5" customHeight="1">
      <c r="A27" s="100"/>
      <c r="B27" s="229" t="s">
        <v>80</v>
      </c>
      <c r="C27" s="85"/>
      <c r="D27" s="94">
        <f>SUM(D28:D30)</f>
        <v>110033</v>
      </c>
      <c r="E27" s="94">
        <f t="shared" ref="E27:N27" si="10">SUM(E28:E30)</f>
        <v>115540</v>
      </c>
      <c r="F27" s="94">
        <f t="shared" si="10"/>
        <v>115844</v>
      </c>
      <c r="G27" s="94">
        <f t="shared" si="10"/>
        <v>99965</v>
      </c>
      <c r="H27" s="94">
        <f t="shared" si="10"/>
        <v>80363</v>
      </c>
      <c r="I27" s="94">
        <f t="shared" si="10"/>
        <v>49467</v>
      </c>
      <c r="J27" s="94">
        <f t="shared" si="10"/>
        <v>53741</v>
      </c>
      <c r="K27" s="94">
        <f t="shared" si="10"/>
        <v>59197</v>
      </c>
      <c r="L27" s="94">
        <f t="shared" si="10"/>
        <v>68534</v>
      </c>
      <c r="M27" s="94">
        <f t="shared" si="10"/>
        <v>75830</v>
      </c>
      <c r="N27" s="94">
        <f t="shared" si="10"/>
        <v>76789</v>
      </c>
      <c r="O27" s="315">
        <f t="shared" ref="O27:P27" si="11">SUM(O28:O30)</f>
        <v>93335</v>
      </c>
      <c r="P27" s="315">
        <f t="shared" si="11"/>
        <v>98403</v>
      </c>
      <c r="Q27" s="315">
        <v>111042</v>
      </c>
      <c r="R27" s="218">
        <v>131089</v>
      </c>
    </row>
    <row r="28" spans="1:18" ht="23.25" customHeight="1">
      <c r="A28" s="100"/>
      <c r="B28" s="230" t="s">
        <v>81</v>
      </c>
      <c r="C28" s="40"/>
      <c r="D28" s="97">
        <v>5832</v>
      </c>
      <c r="E28" s="97">
        <v>3443</v>
      </c>
      <c r="F28" s="97">
        <v>2267</v>
      </c>
      <c r="G28" s="97">
        <v>1484</v>
      </c>
      <c r="H28" s="97">
        <v>799</v>
      </c>
      <c r="I28" s="97">
        <v>1094</v>
      </c>
      <c r="J28" s="97">
        <v>832</v>
      </c>
      <c r="K28" s="97">
        <v>1058</v>
      </c>
      <c r="L28" s="97">
        <v>828</v>
      </c>
      <c r="M28" s="97">
        <v>1536</v>
      </c>
      <c r="N28" s="97">
        <v>2743</v>
      </c>
      <c r="O28" s="222">
        <v>3135</v>
      </c>
      <c r="P28" s="222">
        <v>3900</v>
      </c>
      <c r="Q28" s="222">
        <v>2350</v>
      </c>
      <c r="R28" s="219">
        <v>3916</v>
      </c>
    </row>
    <row r="29" spans="1:18" ht="19.5" customHeight="1">
      <c r="A29" s="100"/>
      <c r="B29" s="230" t="s">
        <v>82</v>
      </c>
      <c r="C29" s="40"/>
      <c r="D29" s="97">
        <v>101292</v>
      </c>
      <c r="E29" s="97">
        <v>109487</v>
      </c>
      <c r="F29" s="97">
        <v>111653</v>
      </c>
      <c r="G29" s="97">
        <v>96761</v>
      </c>
      <c r="H29" s="97">
        <v>78467</v>
      </c>
      <c r="I29" s="97">
        <v>48149</v>
      </c>
      <c r="J29" s="97">
        <v>52620</v>
      </c>
      <c r="K29" s="97">
        <v>57611</v>
      </c>
      <c r="L29" s="97">
        <v>67185</v>
      </c>
      <c r="M29" s="97">
        <v>73594</v>
      </c>
      <c r="N29" s="97">
        <v>73231</v>
      </c>
      <c r="O29" s="222">
        <v>89385</v>
      </c>
      <c r="P29" s="222">
        <v>93629</v>
      </c>
      <c r="Q29" s="222">
        <v>107767</v>
      </c>
      <c r="R29" s="219">
        <v>125980</v>
      </c>
    </row>
    <row r="30" spans="1:18" ht="19.5" customHeight="1">
      <c r="A30" s="100"/>
      <c r="B30" s="230" t="s">
        <v>83</v>
      </c>
      <c r="C30" s="40"/>
      <c r="D30" s="97">
        <v>2909</v>
      </c>
      <c r="E30" s="97">
        <v>2610</v>
      </c>
      <c r="F30" s="97">
        <v>1924</v>
      </c>
      <c r="G30" s="97">
        <v>1720</v>
      </c>
      <c r="H30" s="97">
        <v>1097</v>
      </c>
      <c r="I30" s="97">
        <v>224</v>
      </c>
      <c r="J30" s="97">
        <v>289</v>
      </c>
      <c r="K30" s="97">
        <v>528</v>
      </c>
      <c r="L30" s="97">
        <v>521</v>
      </c>
      <c r="M30" s="97">
        <v>700</v>
      </c>
      <c r="N30" s="97">
        <v>815</v>
      </c>
      <c r="O30" s="222">
        <v>815</v>
      </c>
      <c r="P30" s="222">
        <v>874</v>
      </c>
      <c r="Q30" s="222">
        <v>925</v>
      </c>
      <c r="R30" s="219">
        <v>1193</v>
      </c>
    </row>
    <row r="31" spans="1:18" ht="19.5" customHeight="1">
      <c r="A31" s="100"/>
      <c r="B31" s="229" t="s">
        <v>84</v>
      </c>
      <c r="C31" s="85"/>
      <c r="D31" s="94">
        <f>SUM(D32:D34)</f>
        <v>482841</v>
      </c>
      <c r="E31" s="94">
        <f t="shared" ref="E31:N31" si="12">SUM(E32:E34)</f>
        <v>482566</v>
      </c>
      <c r="F31" s="94">
        <f t="shared" si="12"/>
        <v>459374</v>
      </c>
      <c r="G31" s="94">
        <f t="shared" si="12"/>
        <v>444440</v>
      </c>
      <c r="H31" s="94">
        <f t="shared" si="12"/>
        <v>384480</v>
      </c>
      <c r="I31" s="94">
        <f t="shared" si="12"/>
        <v>288919</v>
      </c>
      <c r="J31" s="94">
        <f t="shared" si="12"/>
        <v>274947</v>
      </c>
      <c r="K31" s="94">
        <f t="shared" si="12"/>
        <v>295292</v>
      </c>
      <c r="L31" s="94">
        <f t="shared" si="12"/>
        <v>336157</v>
      </c>
      <c r="M31" s="94">
        <f t="shared" si="12"/>
        <v>411157</v>
      </c>
      <c r="N31" s="94">
        <f t="shared" si="12"/>
        <v>486355</v>
      </c>
      <c r="O31" s="315">
        <f t="shared" ref="O31:P31" si="13">SUM(O32:O34)</f>
        <v>572546</v>
      </c>
      <c r="P31" s="315">
        <f t="shared" si="13"/>
        <v>550227</v>
      </c>
      <c r="Q31" s="315">
        <v>654588</v>
      </c>
      <c r="R31" s="218">
        <v>744549</v>
      </c>
    </row>
    <row r="32" spans="1:18" ht="19.5" customHeight="1">
      <c r="A32" s="100"/>
      <c r="B32" s="230" t="s">
        <v>85</v>
      </c>
      <c r="C32" s="40"/>
      <c r="D32" s="97">
        <v>249753</v>
      </c>
      <c r="E32" s="97">
        <v>249022</v>
      </c>
      <c r="F32" s="97">
        <v>250365</v>
      </c>
      <c r="G32" s="97">
        <v>246210</v>
      </c>
      <c r="H32" s="97">
        <v>214963</v>
      </c>
      <c r="I32" s="97">
        <v>177595</v>
      </c>
      <c r="J32" s="97">
        <v>180224</v>
      </c>
      <c r="K32" s="97">
        <v>179759</v>
      </c>
      <c r="L32" s="97">
        <v>202506</v>
      </c>
      <c r="M32" s="97">
        <v>238785</v>
      </c>
      <c r="N32" s="97">
        <v>269767</v>
      </c>
      <c r="O32" s="222">
        <v>333350</v>
      </c>
      <c r="P32" s="222">
        <v>309820</v>
      </c>
      <c r="Q32" s="222">
        <v>364493</v>
      </c>
      <c r="R32" s="219">
        <v>427821</v>
      </c>
    </row>
    <row r="33" spans="1:18" ht="19.5" customHeight="1">
      <c r="A33" s="100"/>
      <c r="B33" s="230" t="s">
        <v>86</v>
      </c>
      <c r="C33" s="40"/>
      <c r="D33" s="97">
        <v>187194</v>
      </c>
      <c r="E33" s="97">
        <v>187030</v>
      </c>
      <c r="F33" s="97">
        <v>161455</v>
      </c>
      <c r="G33" s="97">
        <v>153964</v>
      </c>
      <c r="H33" s="97">
        <v>132234</v>
      </c>
      <c r="I33" s="97">
        <v>80045</v>
      </c>
      <c r="J33" s="97">
        <v>67739</v>
      </c>
      <c r="K33" s="97">
        <v>84886</v>
      </c>
      <c r="L33" s="97">
        <v>99438</v>
      </c>
      <c r="M33" s="97">
        <v>131270</v>
      </c>
      <c r="N33" s="97">
        <v>165218</v>
      </c>
      <c r="O33" s="222">
        <v>174897</v>
      </c>
      <c r="P33" s="222">
        <v>175961</v>
      </c>
      <c r="Q33" s="222">
        <v>213970</v>
      </c>
      <c r="R33" s="219">
        <v>237487</v>
      </c>
    </row>
    <row r="34" spans="1:18" ht="19.5" customHeight="1">
      <c r="A34" s="100"/>
      <c r="B34" s="230" t="s">
        <v>87</v>
      </c>
      <c r="C34" s="40"/>
      <c r="D34" s="97">
        <v>45894</v>
      </c>
      <c r="E34" s="97">
        <v>46514</v>
      </c>
      <c r="F34" s="97">
        <v>47554</v>
      </c>
      <c r="G34" s="97">
        <v>44266</v>
      </c>
      <c r="H34" s="97">
        <v>37283</v>
      </c>
      <c r="I34" s="97">
        <v>31279</v>
      </c>
      <c r="J34" s="97">
        <v>26984</v>
      </c>
      <c r="K34" s="97">
        <v>30647</v>
      </c>
      <c r="L34" s="97">
        <v>34213</v>
      </c>
      <c r="M34" s="97">
        <v>41102</v>
      </c>
      <c r="N34" s="97">
        <v>51370</v>
      </c>
      <c r="O34" s="222">
        <v>64299</v>
      </c>
      <c r="P34" s="222">
        <v>64446</v>
      </c>
      <c r="Q34" s="222">
        <v>76125</v>
      </c>
      <c r="R34" s="219">
        <v>79241</v>
      </c>
    </row>
    <row r="35" spans="1:18" ht="19.5" customHeight="1">
      <c r="A35" s="100"/>
      <c r="B35" s="229" t="s">
        <v>88</v>
      </c>
      <c r="C35" s="40"/>
      <c r="D35" s="94">
        <f>SUM(D36:D40)</f>
        <v>179803</v>
      </c>
      <c r="E35" s="94">
        <f t="shared" ref="E35:N35" si="14">SUM(E36:E40)</f>
        <v>159746</v>
      </c>
      <c r="F35" s="94">
        <f t="shared" si="14"/>
        <v>133007</v>
      </c>
      <c r="G35" s="94">
        <f t="shared" si="14"/>
        <v>128766</v>
      </c>
      <c r="H35" s="94">
        <f t="shared" si="14"/>
        <v>102145</v>
      </c>
      <c r="I35" s="94">
        <f t="shared" si="14"/>
        <v>54926</v>
      </c>
      <c r="J35" s="94">
        <f t="shared" si="14"/>
        <v>52527</v>
      </c>
      <c r="K35" s="94">
        <f t="shared" si="14"/>
        <v>69527</v>
      </c>
      <c r="L35" s="94">
        <f t="shared" si="14"/>
        <v>82580</v>
      </c>
      <c r="M35" s="94">
        <f t="shared" si="14"/>
        <v>119765</v>
      </c>
      <c r="N35" s="94">
        <f t="shared" si="14"/>
        <v>162165</v>
      </c>
      <c r="O35" s="315">
        <f t="shared" ref="O35:P35" si="15">SUM(O36:O40)</f>
        <v>184839</v>
      </c>
      <c r="P35" s="315">
        <f t="shared" si="15"/>
        <v>203022</v>
      </c>
      <c r="Q35" s="315">
        <v>241902</v>
      </c>
      <c r="R35" s="218">
        <v>243958</v>
      </c>
    </row>
    <row r="36" spans="1:18" ht="19.5" customHeight="1">
      <c r="A36" s="100"/>
      <c r="B36" s="230" t="s">
        <v>89</v>
      </c>
      <c r="C36" s="40"/>
      <c r="D36" s="97">
        <v>17335</v>
      </c>
      <c r="E36" s="97">
        <v>12682</v>
      </c>
      <c r="F36" s="97">
        <v>7595</v>
      </c>
      <c r="G36" s="97">
        <v>11650</v>
      </c>
      <c r="H36" s="97">
        <v>10128</v>
      </c>
      <c r="I36" s="97">
        <v>6581</v>
      </c>
      <c r="J36" s="97">
        <v>3457</v>
      </c>
      <c r="K36" s="97">
        <v>4630</v>
      </c>
      <c r="L36" s="97">
        <v>2865</v>
      </c>
      <c r="M36" s="97">
        <v>3997</v>
      </c>
      <c r="N36" s="97">
        <v>5188</v>
      </c>
      <c r="O36" s="222">
        <v>6205</v>
      </c>
      <c r="P36" s="222">
        <v>7832</v>
      </c>
      <c r="Q36" s="222">
        <v>6769</v>
      </c>
      <c r="R36" s="219">
        <v>6936</v>
      </c>
    </row>
    <row r="37" spans="1:18" ht="19.5" customHeight="1">
      <c r="A37" s="100"/>
      <c r="B37" s="230" t="s">
        <v>90</v>
      </c>
      <c r="C37" s="40"/>
      <c r="D37" s="97">
        <v>21289</v>
      </c>
      <c r="E37" s="97">
        <v>17035</v>
      </c>
      <c r="F37" s="97">
        <v>9128</v>
      </c>
      <c r="G37" s="97">
        <v>10270</v>
      </c>
      <c r="H37" s="97">
        <v>9957</v>
      </c>
      <c r="I37" s="97">
        <v>2690</v>
      </c>
      <c r="J37" s="97">
        <v>3794</v>
      </c>
      <c r="K37" s="97">
        <v>4714</v>
      </c>
      <c r="L37" s="97">
        <v>4359</v>
      </c>
      <c r="M37" s="97">
        <v>7260</v>
      </c>
      <c r="N37" s="97">
        <v>7848</v>
      </c>
      <c r="O37" s="222">
        <v>8705</v>
      </c>
      <c r="P37" s="222">
        <v>8746</v>
      </c>
      <c r="Q37" s="222">
        <v>13258</v>
      </c>
      <c r="R37" s="219">
        <v>12495</v>
      </c>
    </row>
    <row r="38" spans="1:18" ht="19.5" customHeight="1">
      <c r="A38" s="100"/>
      <c r="B38" s="230" t="s">
        <v>91</v>
      </c>
      <c r="C38" s="40"/>
      <c r="D38" s="97">
        <v>39006</v>
      </c>
      <c r="E38" s="97">
        <v>43182</v>
      </c>
      <c r="F38" s="97">
        <v>40459</v>
      </c>
      <c r="G38" s="97">
        <v>44294</v>
      </c>
      <c r="H38" s="97">
        <v>35575</v>
      </c>
      <c r="I38" s="97">
        <v>26941</v>
      </c>
      <c r="J38" s="97">
        <v>25392</v>
      </c>
      <c r="K38" s="97">
        <v>37405</v>
      </c>
      <c r="L38" s="97">
        <v>43953</v>
      </c>
      <c r="M38" s="97">
        <v>64441</v>
      </c>
      <c r="N38" s="97">
        <v>91482</v>
      </c>
      <c r="O38" s="222">
        <v>103650</v>
      </c>
      <c r="P38" s="222">
        <v>103141</v>
      </c>
      <c r="Q38" s="222">
        <v>116653</v>
      </c>
      <c r="R38" s="219">
        <v>122867</v>
      </c>
    </row>
    <row r="39" spans="1:18" ht="19.5" customHeight="1">
      <c r="A39" s="100"/>
      <c r="B39" s="230" t="s">
        <v>92</v>
      </c>
      <c r="C39" s="40"/>
      <c r="D39" s="97">
        <v>63633</v>
      </c>
      <c r="E39" s="97">
        <v>53539</v>
      </c>
      <c r="F39" s="97">
        <v>49182</v>
      </c>
      <c r="G39" s="97">
        <v>39111</v>
      </c>
      <c r="H39" s="97">
        <v>31728</v>
      </c>
      <c r="I39" s="97">
        <v>17749</v>
      </c>
      <c r="J39" s="97">
        <v>19466</v>
      </c>
      <c r="K39" s="97">
        <v>22522</v>
      </c>
      <c r="L39" s="97">
        <v>29368</v>
      </c>
      <c r="M39" s="97">
        <v>40802</v>
      </c>
      <c r="N39" s="97">
        <v>52298</v>
      </c>
      <c r="O39" s="222">
        <v>61172</v>
      </c>
      <c r="P39" s="222">
        <v>76132</v>
      </c>
      <c r="Q39" s="222">
        <v>95265</v>
      </c>
      <c r="R39" s="219">
        <v>94190</v>
      </c>
    </row>
    <row r="40" spans="1:18" ht="19.5" customHeight="1">
      <c r="A40" s="100"/>
      <c r="B40" s="230" t="s">
        <v>93</v>
      </c>
      <c r="C40" s="40"/>
      <c r="D40" s="97">
        <v>38540</v>
      </c>
      <c r="E40" s="97">
        <v>33308</v>
      </c>
      <c r="F40" s="97">
        <v>26643</v>
      </c>
      <c r="G40" s="97">
        <v>23441</v>
      </c>
      <c r="H40" s="97">
        <v>14757</v>
      </c>
      <c r="I40" s="97">
        <v>965</v>
      </c>
      <c r="J40" s="97">
        <v>418</v>
      </c>
      <c r="K40" s="97">
        <v>256</v>
      </c>
      <c r="L40" s="97">
        <v>2035</v>
      </c>
      <c r="M40" s="97">
        <v>3265</v>
      </c>
      <c r="N40" s="97">
        <v>5349</v>
      </c>
      <c r="O40" s="222">
        <v>5107</v>
      </c>
      <c r="P40" s="222">
        <v>7171</v>
      </c>
      <c r="Q40" s="222">
        <v>9957</v>
      </c>
      <c r="R40" s="219">
        <v>7470</v>
      </c>
    </row>
    <row r="41" spans="1:18" ht="16.5" customHeight="1">
      <c r="A41" s="100"/>
      <c r="B41" s="229" t="s">
        <v>94</v>
      </c>
      <c r="C41" s="40"/>
      <c r="D41" s="94">
        <f>SUM(D42:D43)</f>
        <v>174115</v>
      </c>
      <c r="E41" s="94">
        <f t="shared" ref="E41:N41" si="16">SUM(E42:E43)</f>
        <v>153970</v>
      </c>
      <c r="F41" s="94">
        <f t="shared" si="16"/>
        <v>134142</v>
      </c>
      <c r="G41" s="94">
        <f t="shared" si="16"/>
        <v>107693</v>
      </c>
      <c r="H41" s="94">
        <f t="shared" si="16"/>
        <v>82046</v>
      </c>
      <c r="I41" s="94">
        <f t="shared" si="16"/>
        <v>57297</v>
      </c>
      <c r="J41" s="94">
        <f t="shared" si="16"/>
        <v>62616</v>
      </c>
      <c r="K41" s="94">
        <f t="shared" si="16"/>
        <v>83409</v>
      </c>
      <c r="L41" s="94">
        <f t="shared" si="16"/>
        <v>110001</v>
      </c>
      <c r="M41" s="94">
        <f t="shared" si="16"/>
        <v>145005</v>
      </c>
      <c r="N41" s="94">
        <f t="shared" si="16"/>
        <v>213450</v>
      </c>
      <c r="O41" s="315">
        <f t="shared" ref="O41:P41" si="17">SUM(O42:O43)</f>
        <v>281950</v>
      </c>
      <c r="P41" s="315">
        <f t="shared" si="17"/>
        <v>295022</v>
      </c>
      <c r="Q41" s="315">
        <v>370567</v>
      </c>
      <c r="R41" s="218">
        <v>384899</v>
      </c>
    </row>
    <row r="42" spans="1:18" ht="22.5" customHeight="1">
      <c r="A42" s="100"/>
      <c r="B42" s="230" t="s">
        <v>95</v>
      </c>
      <c r="C42" s="40"/>
      <c r="D42" s="97">
        <v>6138</v>
      </c>
      <c r="E42" s="97">
        <v>3269</v>
      </c>
      <c r="F42" s="97">
        <v>6532</v>
      </c>
      <c r="G42" s="97">
        <v>5165</v>
      </c>
      <c r="H42" s="97">
        <v>4034</v>
      </c>
      <c r="I42" s="97">
        <v>1943</v>
      </c>
      <c r="J42" s="97">
        <v>1601</v>
      </c>
      <c r="K42" s="97">
        <v>1844</v>
      </c>
      <c r="L42" s="97">
        <v>2633</v>
      </c>
      <c r="M42" s="97">
        <v>3284</v>
      </c>
      <c r="N42" s="97">
        <v>3806</v>
      </c>
      <c r="O42" s="222">
        <v>5018</v>
      </c>
      <c r="P42" s="222">
        <v>4692</v>
      </c>
      <c r="Q42" s="222">
        <v>3945</v>
      </c>
      <c r="R42" s="219">
        <v>6892</v>
      </c>
    </row>
    <row r="43" spans="1:18" s="104" customFormat="1" ht="24" customHeight="1">
      <c r="A43" s="103"/>
      <c r="B43" s="235" t="s">
        <v>96</v>
      </c>
      <c r="D43" s="152">
        <v>167977</v>
      </c>
      <c r="E43" s="152">
        <v>150701</v>
      </c>
      <c r="F43" s="152">
        <v>127610</v>
      </c>
      <c r="G43" s="152">
        <v>102528</v>
      </c>
      <c r="H43" s="152">
        <v>78012</v>
      </c>
      <c r="I43" s="152">
        <v>55354</v>
      </c>
      <c r="J43" s="152">
        <v>61015</v>
      </c>
      <c r="K43" s="152">
        <v>81565</v>
      </c>
      <c r="L43" s="152">
        <v>107368</v>
      </c>
      <c r="M43" s="152">
        <v>141721</v>
      </c>
      <c r="N43" s="152">
        <v>209644</v>
      </c>
      <c r="O43" s="152">
        <v>276932</v>
      </c>
      <c r="P43" s="152">
        <v>290330</v>
      </c>
      <c r="Q43" s="152">
        <v>366622</v>
      </c>
      <c r="R43" s="154">
        <v>378007</v>
      </c>
    </row>
    <row r="44" spans="1:18" ht="13.5" thickBot="1">
      <c r="A44" s="40"/>
      <c r="B44" s="40"/>
      <c r="C44" s="40"/>
      <c r="D44" s="40"/>
      <c r="E44" s="40"/>
      <c r="F44" s="40"/>
      <c r="G44" s="40"/>
      <c r="H44" s="40"/>
      <c r="I44" s="40"/>
      <c r="J44" s="40"/>
      <c r="K44" s="40"/>
    </row>
    <row r="45" spans="1:18" ht="13.5" thickTop="1">
      <c r="A45" s="271" t="str">
        <f>'Περιεχόμενα-Contents'!B12</f>
        <v>(Τελευταία Ενημέρωση/Last Update 26/09/2024)</v>
      </c>
      <c r="B45" s="287"/>
      <c r="C45" s="287"/>
      <c r="D45" s="287"/>
      <c r="E45" s="287"/>
      <c r="F45" s="287"/>
      <c r="G45" s="286"/>
      <c r="H45" s="287"/>
      <c r="I45" s="287"/>
      <c r="J45" s="287"/>
      <c r="K45" s="287"/>
      <c r="L45" s="287"/>
      <c r="M45" s="287"/>
      <c r="N45" s="287"/>
      <c r="O45" s="287"/>
      <c r="P45" s="287"/>
      <c r="Q45" s="287"/>
      <c r="R45" s="286"/>
    </row>
    <row r="46" spans="1:18">
      <c r="A46" s="47" t="str">
        <f>'Περιεχόμενα-Contents'!B13</f>
        <v>COPYRIGHT ©: 2024 REPUBLIC OF CYPRUS, STATISTICAL SERVICE</v>
      </c>
    </row>
  </sheetData>
  <mergeCells count="2">
    <mergeCell ref="A8:B8"/>
    <mergeCell ref="B1:E1"/>
  </mergeCells>
  <hyperlinks>
    <hyperlink ref="B1" location="'Περιεχόμενα-Contents'!A1" display="Περιεχόμενα - Contents" xr:uid="{00000000-0004-0000-0600-000000000000}"/>
  </hyperlinks>
  <printOptions horizontalCentered="1" verticalCentered="1"/>
  <pageMargins left="3.937007874015748E-2" right="3.937007874015748E-2" top="0.74803149606299213" bottom="0.74803149606299213" header="0.31496062992125984" footer="0.31496062992125984"/>
  <pageSetup paperSize="9" scale="85"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R46"/>
  <sheetViews>
    <sheetView zoomScaleNormal="100" workbookViewId="0">
      <pane ySplit="8" topLeftCell="A9" activePane="bottomLeft" state="frozen"/>
      <selection activeCell="F41" sqref="F41"/>
      <selection pane="bottomLeft" activeCell="B1" sqref="B1:E1"/>
    </sheetView>
  </sheetViews>
  <sheetFormatPr defaultColWidth="10.7109375" defaultRowHeight="12.75"/>
  <cols>
    <col min="1" max="1" width="2" style="60" customWidth="1"/>
    <col min="2" max="2" width="8.28515625" style="60" customWidth="1"/>
    <col min="3" max="3" width="0.42578125" style="60" customWidth="1"/>
    <col min="4" max="9" width="10.85546875" style="60" customWidth="1"/>
    <col min="10" max="10" width="11" style="60" customWidth="1"/>
    <col min="11" max="12" width="10.85546875" style="60" customWidth="1"/>
    <col min="13" max="13" width="10.7109375" style="60" customWidth="1"/>
    <col min="14" max="18" width="10.85546875" style="60" customWidth="1"/>
    <col min="19" max="16384" width="10.7109375" style="60"/>
  </cols>
  <sheetData>
    <row r="1" spans="1:18">
      <c r="A1" s="40"/>
      <c r="B1" s="351" t="s">
        <v>24</v>
      </c>
      <c r="C1" s="351"/>
      <c r="D1" s="351"/>
      <c r="E1" s="351"/>
      <c r="F1" s="40"/>
      <c r="G1" s="40"/>
      <c r="H1" s="40"/>
      <c r="I1" s="40"/>
      <c r="J1" s="40"/>
      <c r="K1" s="40"/>
      <c r="L1" s="40"/>
      <c r="M1" s="40"/>
      <c r="N1" s="40"/>
      <c r="O1" s="40"/>
      <c r="P1" s="40"/>
      <c r="Q1" s="40"/>
      <c r="R1" s="51" t="s">
        <v>97</v>
      </c>
    </row>
    <row r="2" spans="1:18">
      <c r="A2" s="40"/>
      <c r="B2" s="40"/>
      <c r="C2" s="40"/>
      <c r="D2" s="40"/>
      <c r="E2" s="40"/>
      <c r="F2" s="40"/>
      <c r="G2" s="40"/>
      <c r="H2" s="40"/>
      <c r="I2" s="40"/>
      <c r="J2" s="40"/>
      <c r="K2" s="40"/>
      <c r="L2" s="40"/>
      <c r="M2" s="40"/>
      <c r="N2" s="40"/>
      <c r="O2" s="40"/>
      <c r="P2" s="40"/>
      <c r="Q2" s="40"/>
      <c r="R2" s="51" t="s">
        <v>57</v>
      </c>
    </row>
    <row r="3" spans="1:18" ht="6" customHeight="1">
      <c r="A3" s="40"/>
      <c r="B3" s="40"/>
      <c r="C3" s="40"/>
      <c r="D3" s="40"/>
      <c r="E3" s="40"/>
      <c r="F3" s="40"/>
      <c r="G3" s="40"/>
      <c r="H3" s="40"/>
      <c r="I3" s="40"/>
      <c r="J3" s="40"/>
      <c r="K3" s="40"/>
      <c r="L3" s="40"/>
      <c r="M3" s="40"/>
      <c r="N3" s="40"/>
      <c r="O3" s="40"/>
      <c r="P3" s="40"/>
      <c r="Q3" s="40"/>
      <c r="R3" s="40"/>
    </row>
    <row r="4" spans="1:18" s="86" customFormat="1">
      <c r="A4" s="288" t="s">
        <v>344</v>
      </c>
      <c r="B4" s="289"/>
      <c r="C4" s="290"/>
      <c r="D4" s="290"/>
      <c r="E4" s="290"/>
      <c r="F4" s="290"/>
      <c r="G4" s="290"/>
      <c r="H4" s="290"/>
      <c r="I4" s="290"/>
      <c r="J4" s="290"/>
      <c r="K4" s="290"/>
      <c r="L4" s="290"/>
      <c r="M4" s="85"/>
      <c r="N4" s="85"/>
      <c r="O4" s="85"/>
      <c r="P4" s="85"/>
      <c r="Q4" s="85"/>
      <c r="R4" s="85"/>
    </row>
    <row r="5" spans="1:18" s="86" customFormat="1" ht="13.5" thickBot="1">
      <c r="A5" s="282" t="s">
        <v>345</v>
      </c>
      <c r="B5" s="291"/>
      <c r="C5" s="291"/>
      <c r="D5" s="291"/>
      <c r="E5" s="291"/>
      <c r="F5" s="291"/>
      <c r="G5" s="291"/>
      <c r="H5" s="291"/>
      <c r="I5" s="291"/>
      <c r="J5" s="291"/>
      <c r="K5" s="295"/>
      <c r="L5" s="291"/>
      <c r="M5" s="293"/>
      <c r="N5" s="293"/>
      <c r="O5" s="293"/>
      <c r="P5" s="293"/>
      <c r="Q5" s="293"/>
      <c r="R5" s="293"/>
    </row>
    <row r="6" spans="1:18" s="89" customFormat="1" ht="12.75" customHeight="1" thickTop="1">
      <c r="A6" s="87"/>
      <c r="B6" s="40"/>
      <c r="C6" s="88"/>
      <c r="D6" s="88"/>
      <c r="E6" s="88"/>
      <c r="F6" s="88"/>
      <c r="G6" s="88"/>
      <c r="H6" s="88"/>
      <c r="I6" s="88"/>
      <c r="J6" s="88"/>
      <c r="K6" s="40"/>
      <c r="L6" s="40"/>
      <c r="M6" s="40"/>
      <c r="N6" s="40"/>
      <c r="O6" s="40"/>
      <c r="P6" s="40"/>
      <c r="Q6" s="40"/>
      <c r="R6" s="40"/>
    </row>
    <row r="7" spans="1:18" ht="12.75" customHeight="1">
      <c r="A7" s="40"/>
      <c r="B7" s="40"/>
      <c r="C7" s="40"/>
      <c r="D7" s="40"/>
      <c r="E7" s="40"/>
      <c r="F7" s="40"/>
      <c r="G7" s="40"/>
      <c r="H7" s="85"/>
      <c r="I7" s="40"/>
      <c r="J7" s="40"/>
      <c r="K7" s="40"/>
      <c r="L7" s="40"/>
      <c r="M7" s="40"/>
      <c r="N7" s="40"/>
      <c r="O7" s="40"/>
      <c r="P7" s="40"/>
      <c r="Q7" s="40"/>
      <c r="R7" s="276" t="s">
        <v>0</v>
      </c>
    </row>
    <row r="8" spans="1:18" ht="78.75" customHeight="1">
      <c r="A8" s="366" t="s">
        <v>7</v>
      </c>
      <c r="B8" s="368"/>
      <c r="C8" s="91"/>
      <c r="D8" s="92" t="s">
        <v>1</v>
      </c>
      <c r="E8" s="92" t="s">
        <v>8</v>
      </c>
      <c r="F8" s="92" t="s">
        <v>2</v>
      </c>
      <c r="G8" s="92" t="s">
        <v>3</v>
      </c>
      <c r="H8" s="92" t="s">
        <v>4</v>
      </c>
      <c r="I8" s="92" t="s">
        <v>5</v>
      </c>
      <c r="J8" s="92" t="s">
        <v>6</v>
      </c>
      <c r="K8" s="92" t="s">
        <v>9</v>
      </c>
      <c r="L8" s="92" t="s">
        <v>32</v>
      </c>
      <c r="M8" s="92" t="s">
        <v>65</v>
      </c>
      <c r="N8" s="92" t="s">
        <v>260</v>
      </c>
      <c r="O8" s="92" t="s">
        <v>262</v>
      </c>
      <c r="P8" s="92" t="s">
        <v>289</v>
      </c>
      <c r="Q8" s="92" t="s">
        <v>306</v>
      </c>
      <c r="R8" s="105" t="s">
        <v>341</v>
      </c>
    </row>
    <row r="9" spans="1:18" ht="19.5" customHeight="1">
      <c r="A9" s="201"/>
      <c r="B9" s="227" t="s">
        <v>153</v>
      </c>
      <c r="C9" s="106"/>
      <c r="D9" s="197">
        <f>D10+D15+D26</f>
        <v>2109447</v>
      </c>
      <c r="E9" s="197">
        <f t="shared" ref="E9:N9" si="0">E10+E15+E26</f>
        <v>1748828</v>
      </c>
      <c r="F9" s="197">
        <f t="shared" si="0"/>
        <v>1492884</v>
      </c>
      <c r="G9" s="197">
        <f t="shared" si="0"/>
        <v>1229516</v>
      </c>
      <c r="H9" s="197">
        <f t="shared" si="0"/>
        <v>947818</v>
      </c>
      <c r="I9" s="197">
        <f t="shared" si="0"/>
        <v>607542</v>
      </c>
      <c r="J9" s="197">
        <f t="shared" si="0"/>
        <v>506540</v>
      </c>
      <c r="K9" s="197">
        <f t="shared" si="0"/>
        <v>509516</v>
      </c>
      <c r="L9" s="197">
        <f t="shared" si="0"/>
        <v>629031</v>
      </c>
      <c r="M9" s="197">
        <f t="shared" si="0"/>
        <v>803335</v>
      </c>
      <c r="N9" s="197">
        <f t="shared" si="0"/>
        <v>958068</v>
      </c>
      <c r="O9" s="314">
        <f t="shared" ref="O9:P9" si="1">O10+O15+O26</f>
        <v>1165563</v>
      </c>
      <c r="P9" s="314">
        <f t="shared" si="1"/>
        <v>1119551</v>
      </c>
      <c r="Q9" s="314">
        <v>1324956</v>
      </c>
      <c r="R9" s="220">
        <v>1442365</v>
      </c>
    </row>
    <row r="10" spans="1:18" ht="19.5" customHeight="1">
      <c r="A10" s="95"/>
      <c r="B10" s="229">
        <v>41</v>
      </c>
      <c r="C10" s="93"/>
      <c r="D10" s="195">
        <f>D11+D13</f>
        <v>1471287</v>
      </c>
      <c r="E10" s="195">
        <f t="shared" ref="E10:N10" si="2">E11+E13</f>
        <v>1166254</v>
      </c>
      <c r="F10" s="195">
        <f t="shared" si="2"/>
        <v>975109</v>
      </c>
      <c r="G10" s="195">
        <f t="shared" si="2"/>
        <v>732008</v>
      </c>
      <c r="H10" s="195">
        <f t="shared" si="2"/>
        <v>562472</v>
      </c>
      <c r="I10" s="195">
        <f t="shared" si="2"/>
        <v>349928</v>
      </c>
      <c r="J10" s="195">
        <f t="shared" si="2"/>
        <v>277489</v>
      </c>
      <c r="K10" s="195">
        <f t="shared" si="2"/>
        <v>272110</v>
      </c>
      <c r="L10" s="195">
        <f t="shared" si="2"/>
        <v>348221</v>
      </c>
      <c r="M10" s="195">
        <f t="shared" si="2"/>
        <v>456219</v>
      </c>
      <c r="N10" s="195">
        <f t="shared" si="2"/>
        <v>539063</v>
      </c>
      <c r="O10" s="314">
        <f t="shared" ref="O10:P10" si="3">O11+O13</f>
        <v>658587</v>
      </c>
      <c r="P10" s="314">
        <f t="shared" si="3"/>
        <v>612994</v>
      </c>
      <c r="Q10" s="314">
        <v>731996</v>
      </c>
      <c r="R10" s="220">
        <v>807332</v>
      </c>
    </row>
    <row r="11" spans="1:18" ht="19.5" customHeight="1">
      <c r="A11" s="95"/>
      <c r="B11" s="229" t="s">
        <v>66</v>
      </c>
      <c r="C11" s="93"/>
      <c r="D11" s="94">
        <v>661746</v>
      </c>
      <c r="E11" s="94">
        <v>476605</v>
      </c>
      <c r="F11" s="94">
        <v>348129</v>
      </c>
      <c r="G11" s="94">
        <v>220875</v>
      </c>
      <c r="H11" s="94">
        <v>181836</v>
      </c>
      <c r="I11" s="94">
        <v>103327</v>
      </c>
      <c r="J11" s="94">
        <v>81888</v>
      </c>
      <c r="K11" s="94">
        <v>76770</v>
      </c>
      <c r="L11" s="94">
        <v>97177</v>
      </c>
      <c r="M11" s="94">
        <v>119420</v>
      </c>
      <c r="N11" s="94">
        <v>130718</v>
      </c>
      <c r="O11" s="94">
        <v>141725</v>
      </c>
      <c r="P11" s="94">
        <v>122854</v>
      </c>
      <c r="Q11" s="94">
        <v>169113</v>
      </c>
      <c r="R11" s="107">
        <v>173424</v>
      </c>
    </row>
    <row r="12" spans="1:18" ht="19.5" customHeight="1">
      <c r="A12" s="95"/>
      <c r="B12" s="230" t="s">
        <v>67</v>
      </c>
      <c r="C12" s="93"/>
      <c r="D12" s="97">
        <v>661746</v>
      </c>
      <c r="E12" s="97">
        <v>476605</v>
      </c>
      <c r="F12" s="97">
        <v>348129</v>
      </c>
      <c r="G12" s="97">
        <v>220875</v>
      </c>
      <c r="H12" s="97">
        <v>181836</v>
      </c>
      <c r="I12" s="97">
        <v>103327</v>
      </c>
      <c r="J12" s="97">
        <v>81888</v>
      </c>
      <c r="K12" s="97">
        <v>76770</v>
      </c>
      <c r="L12" s="97">
        <v>97177</v>
      </c>
      <c r="M12" s="97">
        <v>119420</v>
      </c>
      <c r="N12" s="97">
        <v>130718</v>
      </c>
      <c r="O12" s="97">
        <v>141725</v>
      </c>
      <c r="P12" s="97">
        <v>122854</v>
      </c>
      <c r="Q12" s="97">
        <v>169113</v>
      </c>
      <c r="R12" s="108">
        <v>173424</v>
      </c>
    </row>
    <row r="13" spans="1:18" ht="19.5" customHeight="1">
      <c r="A13" s="95"/>
      <c r="B13" s="229" t="s">
        <v>68</v>
      </c>
      <c r="C13" s="93"/>
      <c r="D13" s="94">
        <v>809541</v>
      </c>
      <c r="E13" s="94">
        <v>689649</v>
      </c>
      <c r="F13" s="94">
        <v>626980</v>
      </c>
      <c r="G13" s="94">
        <v>511133</v>
      </c>
      <c r="H13" s="94">
        <v>380636</v>
      </c>
      <c r="I13" s="94">
        <v>246601</v>
      </c>
      <c r="J13" s="94">
        <v>195601</v>
      </c>
      <c r="K13" s="94">
        <v>195340</v>
      </c>
      <c r="L13" s="94">
        <v>251044</v>
      </c>
      <c r="M13" s="94">
        <v>336799</v>
      </c>
      <c r="N13" s="94">
        <v>408345</v>
      </c>
      <c r="O13" s="94">
        <v>516862</v>
      </c>
      <c r="P13" s="94">
        <v>490140</v>
      </c>
      <c r="Q13" s="94">
        <v>562883</v>
      </c>
      <c r="R13" s="107">
        <v>633908</v>
      </c>
    </row>
    <row r="14" spans="1:18" ht="19.5" customHeight="1">
      <c r="A14" s="95"/>
      <c r="B14" s="230" t="s">
        <v>69</v>
      </c>
      <c r="C14" s="93"/>
      <c r="D14" s="97">
        <v>809541</v>
      </c>
      <c r="E14" s="97">
        <v>689649</v>
      </c>
      <c r="F14" s="97">
        <v>626980</v>
      </c>
      <c r="G14" s="97">
        <v>511133</v>
      </c>
      <c r="H14" s="97">
        <v>380636</v>
      </c>
      <c r="I14" s="97">
        <v>246601</v>
      </c>
      <c r="J14" s="97">
        <v>195601</v>
      </c>
      <c r="K14" s="97">
        <v>195340</v>
      </c>
      <c r="L14" s="97">
        <v>251044</v>
      </c>
      <c r="M14" s="97">
        <v>336799</v>
      </c>
      <c r="N14" s="97">
        <v>408345</v>
      </c>
      <c r="O14" s="97">
        <v>516862</v>
      </c>
      <c r="P14" s="97">
        <v>490140</v>
      </c>
      <c r="Q14" s="97">
        <v>562883</v>
      </c>
      <c r="R14" s="108">
        <v>633908</v>
      </c>
    </row>
    <row r="15" spans="1:18" ht="19.5" customHeight="1">
      <c r="A15" s="95"/>
      <c r="B15" s="229">
        <v>42</v>
      </c>
      <c r="C15" s="98"/>
      <c r="D15" s="195">
        <f>D16+D20+D23</f>
        <v>167682</v>
      </c>
      <c r="E15" s="195">
        <f t="shared" ref="E15:N15" si="4">E16+E20+E23</f>
        <v>125914</v>
      </c>
      <c r="F15" s="195">
        <f t="shared" si="4"/>
        <v>106309</v>
      </c>
      <c r="G15" s="195">
        <f t="shared" si="4"/>
        <v>136345</v>
      </c>
      <c r="H15" s="195">
        <f t="shared" si="4"/>
        <v>97784</v>
      </c>
      <c r="I15" s="195">
        <f t="shared" si="4"/>
        <v>69015</v>
      </c>
      <c r="J15" s="195">
        <f t="shared" si="4"/>
        <v>52222</v>
      </c>
      <c r="K15" s="195">
        <f t="shared" si="4"/>
        <v>35514</v>
      </c>
      <c r="L15" s="195">
        <f t="shared" si="4"/>
        <v>44300</v>
      </c>
      <c r="M15" s="195">
        <f t="shared" si="4"/>
        <v>46693</v>
      </c>
      <c r="N15" s="195">
        <f t="shared" si="4"/>
        <v>46945</v>
      </c>
      <c r="O15" s="314">
        <f t="shared" ref="O15:P15" si="5">O16+O20+O23</f>
        <v>57595</v>
      </c>
      <c r="P15" s="314">
        <f t="shared" si="5"/>
        <v>49462</v>
      </c>
      <c r="Q15" s="314">
        <v>64082</v>
      </c>
      <c r="R15" s="220">
        <v>68909</v>
      </c>
    </row>
    <row r="16" spans="1:18" ht="20.100000000000001" customHeight="1">
      <c r="A16" s="99"/>
      <c r="B16" s="229" t="s">
        <v>70</v>
      </c>
      <c r="C16" s="98"/>
      <c r="D16" s="94">
        <v>144715</v>
      </c>
      <c r="E16" s="94">
        <v>103057</v>
      </c>
      <c r="F16" s="94">
        <v>69027</v>
      </c>
      <c r="G16" s="94">
        <v>78895</v>
      </c>
      <c r="H16" s="94">
        <v>44913</v>
      </c>
      <c r="I16" s="94">
        <v>31230</v>
      </c>
      <c r="J16" s="94">
        <v>21060</v>
      </c>
      <c r="K16" s="94">
        <v>19584</v>
      </c>
      <c r="L16" s="94">
        <v>33553</v>
      </c>
      <c r="M16" s="94">
        <v>32696</v>
      </c>
      <c r="N16" s="94">
        <v>30912</v>
      </c>
      <c r="O16" s="94">
        <v>36406</v>
      </c>
      <c r="P16" s="94">
        <v>36098</v>
      </c>
      <c r="Q16" s="94">
        <v>47945</v>
      </c>
      <c r="R16" s="107">
        <v>49494</v>
      </c>
    </row>
    <row r="17" spans="1:18" ht="20.100000000000001" customHeight="1">
      <c r="A17" s="99"/>
      <c r="B17" s="230" t="s">
        <v>71</v>
      </c>
      <c r="C17" s="98"/>
      <c r="D17" s="97">
        <v>144715</v>
      </c>
      <c r="E17" s="97">
        <v>103057</v>
      </c>
      <c r="F17" s="97">
        <v>69027</v>
      </c>
      <c r="G17" s="97">
        <v>78895</v>
      </c>
      <c r="H17" s="97">
        <v>44913</v>
      </c>
      <c r="I17" s="97">
        <v>31230</v>
      </c>
      <c r="J17" s="97">
        <v>21060</v>
      </c>
      <c r="K17" s="97">
        <v>19584</v>
      </c>
      <c r="L17" s="97">
        <v>33553</v>
      </c>
      <c r="M17" s="97">
        <v>32696</v>
      </c>
      <c r="N17" s="97">
        <v>30912</v>
      </c>
      <c r="O17" s="97">
        <v>36406</v>
      </c>
      <c r="P17" s="97">
        <v>36098</v>
      </c>
      <c r="Q17" s="97">
        <v>47945</v>
      </c>
      <c r="R17" s="108">
        <v>49494</v>
      </c>
    </row>
    <row r="18" spans="1:18" ht="19.5" customHeight="1">
      <c r="A18" s="100"/>
      <c r="B18" s="230" t="s">
        <v>72</v>
      </c>
      <c r="C18" s="31"/>
      <c r="D18" s="97">
        <v>0</v>
      </c>
      <c r="E18" s="97">
        <v>0</v>
      </c>
      <c r="F18" s="97">
        <v>0</v>
      </c>
      <c r="G18" s="97">
        <v>0</v>
      </c>
      <c r="H18" s="97">
        <v>0</v>
      </c>
      <c r="I18" s="97">
        <v>0</v>
      </c>
      <c r="J18" s="97">
        <v>0</v>
      </c>
      <c r="K18" s="97">
        <v>0</v>
      </c>
      <c r="L18" s="97">
        <v>0</v>
      </c>
      <c r="M18" s="97">
        <v>0</v>
      </c>
      <c r="N18" s="97">
        <v>0</v>
      </c>
      <c r="O18" s="97">
        <v>0</v>
      </c>
      <c r="P18" s="97">
        <v>0</v>
      </c>
      <c r="Q18" s="97">
        <v>0</v>
      </c>
      <c r="R18" s="108">
        <v>0</v>
      </c>
    </row>
    <row r="19" spans="1:18" ht="19.5" customHeight="1">
      <c r="A19" s="100"/>
      <c r="B19" s="230" t="s">
        <v>73</v>
      </c>
      <c r="C19" s="31"/>
      <c r="D19" s="97">
        <v>0</v>
      </c>
      <c r="E19" s="97">
        <v>0</v>
      </c>
      <c r="F19" s="97">
        <v>0</v>
      </c>
      <c r="G19" s="97">
        <v>0</v>
      </c>
      <c r="H19" s="97">
        <v>0</v>
      </c>
      <c r="I19" s="97">
        <v>0</v>
      </c>
      <c r="J19" s="97">
        <v>0</v>
      </c>
      <c r="K19" s="97">
        <v>0</v>
      </c>
      <c r="L19" s="97">
        <v>0</v>
      </c>
      <c r="M19" s="97">
        <v>0</v>
      </c>
      <c r="N19" s="97">
        <v>0</v>
      </c>
      <c r="O19" s="97">
        <v>0</v>
      </c>
      <c r="P19" s="97">
        <v>0</v>
      </c>
      <c r="Q19" s="97">
        <v>0</v>
      </c>
      <c r="R19" s="108">
        <v>0</v>
      </c>
    </row>
    <row r="20" spans="1:18" ht="19.5" customHeight="1">
      <c r="A20" s="100"/>
      <c r="B20" s="229" t="s">
        <v>74</v>
      </c>
      <c r="C20" s="85"/>
      <c r="D20" s="94">
        <f>D21+D22</f>
        <v>13276</v>
      </c>
      <c r="E20" s="94">
        <f t="shared" ref="E20:N20" si="6">E21+E22</f>
        <v>12369</v>
      </c>
      <c r="F20" s="94">
        <f t="shared" si="6"/>
        <v>14133</v>
      </c>
      <c r="G20" s="94">
        <f t="shared" si="6"/>
        <v>27247</v>
      </c>
      <c r="H20" s="94">
        <f t="shared" si="6"/>
        <v>23810</v>
      </c>
      <c r="I20" s="94">
        <f t="shared" si="6"/>
        <v>12676</v>
      </c>
      <c r="J20" s="94">
        <f t="shared" si="6"/>
        <v>9430</v>
      </c>
      <c r="K20" s="94">
        <f t="shared" si="6"/>
        <v>7470</v>
      </c>
      <c r="L20" s="94">
        <f t="shared" si="6"/>
        <v>4506</v>
      </c>
      <c r="M20" s="94">
        <f t="shared" si="6"/>
        <v>6743</v>
      </c>
      <c r="N20" s="94">
        <f t="shared" si="6"/>
        <v>7112</v>
      </c>
      <c r="O20" s="315">
        <f t="shared" ref="O20:P20" si="7">O21+O22</f>
        <v>8951</v>
      </c>
      <c r="P20" s="315">
        <f t="shared" si="7"/>
        <v>7866</v>
      </c>
      <c r="Q20" s="315">
        <v>9230</v>
      </c>
      <c r="R20" s="218">
        <v>11426</v>
      </c>
    </row>
    <row r="21" spans="1:18" ht="19.5" customHeight="1">
      <c r="A21" s="100"/>
      <c r="B21" s="230" t="s">
        <v>75</v>
      </c>
      <c r="C21" s="40"/>
      <c r="D21" s="97">
        <v>10723</v>
      </c>
      <c r="E21" s="97">
        <v>9204</v>
      </c>
      <c r="F21" s="97">
        <v>7972</v>
      </c>
      <c r="G21" s="97">
        <v>24806</v>
      </c>
      <c r="H21" s="97">
        <v>15213</v>
      </c>
      <c r="I21" s="97">
        <v>9139</v>
      </c>
      <c r="J21" s="97">
        <v>6621</v>
      </c>
      <c r="K21" s="97">
        <v>5023</v>
      </c>
      <c r="L21" s="97">
        <v>2891</v>
      </c>
      <c r="M21" s="97">
        <v>4818</v>
      </c>
      <c r="N21" s="97">
        <v>4927</v>
      </c>
      <c r="O21" s="97">
        <v>5922</v>
      </c>
      <c r="P21" s="97">
        <v>5269</v>
      </c>
      <c r="Q21" s="97">
        <v>5112</v>
      </c>
      <c r="R21" s="108">
        <v>7014</v>
      </c>
    </row>
    <row r="22" spans="1:18" ht="19.5" customHeight="1">
      <c r="A22" s="100"/>
      <c r="B22" s="230" t="s">
        <v>76</v>
      </c>
      <c r="C22" s="40"/>
      <c r="D22" s="97">
        <v>2553</v>
      </c>
      <c r="E22" s="97">
        <v>3165</v>
      </c>
      <c r="F22" s="97">
        <v>6161</v>
      </c>
      <c r="G22" s="97">
        <v>2441</v>
      </c>
      <c r="H22" s="97">
        <v>8597</v>
      </c>
      <c r="I22" s="97">
        <v>3537</v>
      </c>
      <c r="J22" s="97">
        <v>2809</v>
      </c>
      <c r="K22" s="97">
        <v>2447</v>
      </c>
      <c r="L22" s="97">
        <v>1615</v>
      </c>
      <c r="M22" s="97">
        <v>1925</v>
      </c>
      <c r="N22" s="97">
        <v>2185</v>
      </c>
      <c r="O22" s="97">
        <v>3029</v>
      </c>
      <c r="P22" s="97">
        <v>2597</v>
      </c>
      <c r="Q22" s="97">
        <v>4118</v>
      </c>
      <c r="R22" s="108">
        <v>4412</v>
      </c>
    </row>
    <row r="23" spans="1:18" ht="19.5" customHeight="1">
      <c r="A23" s="100"/>
      <c r="B23" s="229" t="s">
        <v>77</v>
      </c>
      <c r="C23" s="85"/>
      <c r="D23" s="94">
        <f>D24+D25</f>
        <v>9691</v>
      </c>
      <c r="E23" s="94">
        <f t="shared" ref="E23:N23" si="8">E24+E25</f>
        <v>10488</v>
      </c>
      <c r="F23" s="94">
        <f t="shared" si="8"/>
        <v>23149</v>
      </c>
      <c r="G23" s="94">
        <f t="shared" si="8"/>
        <v>30203</v>
      </c>
      <c r="H23" s="94">
        <f t="shared" si="8"/>
        <v>29061</v>
      </c>
      <c r="I23" s="94">
        <f t="shared" si="8"/>
        <v>25109</v>
      </c>
      <c r="J23" s="94">
        <f t="shared" si="8"/>
        <v>21732</v>
      </c>
      <c r="K23" s="94">
        <f t="shared" si="8"/>
        <v>8460</v>
      </c>
      <c r="L23" s="94">
        <f t="shared" si="8"/>
        <v>6241</v>
      </c>
      <c r="M23" s="94">
        <f t="shared" si="8"/>
        <v>7254</v>
      </c>
      <c r="N23" s="94">
        <f t="shared" si="8"/>
        <v>8921</v>
      </c>
      <c r="O23" s="315">
        <f t="shared" ref="O23:P23" si="9">O24+O25</f>
        <v>12238</v>
      </c>
      <c r="P23" s="315">
        <f t="shared" si="9"/>
        <v>5498</v>
      </c>
      <c r="Q23" s="315">
        <v>6907</v>
      </c>
      <c r="R23" s="218">
        <v>7989</v>
      </c>
    </row>
    <row r="24" spans="1:18" ht="19.5" customHeight="1">
      <c r="A24" s="100"/>
      <c r="B24" s="230" t="s">
        <v>78</v>
      </c>
      <c r="C24" s="40"/>
      <c r="D24" s="97">
        <v>9691</v>
      </c>
      <c r="E24" s="97">
        <v>10488</v>
      </c>
      <c r="F24" s="97">
        <v>19510</v>
      </c>
      <c r="G24" s="97">
        <v>27125</v>
      </c>
      <c r="H24" s="97">
        <v>21576</v>
      </c>
      <c r="I24" s="97">
        <v>17337</v>
      </c>
      <c r="J24" s="97">
        <v>5585</v>
      </c>
      <c r="K24" s="97">
        <v>6394</v>
      </c>
      <c r="L24" s="97">
        <v>5276</v>
      </c>
      <c r="M24" s="97">
        <v>5593</v>
      </c>
      <c r="N24" s="97">
        <v>6822</v>
      </c>
      <c r="O24" s="97">
        <v>8265</v>
      </c>
      <c r="P24" s="97">
        <v>3857</v>
      </c>
      <c r="Q24" s="97">
        <v>1198</v>
      </c>
      <c r="R24" s="108">
        <v>2294</v>
      </c>
    </row>
    <row r="25" spans="1:18" ht="19.5" customHeight="1">
      <c r="A25" s="100"/>
      <c r="B25" s="230" t="s">
        <v>79</v>
      </c>
      <c r="C25" s="40"/>
      <c r="D25" s="97">
        <v>0</v>
      </c>
      <c r="E25" s="97">
        <v>0</v>
      </c>
      <c r="F25" s="97">
        <v>3639</v>
      </c>
      <c r="G25" s="97">
        <v>3078</v>
      </c>
      <c r="H25" s="97">
        <v>7485</v>
      </c>
      <c r="I25" s="97">
        <v>7772</v>
      </c>
      <c r="J25" s="97">
        <v>16147</v>
      </c>
      <c r="K25" s="97">
        <v>2066</v>
      </c>
      <c r="L25" s="97">
        <v>965</v>
      </c>
      <c r="M25" s="97">
        <v>1661</v>
      </c>
      <c r="N25" s="97">
        <v>2099</v>
      </c>
      <c r="O25" s="97">
        <v>3973</v>
      </c>
      <c r="P25" s="97">
        <v>1641</v>
      </c>
      <c r="Q25" s="97">
        <v>5709</v>
      </c>
      <c r="R25" s="108">
        <v>5695</v>
      </c>
    </row>
    <row r="26" spans="1:18" ht="19.5" customHeight="1">
      <c r="A26" s="100"/>
      <c r="B26" s="229">
        <v>43</v>
      </c>
      <c r="C26" s="85"/>
      <c r="D26" s="195">
        <f>D27+D31+D35+D41</f>
        <v>470478</v>
      </c>
      <c r="E26" s="195">
        <f t="shared" ref="E26:N26" si="10">E27+E31+E35+E41</f>
        <v>456660</v>
      </c>
      <c r="F26" s="195">
        <f t="shared" si="10"/>
        <v>411466</v>
      </c>
      <c r="G26" s="195">
        <f t="shared" si="10"/>
        <v>361163</v>
      </c>
      <c r="H26" s="195">
        <f t="shared" si="10"/>
        <v>287562</v>
      </c>
      <c r="I26" s="195">
        <f t="shared" si="10"/>
        <v>188599</v>
      </c>
      <c r="J26" s="195">
        <f t="shared" si="10"/>
        <v>176829</v>
      </c>
      <c r="K26" s="195">
        <f t="shared" si="10"/>
        <v>201892</v>
      </c>
      <c r="L26" s="195">
        <f t="shared" si="10"/>
        <v>236510</v>
      </c>
      <c r="M26" s="195">
        <f t="shared" si="10"/>
        <v>300423</v>
      </c>
      <c r="N26" s="195">
        <f t="shared" si="10"/>
        <v>372060</v>
      </c>
      <c r="O26" s="314">
        <f t="shared" ref="O26:P26" si="11">O27+O31+O35+O41</f>
        <v>449381</v>
      </c>
      <c r="P26" s="314">
        <f t="shared" si="11"/>
        <v>457095</v>
      </c>
      <c r="Q26" s="314">
        <v>528878</v>
      </c>
      <c r="R26" s="220">
        <v>566124</v>
      </c>
    </row>
    <row r="27" spans="1:18" ht="19.5" customHeight="1">
      <c r="A27" s="100"/>
      <c r="B27" s="229" t="s">
        <v>80</v>
      </c>
      <c r="C27" s="85"/>
      <c r="D27" s="94">
        <f>SUM(D28:D30)</f>
        <v>51763</v>
      </c>
      <c r="E27" s="94">
        <f t="shared" ref="E27:N27" si="12">SUM(E28:E30)</f>
        <v>55276</v>
      </c>
      <c r="F27" s="94">
        <f t="shared" si="12"/>
        <v>53375</v>
      </c>
      <c r="G27" s="94">
        <f t="shared" si="12"/>
        <v>46095</v>
      </c>
      <c r="H27" s="94">
        <f t="shared" si="12"/>
        <v>33727</v>
      </c>
      <c r="I27" s="94">
        <f t="shared" si="12"/>
        <v>21303</v>
      </c>
      <c r="J27" s="94">
        <f t="shared" si="12"/>
        <v>20938</v>
      </c>
      <c r="K27" s="94">
        <f t="shared" si="12"/>
        <v>22330</v>
      </c>
      <c r="L27" s="94">
        <f t="shared" si="12"/>
        <v>26369</v>
      </c>
      <c r="M27" s="94">
        <f t="shared" si="12"/>
        <v>30085</v>
      </c>
      <c r="N27" s="94">
        <f t="shared" si="12"/>
        <v>31377</v>
      </c>
      <c r="O27" s="315">
        <f t="shared" ref="O27:P27" si="13">SUM(O28:O30)</f>
        <v>37898</v>
      </c>
      <c r="P27" s="315">
        <f t="shared" si="13"/>
        <v>42169</v>
      </c>
      <c r="Q27" s="315">
        <v>45533</v>
      </c>
      <c r="R27" s="218">
        <v>51436</v>
      </c>
    </row>
    <row r="28" spans="1:18" ht="19.5" customHeight="1">
      <c r="A28" s="100"/>
      <c r="B28" s="230" t="s">
        <v>81</v>
      </c>
      <c r="C28" s="40"/>
      <c r="D28" s="97">
        <v>1297</v>
      </c>
      <c r="E28" s="97">
        <v>545</v>
      </c>
      <c r="F28" s="97">
        <v>852</v>
      </c>
      <c r="G28" s="97">
        <v>408</v>
      </c>
      <c r="H28" s="97">
        <v>228</v>
      </c>
      <c r="I28" s="97">
        <v>389</v>
      </c>
      <c r="J28" s="97">
        <v>305</v>
      </c>
      <c r="K28" s="97">
        <v>412</v>
      </c>
      <c r="L28" s="97">
        <v>360</v>
      </c>
      <c r="M28" s="97">
        <v>735</v>
      </c>
      <c r="N28" s="97">
        <v>1368</v>
      </c>
      <c r="O28" s="97">
        <v>837</v>
      </c>
      <c r="P28" s="97">
        <v>1717</v>
      </c>
      <c r="Q28" s="97">
        <v>810</v>
      </c>
      <c r="R28" s="108">
        <v>1657</v>
      </c>
    </row>
    <row r="29" spans="1:18" ht="19.5" customHeight="1">
      <c r="A29" s="100"/>
      <c r="B29" s="230" t="s">
        <v>82</v>
      </c>
      <c r="C29" s="40"/>
      <c r="D29" s="97">
        <v>49078</v>
      </c>
      <c r="E29" s="97">
        <v>53427</v>
      </c>
      <c r="F29" s="97">
        <v>51354</v>
      </c>
      <c r="G29" s="97">
        <v>44649</v>
      </c>
      <c r="H29" s="97">
        <v>32832</v>
      </c>
      <c r="I29" s="97">
        <v>20808</v>
      </c>
      <c r="J29" s="97">
        <v>20509</v>
      </c>
      <c r="K29" s="97">
        <v>21700</v>
      </c>
      <c r="L29" s="97">
        <v>25724</v>
      </c>
      <c r="M29" s="97">
        <v>29008</v>
      </c>
      <c r="N29" s="97">
        <v>29577</v>
      </c>
      <c r="O29" s="97">
        <v>36617</v>
      </c>
      <c r="P29" s="97">
        <v>39959</v>
      </c>
      <c r="Q29" s="97">
        <v>44313</v>
      </c>
      <c r="R29" s="108">
        <v>49279</v>
      </c>
    </row>
    <row r="30" spans="1:18" ht="19.5" customHeight="1">
      <c r="A30" s="100"/>
      <c r="B30" s="230" t="s">
        <v>83</v>
      </c>
      <c r="C30" s="40"/>
      <c r="D30" s="97">
        <v>1388</v>
      </c>
      <c r="E30" s="97">
        <v>1304</v>
      </c>
      <c r="F30" s="97">
        <v>1169</v>
      </c>
      <c r="G30" s="97">
        <v>1038</v>
      </c>
      <c r="H30" s="97">
        <v>667</v>
      </c>
      <c r="I30" s="97">
        <v>106</v>
      </c>
      <c r="J30" s="97">
        <v>124</v>
      </c>
      <c r="K30" s="97">
        <v>218</v>
      </c>
      <c r="L30" s="97">
        <v>285</v>
      </c>
      <c r="M30" s="97">
        <v>342</v>
      </c>
      <c r="N30" s="97">
        <v>432</v>
      </c>
      <c r="O30" s="97">
        <v>444</v>
      </c>
      <c r="P30" s="97">
        <v>493</v>
      </c>
      <c r="Q30" s="97">
        <v>410</v>
      </c>
      <c r="R30" s="108">
        <v>500</v>
      </c>
    </row>
    <row r="31" spans="1:18" ht="19.5" customHeight="1">
      <c r="A31" s="100"/>
      <c r="B31" s="229" t="s">
        <v>84</v>
      </c>
      <c r="C31" s="85"/>
      <c r="D31" s="94">
        <f>SUM(D32:D34)</f>
        <v>207791</v>
      </c>
      <c r="E31" s="94">
        <f t="shared" ref="E31:N31" si="14">SUM(E32:E34)</f>
        <v>219796</v>
      </c>
      <c r="F31" s="94">
        <f t="shared" si="14"/>
        <v>209675</v>
      </c>
      <c r="G31" s="94">
        <f t="shared" si="14"/>
        <v>192662</v>
      </c>
      <c r="H31" s="94">
        <f t="shared" si="14"/>
        <v>163316</v>
      </c>
      <c r="I31" s="94">
        <f t="shared" si="14"/>
        <v>114552</v>
      </c>
      <c r="J31" s="94">
        <f t="shared" si="14"/>
        <v>104261</v>
      </c>
      <c r="K31" s="94">
        <f t="shared" si="14"/>
        <v>110684</v>
      </c>
      <c r="L31" s="94">
        <f t="shared" si="14"/>
        <v>125308</v>
      </c>
      <c r="M31" s="94">
        <f t="shared" si="14"/>
        <v>149394</v>
      </c>
      <c r="N31" s="94">
        <f t="shared" si="14"/>
        <v>179633</v>
      </c>
      <c r="O31" s="315">
        <f t="shared" ref="O31:P31" si="15">SUM(O32:O34)</f>
        <v>207768</v>
      </c>
      <c r="P31" s="315">
        <f t="shared" si="15"/>
        <v>209192</v>
      </c>
      <c r="Q31" s="315">
        <v>240864</v>
      </c>
      <c r="R31" s="218">
        <v>264554</v>
      </c>
    </row>
    <row r="32" spans="1:18" ht="19.5" customHeight="1">
      <c r="A32" s="100"/>
      <c r="B32" s="230" t="s">
        <v>85</v>
      </c>
      <c r="C32" s="40"/>
      <c r="D32" s="97">
        <v>117610</v>
      </c>
      <c r="E32" s="97">
        <v>124201</v>
      </c>
      <c r="F32" s="97">
        <v>124614</v>
      </c>
      <c r="G32" s="97">
        <v>114537</v>
      </c>
      <c r="H32" s="97">
        <v>95030</v>
      </c>
      <c r="I32" s="97">
        <v>71526</v>
      </c>
      <c r="J32" s="97">
        <v>69070</v>
      </c>
      <c r="K32" s="97">
        <v>70044</v>
      </c>
      <c r="L32" s="97">
        <v>79671</v>
      </c>
      <c r="M32" s="97">
        <v>89785</v>
      </c>
      <c r="N32" s="97">
        <v>105423</v>
      </c>
      <c r="O32" s="97">
        <v>118694</v>
      </c>
      <c r="P32" s="97">
        <v>124063</v>
      </c>
      <c r="Q32" s="97">
        <v>142483</v>
      </c>
      <c r="R32" s="108">
        <v>165066</v>
      </c>
    </row>
    <row r="33" spans="1:18" ht="19.5" customHeight="1">
      <c r="A33" s="100"/>
      <c r="B33" s="230" t="s">
        <v>86</v>
      </c>
      <c r="C33" s="40"/>
      <c r="D33" s="97">
        <v>72310</v>
      </c>
      <c r="E33" s="97">
        <v>78061</v>
      </c>
      <c r="F33" s="97">
        <v>67936</v>
      </c>
      <c r="G33" s="97">
        <v>60173</v>
      </c>
      <c r="H33" s="97">
        <v>53021</v>
      </c>
      <c r="I33" s="97">
        <v>28670</v>
      </c>
      <c r="J33" s="97">
        <v>24028</v>
      </c>
      <c r="K33" s="97">
        <v>28160</v>
      </c>
      <c r="L33" s="97">
        <v>32198</v>
      </c>
      <c r="M33" s="97">
        <v>42183</v>
      </c>
      <c r="N33" s="97">
        <v>55262</v>
      </c>
      <c r="O33" s="97">
        <v>63823</v>
      </c>
      <c r="P33" s="97">
        <v>63459</v>
      </c>
      <c r="Q33" s="97">
        <v>72811</v>
      </c>
      <c r="R33" s="108">
        <v>74904</v>
      </c>
    </row>
    <row r="34" spans="1:18" ht="19.5" customHeight="1">
      <c r="A34" s="100"/>
      <c r="B34" s="230" t="s">
        <v>87</v>
      </c>
      <c r="C34" s="40"/>
      <c r="D34" s="97">
        <v>17871</v>
      </c>
      <c r="E34" s="97">
        <v>17534</v>
      </c>
      <c r="F34" s="97">
        <v>17125</v>
      </c>
      <c r="G34" s="97">
        <v>17952</v>
      </c>
      <c r="H34" s="97">
        <v>15265</v>
      </c>
      <c r="I34" s="97">
        <v>14356</v>
      </c>
      <c r="J34" s="97">
        <v>11163</v>
      </c>
      <c r="K34" s="97">
        <v>12480</v>
      </c>
      <c r="L34" s="97">
        <v>13439</v>
      </c>
      <c r="M34" s="97">
        <v>17426</v>
      </c>
      <c r="N34" s="97">
        <v>18948</v>
      </c>
      <c r="O34" s="97">
        <v>25251</v>
      </c>
      <c r="P34" s="97">
        <v>21670</v>
      </c>
      <c r="Q34" s="97">
        <v>25570</v>
      </c>
      <c r="R34" s="108">
        <v>24584</v>
      </c>
    </row>
    <row r="35" spans="1:18" ht="19.5" customHeight="1">
      <c r="A35" s="100"/>
      <c r="B35" s="229" t="s">
        <v>88</v>
      </c>
      <c r="C35" s="40"/>
      <c r="D35" s="94">
        <f>SUM(D36:D40)</f>
        <v>84452</v>
      </c>
      <c r="E35" s="94">
        <f t="shared" ref="E35:N35" si="16">SUM(E36:E40)</f>
        <v>76049</v>
      </c>
      <c r="F35" s="94">
        <f t="shared" si="16"/>
        <v>62179</v>
      </c>
      <c r="G35" s="94">
        <f t="shared" si="16"/>
        <v>54906</v>
      </c>
      <c r="H35" s="94">
        <f t="shared" si="16"/>
        <v>42245</v>
      </c>
      <c r="I35" s="94">
        <f t="shared" si="16"/>
        <v>22820</v>
      </c>
      <c r="J35" s="94">
        <f t="shared" si="16"/>
        <v>22201</v>
      </c>
      <c r="K35" s="94">
        <f t="shared" si="16"/>
        <v>29170</v>
      </c>
      <c r="L35" s="94">
        <f t="shared" si="16"/>
        <v>34737</v>
      </c>
      <c r="M35" s="94">
        <f t="shared" si="16"/>
        <v>52539</v>
      </c>
      <c r="N35" s="94">
        <f t="shared" si="16"/>
        <v>67227</v>
      </c>
      <c r="O35" s="315">
        <f t="shared" ref="O35:P35" si="17">SUM(O36:O40)</f>
        <v>77968</v>
      </c>
      <c r="P35" s="315">
        <f t="shared" si="17"/>
        <v>82310</v>
      </c>
      <c r="Q35" s="315">
        <v>98526</v>
      </c>
      <c r="R35" s="218">
        <v>95317</v>
      </c>
    </row>
    <row r="36" spans="1:18" ht="19.5" customHeight="1">
      <c r="A36" s="100"/>
      <c r="B36" s="230" t="s">
        <v>89</v>
      </c>
      <c r="C36" s="40"/>
      <c r="D36" s="97">
        <v>7064</v>
      </c>
      <c r="E36" s="97">
        <v>5239</v>
      </c>
      <c r="F36" s="97">
        <v>2825</v>
      </c>
      <c r="G36" s="97">
        <v>3254</v>
      </c>
      <c r="H36" s="97">
        <v>3611</v>
      </c>
      <c r="I36" s="97">
        <v>2152</v>
      </c>
      <c r="J36" s="97">
        <v>1589</v>
      </c>
      <c r="K36" s="97">
        <v>2213</v>
      </c>
      <c r="L36" s="97">
        <v>1465</v>
      </c>
      <c r="M36" s="97">
        <v>1976</v>
      </c>
      <c r="N36" s="97">
        <v>2451</v>
      </c>
      <c r="O36" s="97">
        <v>3064</v>
      </c>
      <c r="P36" s="97">
        <v>3678</v>
      </c>
      <c r="Q36" s="97">
        <v>2954</v>
      </c>
      <c r="R36" s="108">
        <v>3113</v>
      </c>
    </row>
    <row r="37" spans="1:18" ht="19.5" customHeight="1">
      <c r="A37" s="100"/>
      <c r="B37" s="230" t="s">
        <v>90</v>
      </c>
      <c r="C37" s="40"/>
      <c r="D37" s="97">
        <v>8252</v>
      </c>
      <c r="E37" s="97">
        <v>7368</v>
      </c>
      <c r="F37" s="97">
        <v>3704</v>
      </c>
      <c r="G37" s="97">
        <v>3619</v>
      </c>
      <c r="H37" s="97">
        <v>2958</v>
      </c>
      <c r="I37" s="97">
        <v>1060</v>
      </c>
      <c r="J37" s="97">
        <v>1075</v>
      </c>
      <c r="K37" s="97">
        <v>1717</v>
      </c>
      <c r="L37" s="97">
        <v>1618</v>
      </c>
      <c r="M37" s="97">
        <v>2926</v>
      </c>
      <c r="N37" s="97">
        <v>3254</v>
      </c>
      <c r="O37" s="97">
        <v>3406</v>
      </c>
      <c r="P37" s="97">
        <v>3757</v>
      </c>
      <c r="Q37" s="97">
        <v>6039</v>
      </c>
      <c r="R37" s="108">
        <v>5709</v>
      </c>
    </row>
    <row r="38" spans="1:18" ht="19.5" customHeight="1">
      <c r="A38" s="100"/>
      <c r="B38" s="230" t="s">
        <v>91</v>
      </c>
      <c r="C38" s="40"/>
      <c r="D38" s="97">
        <v>16597</v>
      </c>
      <c r="E38" s="97">
        <v>18976</v>
      </c>
      <c r="F38" s="97">
        <v>16409</v>
      </c>
      <c r="G38" s="97">
        <v>17972</v>
      </c>
      <c r="H38" s="97">
        <v>13745</v>
      </c>
      <c r="I38" s="97">
        <v>10545</v>
      </c>
      <c r="J38" s="97">
        <v>9842</v>
      </c>
      <c r="K38" s="97">
        <v>13390</v>
      </c>
      <c r="L38" s="97">
        <v>16688</v>
      </c>
      <c r="M38" s="97">
        <v>26420</v>
      </c>
      <c r="N38" s="97">
        <v>34244</v>
      </c>
      <c r="O38" s="97">
        <v>38681</v>
      </c>
      <c r="P38" s="97">
        <v>37047</v>
      </c>
      <c r="Q38" s="97">
        <v>43035</v>
      </c>
      <c r="R38" s="108">
        <v>42392</v>
      </c>
    </row>
    <row r="39" spans="1:18" ht="19.5" customHeight="1">
      <c r="A39" s="100"/>
      <c r="B39" s="230" t="s">
        <v>92</v>
      </c>
      <c r="C39" s="40"/>
      <c r="D39" s="97">
        <v>39554</v>
      </c>
      <c r="E39" s="97">
        <v>31884</v>
      </c>
      <c r="F39" s="97">
        <v>30027</v>
      </c>
      <c r="G39" s="97">
        <v>23152</v>
      </c>
      <c r="H39" s="97">
        <v>17636</v>
      </c>
      <c r="I39" s="97">
        <v>8780</v>
      </c>
      <c r="J39" s="97">
        <v>9476</v>
      </c>
      <c r="K39" s="97">
        <v>11671</v>
      </c>
      <c r="L39" s="97">
        <v>14214</v>
      </c>
      <c r="M39" s="97">
        <v>20027</v>
      </c>
      <c r="N39" s="97">
        <v>25555</v>
      </c>
      <c r="O39" s="97">
        <v>30928</v>
      </c>
      <c r="P39" s="97">
        <v>34869</v>
      </c>
      <c r="Q39" s="97">
        <v>43506</v>
      </c>
      <c r="R39" s="108">
        <v>42194</v>
      </c>
    </row>
    <row r="40" spans="1:18" ht="19.5" customHeight="1">
      <c r="A40" s="100"/>
      <c r="B40" s="230" t="s">
        <v>93</v>
      </c>
      <c r="C40" s="40"/>
      <c r="D40" s="97">
        <v>12985</v>
      </c>
      <c r="E40" s="97">
        <v>12582</v>
      </c>
      <c r="F40" s="97">
        <v>9214</v>
      </c>
      <c r="G40" s="97">
        <v>6909</v>
      </c>
      <c r="H40" s="97">
        <v>4295</v>
      </c>
      <c r="I40" s="97">
        <v>283</v>
      </c>
      <c r="J40" s="97">
        <v>219</v>
      </c>
      <c r="K40" s="97">
        <v>179</v>
      </c>
      <c r="L40" s="97">
        <v>752</v>
      </c>
      <c r="M40" s="97">
        <v>1190</v>
      </c>
      <c r="N40" s="97">
        <v>1723</v>
      </c>
      <c r="O40" s="97">
        <v>1889</v>
      </c>
      <c r="P40" s="97">
        <v>2959</v>
      </c>
      <c r="Q40" s="97">
        <v>2992</v>
      </c>
      <c r="R40" s="108">
        <v>1909</v>
      </c>
    </row>
    <row r="41" spans="1:18" ht="16.5" customHeight="1">
      <c r="A41" s="100"/>
      <c r="B41" s="229" t="s">
        <v>94</v>
      </c>
      <c r="C41" s="40"/>
      <c r="D41" s="94">
        <f>SUM(D42:D43)</f>
        <v>126472</v>
      </c>
      <c r="E41" s="94">
        <f t="shared" ref="E41:N41" si="18">SUM(E42:E43)</f>
        <v>105539</v>
      </c>
      <c r="F41" s="94">
        <f t="shared" si="18"/>
        <v>86237</v>
      </c>
      <c r="G41" s="94">
        <f t="shared" si="18"/>
        <v>67500</v>
      </c>
      <c r="H41" s="94">
        <f t="shared" si="18"/>
        <v>48274</v>
      </c>
      <c r="I41" s="94">
        <f t="shared" si="18"/>
        <v>29924</v>
      </c>
      <c r="J41" s="94">
        <f t="shared" si="18"/>
        <v>29429</v>
      </c>
      <c r="K41" s="94">
        <f t="shared" si="18"/>
        <v>39708</v>
      </c>
      <c r="L41" s="94">
        <f t="shared" si="18"/>
        <v>50096</v>
      </c>
      <c r="M41" s="94">
        <f t="shared" si="18"/>
        <v>68405</v>
      </c>
      <c r="N41" s="94">
        <f t="shared" si="18"/>
        <v>93823</v>
      </c>
      <c r="O41" s="315">
        <f t="shared" ref="O41:P41" si="19">SUM(O42:O43)</f>
        <v>125747</v>
      </c>
      <c r="P41" s="315">
        <f t="shared" si="19"/>
        <v>123424</v>
      </c>
      <c r="Q41" s="315">
        <v>143955</v>
      </c>
      <c r="R41" s="218">
        <v>154817</v>
      </c>
    </row>
    <row r="42" spans="1:18" ht="17.25" customHeight="1">
      <c r="A42" s="100"/>
      <c r="B42" s="230" t="s">
        <v>95</v>
      </c>
      <c r="C42" s="40"/>
      <c r="D42" s="97">
        <v>2204</v>
      </c>
      <c r="E42" s="97">
        <v>1529</v>
      </c>
      <c r="F42" s="97">
        <v>2834</v>
      </c>
      <c r="G42" s="97">
        <v>2012</v>
      </c>
      <c r="H42" s="97">
        <v>1886</v>
      </c>
      <c r="I42" s="97">
        <v>764</v>
      </c>
      <c r="J42" s="97">
        <v>548</v>
      </c>
      <c r="K42" s="97">
        <v>677</v>
      </c>
      <c r="L42" s="97">
        <v>773</v>
      </c>
      <c r="M42" s="97">
        <v>957</v>
      </c>
      <c r="N42" s="97">
        <v>1125</v>
      </c>
      <c r="O42" s="97">
        <v>1825</v>
      </c>
      <c r="P42" s="97">
        <v>1596</v>
      </c>
      <c r="Q42" s="97">
        <v>1395</v>
      </c>
      <c r="R42" s="108">
        <v>2101</v>
      </c>
    </row>
    <row r="43" spans="1:18" ht="19.5" customHeight="1">
      <c r="A43" s="202"/>
      <c r="B43" s="235" t="s">
        <v>96</v>
      </c>
      <c r="C43" s="104"/>
      <c r="D43" s="153">
        <v>124268</v>
      </c>
      <c r="E43" s="153">
        <v>104010</v>
      </c>
      <c r="F43" s="152">
        <v>83403</v>
      </c>
      <c r="G43" s="152">
        <v>65488</v>
      </c>
      <c r="H43" s="152">
        <v>46388</v>
      </c>
      <c r="I43" s="152">
        <v>29160</v>
      </c>
      <c r="J43" s="152">
        <v>28881</v>
      </c>
      <c r="K43" s="152">
        <v>39031</v>
      </c>
      <c r="L43" s="152">
        <v>49323</v>
      </c>
      <c r="M43" s="152">
        <v>67448</v>
      </c>
      <c r="N43" s="152">
        <v>92698</v>
      </c>
      <c r="O43" s="152">
        <v>123922</v>
      </c>
      <c r="P43" s="152">
        <v>121828</v>
      </c>
      <c r="Q43" s="152">
        <v>142560</v>
      </c>
      <c r="R43" s="154">
        <v>152716</v>
      </c>
    </row>
    <row r="44" spans="1:18" ht="13.5" thickBot="1">
      <c r="A44" s="40"/>
      <c r="B44" s="40"/>
      <c r="C44" s="40"/>
      <c r="D44" s="40"/>
      <c r="E44" s="40"/>
      <c r="F44" s="40"/>
      <c r="G44" s="40"/>
      <c r="H44" s="40"/>
      <c r="I44" s="40"/>
      <c r="J44" s="40"/>
      <c r="K44" s="40"/>
    </row>
    <row r="45" spans="1:18" ht="13.5" thickTop="1">
      <c r="A45" s="271" t="str">
        <f>'Περιεχόμενα-Contents'!B12</f>
        <v>(Τελευταία Ενημέρωση/Last Update 26/09/2024)</v>
      </c>
      <c r="B45" s="287"/>
      <c r="C45" s="287"/>
      <c r="D45" s="287"/>
      <c r="E45" s="287"/>
      <c r="F45" s="287"/>
      <c r="G45" s="286"/>
      <c r="H45" s="287"/>
      <c r="I45" s="287"/>
      <c r="J45" s="287"/>
      <c r="K45" s="287"/>
      <c r="L45" s="287"/>
      <c r="M45" s="287"/>
      <c r="N45" s="287"/>
      <c r="O45" s="287"/>
      <c r="P45" s="287"/>
      <c r="Q45" s="287"/>
      <c r="R45" s="287"/>
    </row>
    <row r="46" spans="1:18">
      <c r="A46" s="47" t="str">
        <f>'Περιεχόμενα-Contents'!B13</f>
        <v>COPYRIGHT ©: 2024 REPUBLIC OF CYPRUS, STATISTICAL SERVICE</v>
      </c>
    </row>
  </sheetData>
  <mergeCells count="2">
    <mergeCell ref="B1:E1"/>
    <mergeCell ref="A8:B8"/>
  </mergeCells>
  <hyperlinks>
    <hyperlink ref="B1" location="'Περιεχόμενα-Contents'!A1" display="Περιεχόμενα - Contents" xr:uid="{00000000-0004-0000-0700-000000000000}"/>
  </hyperlinks>
  <printOptions horizontalCentered="1" verticalCentered="1"/>
  <pageMargins left="0.15748031496062992" right="0.15748031496062992" top="0.43307086614173229" bottom="0.39370078740157483" header="0" footer="0"/>
  <pageSetup paperSize="9" scale="85"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E46"/>
  <sheetViews>
    <sheetView zoomScaleNormal="100" zoomScaleSheetLayoutView="100" workbookViewId="0">
      <pane ySplit="8" topLeftCell="A9" activePane="bottomLeft" state="frozen"/>
      <selection pane="bottomLeft" sqref="A1:D1"/>
    </sheetView>
  </sheetViews>
  <sheetFormatPr defaultColWidth="9.28515625" defaultRowHeight="12.75"/>
  <cols>
    <col min="1" max="1" width="9" style="82" customWidth="1"/>
    <col min="2" max="2" width="9.85546875" style="116" customWidth="1"/>
    <col min="3" max="3" width="10" style="82" customWidth="1"/>
    <col min="4" max="4" width="10" style="116" customWidth="1"/>
    <col min="5" max="5" width="10" style="82" customWidth="1"/>
    <col min="6" max="6" width="10" style="116" customWidth="1"/>
    <col min="7" max="7" width="10" style="82" customWidth="1"/>
    <col min="8" max="8" width="10" style="116" customWidth="1"/>
    <col min="9" max="9" width="10" style="82" customWidth="1"/>
    <col min="10" max="15" width="10" style="116" customWidth="1"/>
    <col min="16" max="16" width="10" style="82" customWidth="1"/>
    <col min="17" max="17" width="1.85546875" style="82" customWidth="1"/>
    <col min="18" max="16384" width="9.28515625" style="82"/>
  </cols>
  <sheetData>
    <row r="1" spans="1:31" s="60" customFormat="1">
      <c r="A1" s="351" t="s">
        <v>24</v>
      </c>
      <c r="B1" s="351"/>
      <c r="C1" s="351"/>
      <c r="D1" s="351"/>
      <c r="E1" s="40"/>
      <c r="F1" s="40"/>
      <c r="G1" s="40"/>
      <c r="H1" s="40"/>
      <c r="I1" s="40"/>
      <c r="J1" s="40"/>
      <c r="K1" s="40"/>
      <c r="L1" s="40"/>
      <c r="M1" s="40"/>
      <c r="N1" s="40"/>
      <c r="O1" s="40"/>
      <c r="P1" s="51" t="s">
        <v>97</v>
      </c>
    </row>
    <row r="2" spans="1:31" s="60" customFormat="1">
      <c r="A2" s="40"/>
      <c r="B2" s="40"/>
      <c r="C2" s="40"/>
      <c r="D2" s="40"/>
      <c r="E2" s="40"/>
      <c r="F2" s="40"/>
      <c r="G2" s="40"/>
      <c r="H2" s="40"/>
      <c r="I2" s="40"/>
      <c r="J2" s="40"/>
      <c r="K2" s="40"/>
      <c r="L2" s="40"/>
      <c r="M2" s="40"/>
      <c r="N2" s="40"/>
      <c r="O2" s="40"/>
      <c r="P2" s="51" t="s">
        <v>57</v>
      </c>
    </row>
    <row r="3" spans="1:31" s="60" customFormat="1" ht="9.6" customHeight="1">
      <c r="A3" s="40"/>
      <c r="B3" s="40"/>
      <c r="C3" s="40"/>
      <c r="D3" s="40"/>
      <c r="E3" s="40"/>
      <c r="F3" s="40"/>
      <c r="G3" s="40"/>
      <c r="H3" s="40"/>
      <c r="I3" s="40"/>
      <c r="J3" s="40"/>
      <c r="K3" s="40"/>
      <c r="L3" s="40"/>
      <c r="M3" s="40"/>
      <c r="N3" s="40"/>
      <c r="O3" s="40"/>
      <c r="P3" s="40"/>
    </row>
    <row r="4" spans="1:31" ht="15" customHeight="1">
      <c r="A4" s="296" t="s">
        <v>346</v>
      </c>
      <c r="B4" s="297"/>
      <c r="C4" s="298"/>
      <c r="D4" s="297"/>
      <c r="E4" s="298"/>
      <c r="F4" s="297"/>
      <c r="G4" s="298"/>
      <c r="H4" s="297"/>
      <c r="I4" s="298"/>
      <c r="J4" s="297"/>
      <c r="K4" s="297"/>
      <c r="L4" s="297"/>
      <c r="M4" s="297"/>
      <c r="N4" s="297"/>
      <c r="O4" s="297"/>
      <c r="P4" s="84"/>
    </row>
    <row r="5" spans="1:31" ht="15" customHeight="1" thickBot="1">
      <c r="A5" s="299" t="s">
        <v>347</v>
      </c>
      <c r="B5" s="300"/>
      <c r="C5" s="301"/>
      <c r="D5" s="300"/>
      <c r="E5" s="301"/>
      <c r="F5" s="300"/>
      <c r="G5" s="301"/>
      <c r="H5" s="300"/>
      <c r="I5" s="301"/>
      <c r="J5" s="300"/>
      <c r="K5" s="300"/>
      <c r="L5" s="300"/>
      <c r="M5" s="300"/>
      <c r="N5" s="300"/>
      <c r="O5" s="300"/>
      <c r="P5" s="302"/>
    </row>
    <row r="6" spans="1:31" ht="12.75" customHeight="1" thickTop="1">
      <c r="A6" s="109"/>
      <c r="B6" s="110"/>
      <c r="C6" s="84"/>
      <c r="D6" s="111"/>
      <c r="E6" s="84"/>
      <c r="F6" s="110"/>
      <c r="G6" s="84"/>
      <c r="H6" s="110"/>
      <c r="I6" s="84"/>
      <c r="J6" s="110"/>
      <c r="K6" s="110"/>
      <c r="L6" s="110"/>
      <c r="M6" s="110"/>
      <c r="N6" s="110"/>
      <c r="O6" s="110"/>
      <c r="P6" s="84"/>
    </row>
    <row r="7" spans="1:31" s="60" customFormat="1" ht="12.75" customHeight="1">
      <c r="A7" s="40"/>
      <c r="B7" s="40"/>
      <c r="C7" s="40"/>
      <c r="D7" s="40"/>
      <c r="E7" s="40"/>
      <c r="F7" s="40"/>
      <c r="G7" s="40"/>
      <c r="H7" s="40"/>
      <c r="I7" s="40"/>
      <c r="J7" s="40"/>
      <c r="K7" s="40"/>
      <c r="L7" s="40"/>
      <c r="M7" s="40"/>
      <c r="N7" s="40"/>
      <c r="O7" s="40"/>
      <c r="P7" s="276" t="s">
        <v>0</v>
      </c>
    </row>
    <row r="8" spans="1:31" s="60" customFormat="1" ht="87" customHeight="1">
      <c r="A8" s="112" t="s">
        <v>7</v>
      </c>
      <c r="B8" s="92" t="s">
        <v>1</v>
      </c>
      <c r="C8" s="92" t="s">
        <v>8</v>
      </c>
      <c r="D8" s="92" t="s">
        <v>2</v>
      </c>
      <c r="E8" s="92" t="s">
        <v>3</v>
      </c>
      <c r="F8" s="92" t="s">
        <v>4</v>
      </c>
      <c r="G8" s="92" t="s">
        <v>5</v>
      </c>
      <c r="H8" s="92" t="s">
        <v>6</v>
      </c>
      <c r="I8" s="92" t="s">
        <v>9</v>
      </c>
      <c r="J8" s="92" t="s">
        <v>32</v>
      </c>
      <c r="K8" s="92" t="s">
        <v>65</v>
      </c>
      <c r="L8" s="92" t="s">
        <v>260</v>
      </c>
      <c r="M8" s="92" t="s">
        <v>262</v>
      </c>
      <c r="N8" s="92" t="s">
        <v>289</v>
      </c>
      <c r="O8" s="92" t="s">
        <v>306</v>
      </c>
      <c r="P8" s="105" t="s">
        <v>341</v>
      </c>
    </row>
    <row r="9" spans="1:31" s="60" customFormat="1" ht="19.5" customHeight="1">
      <c r="A9" s="236" t="s">
        <v>153</v>
      </c>
      <c r="B9" s="195">
        <v>127553</v>
      </c>
      <c r="C9" s="195">
        <v>77663</v>
      </c>
      <c r="D9" s="195">
        <v>73727</v>
      </c>
      <c r="E9" s="195">
        <v>65184</v>
      </c>
      <c r="F9" s="195">
        <v>29829</v>
      </c>
      <c r="G9" s="195">
        <v>10071</v>
      </c>
      <c r="H9" s="195">
        <v>1640</v>
      </c>
      <c r="I9" s="195">
        <v>-3809</v>
      </c>
      <c r="J9" s="195">
        <v>17854</v>
      </c>
      <c r="K9" s="195">
        <v>5649</v>
      </c>
      <c r="L9" s="195">
        <v>36793</v>
      </c>
      <c r="M9" s="314">
        <v>70439</v>
      </c>
      <c r="N9" s="314">
        <v>65578</v>
      </c>
      <c r="O9" s="314">
        <v>53536</v>
      </c>
      <c r="P9" s="220">
        <v>63481</v>
      </c>
      <c r="R9" s="324"/>
      <c r="S9" s="324"/>
      <c r="T9" s="324"/>
      <c r="U9" s="324"/>
      <c r="V9" s="324"/>
      <c r="W9" s="324"/>
      <c r="X9" s="324"/>
      <c r="Y9" s="324"/>
      <c r="Z9" s="324"/>
      <c r="AA9" s="324"/>
      <c r="AB9" s="324"/>
      <c r="AC9" s="324"/>
      <c r="AD9" s="324"/>
      <c r="AE9" s="324"/>
    </row>
    <row r="10" spans="1:31" s="60" customFormat="1" ht="19.5" customHeight="1">
      <c r="A10" s="237">
        <v>41</v>
      </c>
      <c r="B10" s="199">
        <v>72240</v>
      </c>
      <c r="C10" s="199">
        <v>38258</v>
      </c>
      <c r="D10" s="199">
        <v>37814</v>
      </c>
      <c r="E10" s="199">
        <v>37851</v>
      </c>
      <c r="F10" s="199">
        <v>17241</v>
      </c>
      <c r="G10" s="199">
        <v>10052</v>
      </c>
      <c r="H10" s="199">
        <v>4860</v>
      </c>
      <c r="I10" s="199">
        <v>-2707</v>
      </c>
      <c r="J10" s="199">
        <v>15027</v>
      </c>
      <c r="K10" s="199">
        <v>2243</v>
      </c>
      <c r="L10" s="199">
        <v>23929</v>
      </c>
      <c r="M10" s="314">
        <v>37494</v>
      </c>
      <c r="N10" s="314">
        <v>44984</v>
      </c>
      <c r="O10" s="314">
        <v>29767</v>
      </c>
      <c r="P10" s="220">
        <v>41944</v>
      </c>
      <c r="R10" s="324"/>
      <c r="S10" s="324"/>
      <c r="T10" s="324"/>
      <c r="U10" s="324"/>
      <c r="V10" s="324"/>
      <c r="W10" s="324"/>
      <c r="X10" s="324"/>
      <c r="Y10" s="324"/>
      <c r="Z10" s="324"/>
      <c r="AA10" s="324"/>
      <c r="AB10" s="324"/>
      <c r="AC10" s="324"/>
      <c r="AD10" s="324"/>
      <c r="AE10" s="324"/>
    </row>
    <row r="11" spans="1:31" s="60" customFormat="1" ht="19.5" customHeight="1">
      <c r="A11" s="237" t="s">
        <v>66</v>
      </c>
      <c r="B11" s="94">
        <v>21314</v>
      </c>
      <c r="C11" s="94">
        <v>7897</v>
      </c>
      <c r="D11" s="94">
        <v>1365</v>
      </c>
      <c r="E11" s="94">
        <v>18843</v>
      </c>
      <c r="F11" s="94">
        <v>10407</v>
      </c>
      <c r="G11" s="94">
        <v>9104</v>
      </c>
      <c r="H11" s="94">
        <v>4874</v>
      </c>
      <c r="I11" s="94">
        <v>7332</v>
      </c>
      <c r="J11" s="94">
        <v>2849</v>
      </c>
      <c r="K11" s="94">
        <v>-8663</v>
      </c>
      <c r="L11" s="94">
        <v>11167</v>
      </c>
      <c r="M11" s="94">
        <v>10742</v>
      </c>
      <c r="N11" s="94">
        <v>23126</v>
      </c>
      <c r="O11" s="94">
        <v>12481</v>
      </c>
      <c r="P11" s="107">
        <v>20226</v>
      </c>
      <c r="R11" s="324"/>
      <c r="S11" s="324"/>
      <c r="T11" s="324"/>
      <c r="U11" s="324"/>
      <c r="V11" s="324"/>
      <c r="W11" s="324"/>
      <c r="X11" s="324"/>
      <c r="Y11" s="324"/>
      <c r="Z11" s="324"/>
      <c r="AA11" s="324"/>
      <c r="AB11" s="324"/>
      <c r="AC11" s="324"/>
      <c r="AD11" s="324"/>
      <c r="AE11" s="324"/>
    </row>
    <row r="12" spans="1:31" s="60" customFormat="1" ht="19.5" customHeight="1">
      <c r="A12" s="238" t="s">
        <v>67</v>
      </c>
      <c r="B12" s="83">
        <v>21314</v>
      </c>
      <c r="C12" s="83">
        <v>7897</v>
      </c>
      <c r="D12" s="83">
        <v>1365</v>
      </c>
      <c r="E12" s="83">
        <v>18843</v>
      </c>
      <c r="F12" s="83">
        <v>10407</v>
      </c>
      <c r="G12" s="83">
        <v>9104</v>
      </c>
      <c r="H12" s="83">
        <v>4874</v>
      </c>
      <c r="I12" s="83">
        <v>7332</v>
      </c>
      <c r="J12" s="83">
        <v>2849</v>
      </c>
      <c r="K12" s="97">
        <v>-8663</v>
      </c>
      <c r="L12" s="97">
        <v>11167</v>
      </c>
      <c r="M12" s="97">
        <v>10742</v>
      </c>
      <c r="N12" s="97">
        <v>23126</v>
      </c>
      <c r="O12" s="97">
        <v>12481</v>
      </c>
      <c r="P12" s="108">
        <v>20226</v>
      </c>
      <c r="R12" s="324"/>
      <c r="S12" s="324"/>
      <c r="T12" s="324"/>
      <c r="U12" s="324"/>
      <c r="V12" s="324"/>
      <c r="W12" s="324"/>
      <c r="X12" s="324"/>
      <c r="Y12" s="324"/>
      <c r="Z12" s="324"/>
      <c r="AA12" s="324"/>
      <c r="AB12" s="324"/>
      <c r="AC12" s="324"/>
      <c r="AD12" s="324"/>
      <c r="AE12" s="324"/>
    </row>
    <row r="13" spans="1:31" s="60" customFormat="1" ht="19.5" customHeight="1">
      <c r="A13" s="237" t="s">
        <v>68</v>
      </c>
      <c r="B13" s="70">
        <v>50926</v>
      </c>
      <c r="C13" s="113">
        <v>30361</v>
      </c>
      <c r="D13" s="113">
        <v>36449</v>
      </c>
      <c r="E13" s="113">
        <v>19008</v>
      </c>
      <c r="F13" s="113">
        <v>6834</v>
      </c>
      <c r="G13" s="113">
        <v>948</v>
      </c>
      <c r="H13" s="113">
        <v>-14</v>
      </c>
      <c r="I13" s="113">
        <v>-10039</v>
      </c>
      <c r="J13" s="113">
        <v>12178</v>
      </c>
      <c r="K13" s="94">
        <v>10906</v>
      </c>
      <c r="L13" s="94">
        <v>12762</v>
      </c>
      <c r="M13" s="94">
        <v>26752</v>
      </c>
      <c r="N13" s="94">
        <v>21858</v>
      </c>
      <c r="O13" s="94">
        <v>17286</v>
      </c>
      <c r="P13" s="107">
        <v>21718</v>
      </c>
      <c r="Y13" s="324"/>
    </row>
    <row r="14" spans="1:31" s="60" customFormat="1" ht="19.5" customHeight="1">
      <c r="A14" s="238" t="s">
        <v>69</v>
      </c>
      <c r="B14" s="81">
        <v>50926</v>
      </c>
      <c r="C14" s="83">
        <v>30361</v>
      </c>
      <c r="D14" s="83">
        <v>36449</v>
      </c>
      <c r="E14" s="83">
        <v>19008</v>
      </c>
      <c r="F14" s="83">
        <v>6834</v>
      </c>
      <c r="G14" s="83">
        <v>948</v>
      </c>
      <c r="H14" s="83">
        <v>-14</v>
      </c>
      <c r="I14" s="83">
        <v>-10039</v>
      </c>
      <c r="J14" s="83">
        <v>12178</v>
      </c>
      <c r="K14" s="97">
        <v>10906</v>
      </c>
      <c r="L14" s="97">
        <v>12762</v>
      </c>
      <c r="M14" s="97">
        <v>26752</v>
      </c>
      <c r="N14" s="97">
        <v>21858</v>
      </c>
      <c r="O14" s="97">
        <v>17286</v>
      </c>
      <c r="P14" s="108">
        <v>21718</v>
      </c>
      <c r="Y14" s="324"/>
    </row>
    <row r="15" spans="1:31" s="60" customFormat="1" ht="19.5" customHeight="1">
      <c r="A15" s="237">
        <v>42</v>
      </c>
      <c r="B15" s="200">
        <v>16734</v>
      </c>
      <c r="C15" s="200">
        <v>13209</v>
      </c>
      <c r="D15" s="200">
        <v>8522</v>
      </c>
      <c r="E15" s="200">
        <v>7225</v>
      </c>
      <c r="F15" s="200">
        <v>5086</v>
      </c>
      <c r="G15" s="200">
        <v>-1400</v>
      </c>
      <c r="H15" s="200">
        <v>-6689</v>
      </c>
      <c r="I15" s="200">
        <v>-3062</v>
      </c>
      <c r="J15" s="200">
        <v>-2598</v>
      </c>
      <c r="K15" s="200">
        <v>-2923</v>
      </c>
      <c r="L15" s="200">
        <v>-13</v>
      </c>
      <c r="M15" s="314">
        <v>3080</v>
      </c>
      <c r="N15" s="314">
        <v>3844</v>
      </c>
      <c r="O15" s="314">
        <v>2793</v>
      </c>
      <c r="P15" s="220">
        <v>-464</v>
      </c>
      <c r="Q15" s="200"/>
      <c r="R15" s="324"/>
      <c r="S15" s="324"/>
      <c r="T15" s="324"/>
      <c r="U15" s="324"/>
      <c r="V15" s="324"/>
      <c r="W15" s="324"/>
      <c r="X15" s="324"/>
      <c r="Y15" s="324"/>
      <c r="Z15" s="324"/>
      <c r="AA15" s="324"/>
      <c r="AB15" s="324"/>
      <c r="AC15" s="324"/>
      <c r="AD15" s="324"/>
      <c r="AE15" s="324"/>
    </row>
    <row r="16" spans="1:31" s="60" customFormat="1" ht="20.100000000000001" customHeight="1">
      <c r="A16" s="237" t="s">
        <v>70</v>
      </c>
      <c r="B16" s="70">
        <v>15618</v>
      </c>
      <c r="C16" s="113">
        <v>11673</v>
      </c>
      <c r="D16" s="113">
        <v>6997</v>
      </c>
      <c r="E16" s="113">
        <v>1265</v>
      </c>
      <c r="F16" s="113">
        <v>278</v>
      </c>
      <c r="G16" s="113">
        <v>-21</v>
      </c>
      <c r="H16" s="113">
        <v>-2392</v>
      </c>
      <c r="I16" s="113">
        <v>-2457</v>
      </c>
      <c r="J16" s="113">
        <v>-2028</v>
      </c>
      <c r="K16" s="94">
        <v>-3677</v>
      </c>
      <c r="L16" s="94">
        <v>-569</v>
      </c>
      <c r="M16" s="94">
        <v>3181</v>
      </c>
      <c r="N16" s="94">
        <v>2851</v>
      </c>
      <c r="O16" s="94">
        <v>1950</v>
      </c>
      <c r="P16" s="107">
        <v>-1207</v>
      </c>
      <c r="R16" s="324"/>
      <c r="S16" s="324"/>
      <c r="T16" s="324"/>
      <c r="U16" s="324"/>
      <c r="V16" s="324"/>
      <c r="W16" s="324"/>
      <c r="X16" s="324"/>
      <c r="Y16" s="324"/>
      <c r="Z16" s="324"/>
      <c r="AA16" s="324"/>
      <c r="AB16" s="324"/>
      <c r="AC16" s="324"/>
      <c r="AD16" s="324"/>
      <c r="AE16" s="324"/>
    </row>
    <row r="17" spans="1:31" s="60" customFormat="1" ht="20.100000000000001" customHeight="1">
      <c r="A17" s="238" t="s">
        <v>71</v>
      </c>
      <c r="B17" s="81">
        <v>15618</v>
      </c>
      <c r="C17" s="83">
        <v>11673</v>
      </c>
      <c r="D17" s="83">
        <v>6997</v>
      </c>
      <c r="E17" s="83">
        <v>1265</v>
      </c>
      <c r="F17" s="83">
        <v>278</v>
      </c>
      <c r="G17" s="83">
        <v>-21</v>
      </c>
      <c r="H17" s="83">
        <v>-2392</v>
      </c>
      <c r="I17" s="83">
        <v>-2457</v>
      </c>
      <c r="J17" s="83">
        <v>-2028</v>
      </c>
      <c r="K17" s="97">
        <v>-3677</v>
      </c>
      <c r="L17" s="97">
        <v>-569</v>
      </c>
      <c r="M17" s="97">
        <v>3181</v>
      </c>
      <c r="N17" s="97">
        <v>2851</v>
      </c>
      <c r="O17" s="97">
        <v>1950</v>
      </c>
      <c r="P17" s="108">
        <v>-1207</v>
      </c>
    </row>
    <row r="18" spans="1:31" s="60" customFormat="1" ht="19.5" customHeight="1">
      <c r="A18" s="238" t="s">
        <v>72</v>
      </c>
      <c r="B18" s="81">
        <v>0</v>
      </c>
      <c r="C18" s="83">
        <v>0</v>
      </c>
      <c r="D18" s="83">
        <v>0</v>
      </c>
      <c r="E18" s="83">
        <v>0</v>
      </c>
      <c r="F18" s="83">
        <v>0</v>
      </c>
      <c r="G18" s="83">
        <v>0</v>
      </c>
      <c r="H18" s="83">
        <v>0</v>
      </c>
      <c r="I18" s="83">
        <v>0</v>
      </c>
      <c r="J18" s="83">
        <v>0</v>
      </c>
      <c r="K18" s="97">
        <v>0</v>
      </c>
      <c r="L18" s="97">
        <v>0</v>
      </c>
      <c r="M18" s="97">
        <v>0</v>
      </c>
      <c r="N18" s="97">
        <v>0</v>
      </c>
      <c r="O18" s="97">
        <v>0</v>
      </c>
      <c r="P18" s="108">
        <v>0</v>
      </c>
    </row>
    <row r="19" spans="1:31" s="60" customFormat="1" ht="19.5" customHeight="1">
      <c r="A19" s="238" t="s">
        <v>73</v>
      </c>
      <c r="B19" s="81">
        <v>0</v>
      </c>
      <c r="C19" s="83">
        <v>0</v>
      </c>
      <c r="D19" s="83">
        <v>0</v>
      </c>
      <c r="E19" s="83">
        <v>0</v>
      </c>
      <c r="F19" s="83">
        <v>0</v>
      </c>
      <c r="G19" s="83">
        <v>0</v>
      </c>
      <c r="H19" s="83">
        <v>0</v>
      </c>
      <c r="I19" s="83">
        <v>0</v>
      </c>
      <c r="J19" s="83">
        <v>0</v>
      </c>
      <c r="K19" s="97">
        <v>0</v>
      </c>
      <c r="L19" s="97">
        <v>0</v>
      </c>
      <c r="M19" s="97">
        <v>0</v>
      </c>
      <c r="N19" s="97">
        <v>0</v>
      </c>
      <c r="O19" s="97">
        <v>0</v>
      </c>
      <c r="P19" s="108">
        <v>0</v>
      </c>
    </row>
    <row r="20" spans="1:31" s="60" customFormat="1" ht="19.5" customHeight="1">
      <c r="A20" s="237" t="s">
        <v>74</v>
      </c>
      <c r="B20" s="70">
        <v>1061</v>
      </c>
      <c r="C20" s="70">
        <v>1025</v>
      </c>
      <c r="D20" s="70">
        <v>1052</v>
      </c>
      <c r="E20" s="70">
        <v>3657</v>
      </c>
      <c r="F20" s="70">
        <v>371</v>
      </c>
      <c r="G20" s="70">
        <v>-276</v>
      </c>
      <c r="H20" s="70">
        <v>-153</v>
      </c>
      <c r="I20" s="70">
        <v>-759</v>
      </c>
      <c r="J20" s="70">
        <v>26</v>
      </c>
      <c r="K20" s="70">
        <v>-80</v>
      </c>
      <c r="L20" s="70">
        <v>252</v>
      </c>
      <c r="M20" s="315">
        <v>-480</v>
      </c>
      <c r="N20" s="315">
        <v>215</v>
      </c>
      <c r="O20" s="315">
        <v>226</v>
      </c>
      <c r="P20" s="107">
        <v>538</v>
      </c>
      <c r="R20" s="324"/>
      <c r="S20" s="324"/>
      <c r="T20" s="324"/>
      <c r="U20" s="324"/>
      <c r="V20" s="324"/>
      <c r="W20" s="324"/>
      <c r="X20" s="324"/>
      <c r="Y20" s="324"/>
      <c r="Z20" s="324"/>
      <c r="AA20" s="324"/>
      <c r="AB20" s="324"/>
      <c r="AC20" s="324"/>
      <c r="AD20" s="324"/>
      <c r="AE20" s="324"/>
    </row>
    <row r="21" spans="1:31" s="60" customFormat="1" ht="19.5" customHeight="1">
      <c r="A21" s="238" t="s">
        <v>75</v>
      </c>
      <c r="B21" s="81">
        <v>843</v>
      </c>
      <c r="C21" s="83">
        <v>934</v>
      </c>
      <c r="D21" s="83">
        <v>883</v>
      </c>
      <c r="E21" s="83">
        <v>3496</v>
      </c>
      <c r="F21" s="83">
        <v>233</v>
      </c>
      <c r="G21" s="83">
        <v>-283</v>
      </c>
      <c r="H21" s="83">
        <v>-180</v>
      </c>
      <c r="I21" s="83">
        <v>-952</v>
      </c>
      <c r="J21" s="83">
        <v>-114</v>
      </c>
      <c r="K21" s="97">
        <v>-194</v>
      </c>
      <c r="L21" s="97">
        <v>135</v>
      </c>
      <c r="M21" s="97">
        <v>-727</v>
      </c>
      <c r="N21" s="97">
        <v>-112</v>
      </c>
      <c r="O21" s="97">
        <v>-35</v>
      </c>
      <c r="P21" s="108">
        <v>454</v>
      </c>
      <c r="R21" s="324"/>
      <c r="S21" s="324"/>
      <c r="T21" s="324"/>
      <c r="U21" s="324"/>
      <c r="V21" s="324"/>
      <c r="W21" s="324"/>
      <c r="X21" s="324"/>
      <c r="Y21" s="324"/>
      <c r="Z21" s="324"/>
      <c r="AA21" s="324"/>
      <c r="AB21" s="324"/>
      <c r="AC21" s="324"/>
      <c r="AD21" s="324"/>
      <c r="AE21" s="324"/>
    </row>
    <row r="22" spans="1:31" s="60" customFormat="1" ht="19.5" customHeight="1">
      <c r="A22" s="238" t="s">
        <v>76</v>
      </c>
      <c r="B22" s="81">
        <v>218</v>
      </c>
      <c r="C22" s="83">
        <v>91</v>
      </c>
      <c r="D22" s="83">
        <v>169</v>
      </c>
      <c r="E22" s="83">
        <v>161</v>
      </c>
      <c r="F22" s="83">
        <v>138</v>
      </c>
      <c r="G22" s="83">
        <v>7</v>
      </c>
      <c r="H22" s="83">
        <v>27</v>
      </c>
      <c r="I22" s="83">
        <v>193</v>
      </c>
      <c r="J22" s="83">
        <v>140</v>
      </c>
      <c r="K22" s="97">
        <v>114</v>
      </c>
      <c r="L22" s="97">
        <v>117</v>
      </c>
      <c r="M22" s="97">
        <v>247</v>
      </c>
      <c r="N22" s="97">
        <v>327</v>
      </c>
      <c r="O22" s="97">
        <v>261</v>
      </c>
      <c r="P22" s="108">
        <v>84</v>
      </c>
    </row>
    <row r="23" spans="1:31" s="60" customFormat="1" ht="19.5" customHeight="1">
      <c r="A23" s="237" t="s">
        <v>77</v>
      </c>
      <c r="B23" s="70">
        <v>55</v>
      </c>
      <c r="C23" s="70">
        <v>511</v>
      </c>
      <c r="D23" s="70">
        <v>473</v>
      </c>
      <c r="E23" s="70">
        <v>2303</v>
      </c>
      <c r="F23" s="70">
        <v>4437</v>
      </c>
      <c r="G23" s="70">
        <v>-1103</v>
      </c>
      <c r="H23" s="70">
        <v>-4144</v>
      </c>
      <c r="I23" s="70">
        <v>154</v>
      </c>
      <c r="J23" s="70">
        <v>-596</v>
      </c>
      <c r="K23" s="70">
        <v>834</v>
      </c>
      <c r="L23" s="70">
        <v>304</v>
      </c>
      <c r="M23" s="315">
        <v>379</v>
      </c>
      <c r="N23" s="315">
        <v>778</v>
      </c>
      <c r="O23" s="315">
        <v>617</v>
      </c>
      <c r="P23" s="107">
        <v>205</v>
      </c>
      <c r="R23" s="324"/>
      <c r="S23" s="324"/>
      <c r="T23" s="324"/>
      <c r="U23" s="324"/>
      <c r="V23" s="324"/>
      <c r="W23" s="324"/>
      <c r="X23" s="324"/>
      <c r="Y23" s="324"/>
      <c r="Z23" s="324"/>
      <c r="AA23" s="324"/>
      <c r="AB23" s="324"/>
      <c r="AC23" s="324"/>
      <c r="AD23" s="324"/>
      <c r="AE23" s="324"/>
    </row>
    <row r="24" spans="1:31" s="60" customFormat="1" ht="19.5" customHeight="1">
      <c r="A24" s="238" t="s">
        <v>78</v>
      </c>
      <c r="B24" s="81">
        <v>55</v>
      </c>
      <c r="C24" s="83">
        <v>511</v>
      </c>
      <c r="D24" s="83">
        <v>292</v>
      </c>
      <c r="E24" s="83">
        <v>2141</v>
      </c>
      <c r="F24" s="83">
        <v>1913</v>
      </c>
      <c r="G24" s="83">
        <v>590</v>
      </c>
      <c r="H24" s="83">
        <v>-4125</v>
      </c>
      <c r="I24" s="83">
        <v>48</v>
      </c>
      <c r="J24" s="83">
        <v>72</v>
      </c>
      <c r="K24" s="97">
        <v>713</v>
      </c>
      <c r="L24" s="97">
        <v>211</v>
      </c>
      <c r="M24" s="97">
        <v>-26</v>
      </c>
      <c r="N24" s="97">
        <v>256</v>
      </c>
      <c r="O24" s="97">
        <v>65</v>
      </c>
      <c r="P24" s="219">
        <v>62</v>
      </c>
      <c r="R24" s="324"/>
      <c r="S24" s="324"/>
      <c r="T24" s="324"/>
      <c r="U24" s="324"/>
      <c r="V24" s="324"/>
      <c r="W24" s="324"/>
      <c r="X24" s="324"/>
      <c r="Y24" s="324"/>
      <c r="Z24" s="324"/>
      <c r="AA24" s="324"/>
      <c r="AB24" s="324"/>
      <c r="AC24" s="324"/>
      <c r="AD24" s="324"/>
      <c r="AE24" s="324"/>
    </row>
    <row r="25" spans="1:31" s="60" customFormat="1" ht="19.5" customHeight="1">
      <c r="A25" s="238" t="s">
        <v>79</v>
      </c>
      <c r="B25" s="81">
        <v>0</v>
      </c>
      <c r="C25" s="83">
        <v>0</v>
      </c>
      <c r="D25" s="83">
        <v>181</v>
      </c>
      <c r="E25" s="83">
        <v>162</v>
      </c>
      <c r="F25" s="83">
        <v>2524</v>
      </c>
      <c r="G25" s="83">
        <v>-1693</v>
      </c>
      <c r="H25" s="83">
        <v>-19</v>
      </c>
      <c r="I25" s="83">
        <v>106</v>
      </c>
      <c r="J25" s="83">
        <v>-668</v>
      </c>
      <c r="K25" s="97">
        <v>121</v>
      </c>
      <c r="L25" s="222">
        <v>93</v>
      </c>
      <c r="M25" s="222">
        <v>405</v>
      </c>
      <c r="N25" s="222">
        <v>522</v>
      </c>
      <c r="O25" s="222">
        <v>552</v>
      </c>
      <c r="P25" s="322">
        <v>143</v>
      </c>
    </row>
    <row r="26" spans="1:31" s="60" customFormat="1" ht="19.5" customHeight="1">
      <c r="A26" s="237">
        <v>43</v>
      </c>
      <c r="B26" s="200">
        <v>38579</v>
      </c>
      <c r="C26" s="113">
        <v>26196</v>
      </c>
      <c r="D26" s="200">
        <v>27391</v>
      </c>
      <c r="E26" s="200">
        <v>20108</v>
      </c>
      <c r="F26" s="200">
        <v>7502</v>
      </c>
      <c r="G26" s="200">
        <v>1419</v>
      </c>
      <c r="H26" s="200">
        <v>3469</v>
      </c>
      <c r="I26" s="200">
        <v>1960</v>
      </c>
      <c r="J26" s="200">
        <v>5425</v>
      </c>
      <c r="K26" s="200">
        <v>6329</v>
      </c>
      <c r="L26" s="200">
        <v>12877</v>
      </c>
      <c r="M26" s="314">
        <v>29865</v>
      </c>
      <c r="N26" s="314">
        <v>16750</v>
      </c>
      <c r="O26" s="314">
        <v>20976</v>
      </c>
      <c r="P26" s="218">
        <v>22001</v>
      </c>
      <c r="R26" s="324"/>
      <c r="S26" s="324"/>
      <c r="T26" s="324"/>
      <c r="U26" s="324"/>
      <c r="V26" s="324"/>
      <c r="W26" s="324"/>
      <c r="X26" s="324"/>
      <c r="Y26" s="324"/>
      <c r="Z26" s="324"/>
      <c r="AA26" s="324"/>
      <c r="AB26" s="324"/>
      <c r="AC26" s="324"/>
      <c r="AD26" s="324"/>
      <c r="AE26" s="324"/>
    </row>
    <row r="27" spans="1:31" s="60" customFormat="1" ht="19.5" customHeight="1">
      <c r="A27" s="237" t="s">
        <v>80</v>
      </c>
      <c r="B27" s="70">
        <v>13857</v>
      </c>
      <c r="C27" s="200">
        <v>8457</v>
      </c>
      <c r="D27" s="70">
        <v>10198</v>
      </c>
      <c r="E27" s="70">
        <v>7339</v>
      </c>
      <c r="F27" s="70">
        <v>2362</v>
      </c>
      <c r="G27" s="70">
        <v>1192</v>
      </c>
      <c r="H27" s="70">
        <v>338</v>
      </c>
      <c r="I27" s="70">
        <v>-1399</v>
      </c>
      <c r="J27" s="70">
        <v>839</v>
      </c>
      <c r="K27" s="70">
        <v>5482</v>
      </c>
      <c r="L27" s="70">
        <v>3655</v>
      </c>
      <c r="M27" s="315">
        <v>8555</v>
      </c>
      <c r="N27" s="315">
        <v>4063</v>
      </c>
      <c r="O27" s="315">
        <v>5264</v>
      </c>
      <c r="P27" s="107">
        <v>8023</v>
      </c>
      <c r="R27" s="324"/>
      <c r="S27" s="324"/>
      <c r="T27" s="324"/>
      <c r="U27" s="324"/>
      <c r="V27" s="324"/>
      <c r="W27" s="324"/>
      <c r="X27" s="324"/>
      <c r="Y27" s="324"/>
      <c r="Z27" s="324"/>
      <c r="AA27" s="324"/>
      <c r="AB27" s="324"/>
      <c r="AC27" s="324"/>
      <c r="AD27" s="324"/>
      <c r="AE27" s="324"/>
    </row>
    <row r="28" spans="1:31" s="60" customFormat="1" ht="19.5" customHeight="1">
      <c r="A28" s="238" t="s">
        <v>81</v>
      </c>
      <c r="B28" s="81">
        <v>40</v>
      </c>
      <c r="C28" s="83">
        <v>144</v>
      </c>
      <c r="D28" s="83">
        <v>109</v>
      </c>
      <c r="E28" s="83">
        <v>4</v>
      </c>
      <c r="F28" s="83">
        <v>29</v>
      </c>
      <c r="G28" s="83">
        <v>18</v>
      </c>
      <c r="H28" s="83">
        <v>-41</v>
      </c>
      <c r="I28" s="83">
        <v>-30</v>
      </c>
      <c r="J28" s="83">
        <v>236</v>
      </c>
      <c r="K28" s="97">
        <v>25</v>
      </c>
      <c r="L28" s="97">
        <v>312</v>
      </c>
      <c r="M28" s="97">
        <v>160</v>
      </c>
      <c r="N28" s="97">
        <v>363</v>
      </c>
      <c r="O28" s="97">
        <v>-31</v>
      </c>
      <c r="P28" s="108">
        <v>117</v>
      </c>
      <c r="R28" s="324"/>
      <c r="S28" s="324"/>
      <c r="T28" s="324"/>
      <c r="U28" s="324"/>
      <c r="V28" s="324"/>
      <c r="W28" s="324"/>
      <c r="X28" s="324"/>
      <c r="Y28" s="324"/>
      <c r="Z28" s="324"/>
      <c r="AA28" s="324"/>
      <c r="AB28" s="324"/>
      <c r="AC28" s="324"/>
      <c r="AD28" s="324"/>
      <c r="AE28" s="324"/>
    </row>
    <row r="29" spans="1:31" s="60" customFormat="1" ht="19.5" customHeight="1">
      <c r="A29" s="238" t="s">
        <v>82</v>
      </c>
      <c r="B29" s="81">
        <v>13736</v>
      </c>
      <c r="C29" s="83">
        <v>8032</v>
      </c>
      <c r="D29" s="83">
        <v>10020</v>
      </c>
      <c r="E29" s="83">
        <v>7255</v>
      </c>
      <c r="F29" s="83">
        <v>2310</v>
      </c>
      <c r="G29" s="83">
        <v>1164</v>
      </c>
      <c r="H29" s="83">
        <v>443</v>
      </c>
      <c r="I29" s="83">
        <v>-1212</v>
      </c>
      <c r="J29" s="83">
        <v>603</v>
      </c>
      <c r="K29" s="97">
        <v>5436</v>
      </c>
      <c r="L29" s="97">
        <v>3325</v>
      </c>
      <c r="M29" s="97">
        <v>8382</v>
      </c>
      <c r="N29" s="97">
        <v>3663</v>
      </c>
      <c r="O29" s="97">
        <v>5303</v>
      </c>
      <c r="P29" s="108">
        <v>7900</v>
      </c>
      <c r="R29" s="324"/>
      <c r="S29" s="324"/>
      <c r="T29" s="324"/>
      <c r="U29" s="324"/>
      <c r="V29" s="324"/>
      <c r="W29" s="324"/>
      <c r="X29" s="324"/>
      <c r="Y29" s="324"/>
      <c r="Z29" s="324"/>
      <c r="AA29" s="324"/>
      <c r="AB29" s="324"/>
      <c r="AC29" s="324"/>
      <c r="AD29" s="324"/>
      <c r="AE29" s="324"/>
    </row>
    <row r="30" spans="1:31" s="60" customFormat="1" ht="19.5" customHeight="1">
      <c r="A30" s="238" t="s">
        <v>83</v>
      </c>
      <c r="B30" s="81">
        <v>81</v>
      </c>
      <c r="C30" s="83">
        <v>281</v>
      </c>
      <c r="D30" s="83">
        <v>69</v>
      </c>
      <c r="E30" s="83">
        <v>80</v>
      </c>
      <c r="F30" s="83">
        <v>23</v>
      </c>
      <c r="G30" s="83">
        <v>10</v>
      </c>
      <c r="H30" s="83">
        <v>-64</v>
      </c>
      <c r="I30" s="83">
        <v>-157</v>
      </c>
      <c r="J30" s="83">
        <v>0</v>
      </c>
      <c r="K30" s="97">
        <v>21</v>
      </c>
      <c r="L30" s="97">
        <v>18</v>
      </c>
      <c r="M30" s="97">
        <v>13</v>
      </c>
      <c r="N30" s="97">
        <v>37</v>
      </c>
      <c r="O30" s="97">
        <v>-8</v>
      </c>
      <c r="P30" s="108">
        <v>6</v>
      </c>
    </row>
    <row r="31" spans="1:31" s="60" customFormat="1" ht="19.5" customHeight="1">
      <c r="A31" s="237" t="s">
        <v>84</v>
      </c>
      <c r="B31" s="70">
        <v>11000</v>
      </c>
      <c r="C31" s="70">
        <v>8397</v>
      </c>
      <c r="D31" s="70">
        <v>8794</v>
      </c>
      <c r="E31" s="70">
        <v>4928</v>
      </c>
      <c r="F31" s="70">
        <v>3073</v>
      </c>
      <c r="G31" s="70">
        <v>13</v>
      </c>
      <c r="H31" s="70">
        <v>1611</v>
      </c>
      <c r="I31" s="70">
        <v>2392</v>
      </c>
      <c r="J31" s="70">
        <v>2214</v>
      </c>
      <c r="K31" s="70">
        <v>3915</v>
      </c>
      <c r="L31" s="70">
        <v>9772</v>
      </c>
      <c r="M31" s="315">
        <v>16056</v>
      </c>
      <c r="N31" s="315">
        <v>6453</v>
      </c>
      <c r="O31" s="315">
        <v>8919</v>
      </c>
      <c r="P31" s="107">
        <v>7938</v>
      </c>
      <c r="R31" s="324"/>
      <c r="S31" s="324"/>
      <c r="T31" s="324"/>
      <c r="U31" s="324"/>
      <c r="V31" s="324"/>
      <c r="W31" s="324"/>
      <c r="X31" s="324"/>
      <c r="Y31" s="324"/>
      <c r="Z31" s="324"/>
      <c r="AA31" s="324"/>
      <c r="AB31" s="324"/>
      <c r="AC31" s="324"/>
      <c r="AD31" s="324"/>
      <c r="AE31" s="324"/>
    </row>
    <row r="32" spans="1:31" s="60" customFormat="1" ht="19.5" customHeight="1">
      <c r="A32" s="238" t="s">
        <v>85</v>
      </c>
      <c r="B32" s="81">
        <v>5358</v>
      </c>
      <c r="C32" s="83">
        <v>3500</v>
      </c>
      <c r="D32" s="83">
        <v>4935</v>
      </c>
      <c r="E32" s="83">
        <v>3107</v>
      </c>
      <c r="F32" s="83">
        <v>1631</v>
      </c>
      <c r="G32" s="83">
        <v>605</v>
      </c>
      <c r="H32" s="83">
        <v>1417</v>
      </c>
      <c r="I32" s="83">
        <v>2077</v>
      </c>
      <c r="J32" s="83">
        <v>2138</v>
      </c>
      <c r="K32" s="97">
        <v>3798</v>
      </c>
      <c r="L32" s="97">
        <v>7889</v>
      </c>
      <c r="M32" s="97">
        <v>8094</v>
      </c>
      <c r="N32" s="97">
        <v>1633</v>
      </c>
      <c r="O32" s="97">
        <v>3893</v>
      </c>
      <c r="P32" s="108">
        <v>4654</v>
      </c>
      <c r="R32" s="324"/>
      <c r="S32" s="324"/>
      <c r="T32" s="324"/>
      <c r="U32" s="324"/>
      <c r="V32" s="324"/>
      <c r="W32" s="324"/>
      <c r="X32" s="324"/>
      <c r="Y32" s="324"/>
      <c r="Z32" s="324"/>
      <c r="AA32" s="324"/>
      <c r="AB32" s="324"/>
      <c r="AC32" s="324"/>
      <c r="AD32" s="324"/>
      <c r="AE32" s="324"/>
    </row>
    <row r="33" spans="1:31" s="60" customFormat="1" ht="19.5" customHeight="1">
      <c r="A33" s="238" t="s">
        <v>86</v>
      </c>
      <c r="B33" s="81">
        <v>3893</v>
      </c>
      <c r="C33" s="83">
        <v>4242</v>
      </c>
      <c r="D33" s="83">
        <v>3799</v>
      </c>
      <c r="E33" s="83">
        <v>934</v>
      </c>
      <c r="F33" s="83">
        <v>792</v>
      </c>
      <c r="G33" s="83">
        <v>-680</v>
      </c>
      <c r="H33" s="83">
        <v>205</v>
      </c>
      <c r="I33" s="83">
        <v>278</v>
      </c>
      <c r="J33" s="83">
        <v>423</v>
      </c>
      <c r="K33" s="97">
        <v>1517</v>
      </c>
      <c r="L33" s="97">
        <v>1011</v>
      </c>
      <c r="M33" s="97">
        <v>6889</v>
      </c>
      <c r="N33" s="97">
        <v>4640</v>
      </c>
      <c r="O33" s="97">
        <v>2563</v>
      </c>
      <c r="P33" s="108">
        <v>3007</v>
      </c>
    </row>
    <row r="34" spans="1:31" s="60" customFormat="1" ht="19.5" customHeight="1">
      <c r="A34" s="238" t="s">
        <v>87</v>
      </c>
      <c r="B34" s="81">
        <v>1749</v>
      </c>
      <c r="C34" s="83">
        <v>655</v>
      </c>
      <c r="D34" s="83">
        <v>60</v>
      </c>
      <c r="E34" s="83">
        <v>887</v>
      </c>
      <c r="F34" s="83">
        <v>650</v>
      </c>
      <c r="G34" s="83">
        <v>88</v>
      </c>
      <c r="H34" s="83">
        <v>-11</v>
      </c>
      <c r="I34" s="83">
        <v>37</v>
      </c>
      <c r="J34" s="83">
        <v>-347</v>
      </c>
      <c r="K34" s="97">
        <v>-1400</v>
      </c>
      <c r="L34" s="97">
        <v>872</v>
      </c>
      <c r="M34" s="97">
        <v>1073</v>
      </c>
      <c r="N34" s="97">
        <v>180</v>
      </c>
      <c r="O34" s="97">
        <v>2463</v>
      </c>
      <c r="P34" s="108">
        <v>277</v>
      </c>
    </row>
    <row r="35" spans="1:31" s="60" customFormat="1" ht="19.5" customHeight="1">
      <c r="A35" s="237" t="s">
        <v>88</v>
      </c>
      <c r="B35" s="70">
        <v>3026</v>
      </c>
      <c r="C35" s="70">
        <v>3228</v>
      </c>
      <c r="D35" s="70">
        <v>2569</v>
      </c>
      <c r="E35" s="70">
        <v>2758</v>
      </c>
      <c r="F35" s="70">
        <v>708</v>
      </c>
      <c r="G35" s="70">
        <v>73</v>
      </c>
      <c r="H35" s="70">
        <v>157</v>
      </c>
      <c r="I35" s="70">
        <v>205</v>
      </c>
      <c r="J35" s="70">
        <v>961</v>
      </c>
      <c r="K35" s="70">
        <v>-71</v>
      </c>
      <c r="L35" s="70">
        <v>-1236</v>
      </c>
      <c r="M35" s="315">
        <v>1375</v>
      </c>
      <c r="N35" s="315">
        <v>1732</v>
      </c>
      <c r="O35" s="315">
        <v>2492</v>
      </c>
      <c r="P35" s="107">
        <v>1970</v>
      </c>
      <c r="Q35" s="70"/>
      <c r="R35" s="324"/>
      <c r="S35" s="324"/>
      <c r="T35" s="324"/>
      <c r="U35" s="324"/>
      <c r="V35" s="324"/>
      <c r="W35" s="324"/>
      <c r="X35" s="324"/>
      <c r="Y35" s="324"/>
      <c r="Z35" s="324"/>
      <c r="AA35" s="324"/>
      <c r="AB35" s="324"/>
      <c r="AC35" s="324"/>
      <c r="AD35" s="324"/>
      <c r="AE35" s="324"/>
    </row>
    <row r="36" spans="1:31" s="60" customFormat="1" ht="19.5" customHeight="1">
      <c r="A36" s="238" t="s">
        <v>89</v>
      </c>
      <c r="B36" s="97">
        <v>316</v>
      </c>
      <c r="C36" s="97">
        <v>178</v>
      </c>
      <c r="D36" s="97">
        <v>79</v>
      </c>
      <c r="E36" s="97">
        <v>262</v>
      </c>
      <c r="F36" s="97">
        <v>198</v>
      </c>
      <c r="G36" s="97">
        <v>15</v>
      </c>
      <c r="H36" s="97">
        <v>11</v>
      </c>
      <c r="I36" s="97">
        <v>26</v>
      </c>
      <c r="J36" s="83">
        <v>34</v>
      </c>
      <c r="K36" s="97">
        <v>48</v>
      </c>
      <c r="L36" s="97">
        <v>22</v>
      </c>
      <c r="M36" s="97">
        <v>51</v>
      </c>
      <c r="N36" s="97">
        <v>3</v>
      </c>
      <c r="O36" s="97">
        <v>81</v>
      </c>
      <c r="P36" s="114">
        <v>74</v>
      </c>
      <c r="R36" s="324"/>
      <c r="S36" s="324"/>
      <c r="T36" s="324"/>
      <c r="U36" s="324"/>
      <c r="V36" s="324"/>
      <c r="W36" s="324"/>
      <c r="X36" s="324"/>
      <c r="Y36" s="324"/>
      <c r="Z36" s="324"/>
      <c r="AA36" s="324"/>
      <c r="AB36" s="324"/>
      <c r="AC36" s="324"/>
      <c r="AD36" s="324"/>
      <c r="AE36" s="324"/>
    </row>
    <row r="37" spans="1:31" s="60" customFormat="1" ht="19.5" customHeight="1">
      <c r="A37" s="238" t="s">
        <v>90</v>
      </c>
      <c r="B37" s="81">
        <v>308</v>
      </c>
      <c r="C37" s="83">
        <v>214</v>
      </c>
      <c r="D37" s="83">
        <v>495</v>
      </c>
      <c r="E37" s="83">
        <v>92</v>
      </c>
      <c r="F37" s="83">
        <v>302</v>
      </c>
      <c r="G37" s="83">
        <v>1</v>
      </c>
      <c r="H37" s="83">
        <v>3</v>
      </c>
      <c r="I37" s="83">
        <v>16</v>
      </c>
      <c r="J37" s="83">
        <v>44</v>
      </c>
      <c r="K37" s="97">
        <v>196</v>
      </c>
      <c r="L37" s="83">
        <v>13</v>
      </c>
      <c r="M37" s="83">
        <v>145</v>
      </c>
      <c r="N37" s="83">
        <v>160</v>
      </c>
      <c r="O37" s="83">
        <v>144</v>
      </c>
      <c r="P37" s="108">
        <v>268</v>
      </c>
    </row>
    <row r="38" spans="1:31" s="60" customFormat="1" ht="19.5" customHeight="1">
      <c r="A38" s="238" t="s">
        <v>91</v>
      </c>
      <c r="B38" s="81">
        <v>693</v>
      </c>
      <c r="C38" s="83">
        <v>791</v>
      </c>
      <c r="D38" s="83">
        <v>875</v>
      </c>
      <c r="E38" s="83">
        <v>1855</v>
      </c>
      <c r="F38" s="83">
        <v>264</v>
      </c>
      <c r="G38" s="83">
        <v>33</v>
      </c>
      <c r="H38" s="83">
        <v>18</v>
      </c>
      <c r="I38" s="83">
        <v>101</v>
      </c>
      <c r="J38" s="83">
        <v>362</v>
      </c>
      <c r="K38" s="83">
        <v>-519</v>
      </c>
      <c r="L38" s="97">
        <v>-2018</v>
      </c>
      <c r="M38" s="97">
        <v>1149</v>
      </c>
      <c r="N38" s="97">
        <v>914</v>
      </c>
      <c r="O38" s="97">
        <v>1239</v>
      </c>
      <c r="P38" s="108">
        <v>1148</v>
      </c>
    </row>
    <row r="39" spans="1:31" s="60" customFormat="1" ht="19.5" customHeight="1">
      <c r="A39" s="238" t="s">
        <v>92</v>
      </c>
      <c r="B39" s="81">
        <v>822</v>
      </c>
      <c r="C39" s="83">
        <v>566</v>
      </c>
      <c r="D39" s="83">
        <v>800</v>
      </c>
      <c r="E39" s="83">
        <v>403</v>
      </c>
      <c r="F39" s="83">
        <v>-85</v>
      </c>
      <c r="G39" s="83">
        <v>24</v>
      </c>
      <c r="H39" s="83">
        <v>125</v>
      </c>
      <c r="I39" s="83">
        <v>62</v>
      </c>
      <c r="J39" s="97">
        <v>394</v>
      </c>
      <c r="K39" s="97">
        <v>63</v>
      </c>
      <c r="L39" s="97">
        <v>618</v>
      </c>
      <c r="M39" s="97">
        <v>-107</v>
      </c>
      <c r="N39" s="97">
        <v>502</v>
      </c>
      <c r="O39" s="97">
        <v>879</v>
      </c>
      <c r="P39" s="108">
        <v>406</v>
      </c>
    </row>
    <row r="40" spans="1:31" s="60" customFormat="1" ht="19.5" customHeight="1">
      <c r="A40" s="238" t="s">
        <v>93</v>
      </c>
      <c r="B40" s="81">
        <v>887</v>
      </c>
      <c r="C40" s="83">
        <v>1479</v>
      </c>
      <c r="D40" s="83">
        <v>320</v>
      </c>
      <c r="E40" s="83">
        <v>146</v>
      </c>
      <c r="F40" s="83">
        <v>29</v>
      </c>
      <c r="G40" s="83">
        <v>0</v>
      </c>
      <c r="H40" s="83">
        <v>0</v>
      </c>
      <c r="I40" s="83">
        <v>0</v>
      </c>
      <c r="J40" s="97">
        <v>127</v>
      </c>
      <c r="K40" s="97">
        <v>141</v>
      </c>
      <c r="L40" s="97">
        <v>129</v>
      </c>
      <c r="M40" s="97">
        <v>137</v>
      </c>
      <c r="N40" s="97">
        <v>153</v>
      </c>
      <c r="O40" s="97">
        <v>149</v>
      </c>
      <c r="P40" s="108">
        <v>74</v>
      </c>
    </row>
    <row r="41" spans="1:31" s="60" customFormat="1" ht="14.25" customHeight="1">
      <c r="A41" s="237" t="s">
        <v>94</v>
      </c>
      <c r="B41" s="94">
        <v>10696</v>
      </c>
      <c r="C41" s="94">
        <v>6114</v>
      </c>
      <c r="D41" s="94">
        <v>5830</v>
      </c>
      <c r="E41" s="94">
        <v>5083</v>
      </c>
      <c r="F41" s="94">
        <v>1359</v>
      </c>
      <c r="G41" s="94">
        <v>141</v>
      </c>
      <c r="H41" s="94">
        <v>1363</v>
      </c>
      <c r="I41" s="94">
        <v>762</v>
      </c>
      <c r="J41" s="94">
        <v>1411</v>
      </c>
      <c r="K41" s="94">
        <v>-2997</v>
      </c>
      <c r="L41" s="94">
        <v>686</v>
      </c>
      <c r="M41" s="315">
        <v>3879</v>
      </c>
      <c r="N41" s="315">
        <v>4502</v>
      </c>
      <c r="O41" s="315">
        <v>4301</v>
      </c>
      <c r="P41" s="107">
        <v>4070</v>
      </c>
      <c r="Q41" s="94"/>
      <c r="R41" s="324"/>
      <c r="S41" s="324"/>
      <c r="T41" s="324"/>
      <c r="U41" s="324"/>
      <c r="V41" s="324"/>
      <c r="W41" s="324"/>
      <c r="X41" s="324"/>
      <c r="Y41" s="324"/>
      <c r="Z41" s="324"/>
      <c r="AA41" s="324"/>
      <c r="AB41" s="324"/>
      <c r="AC41" s="324"/>
      <c r="AD41" s="324"/>
      <c r="AE41" s="324"/>
    </row>
    <row r="42" spans="1:31" s="60" customFormat="1" ht="18" customHeight="1">
      <c r="A42" s="238" t="s">
        <v>95</v>
      </c>
      <c r="B42" s="97">
        <v>119</v>
      </c>
      <c r="C42" s="97">
        <v>53</v>
      </c>
      <c r="D42" s="97">
        <v>121</v>
      </c>
      <c r="E42" s="97">
        <v>39</v>
      </c>
      <c r="F42" s="97">
        <v>56</v>
      </c>
      <c r="G42" s="97">
        <v>11</v>
      </c>
      <c r="H42" s="97">
        <v>6</v>
      </c>
      <c r="I42" s="97">
        <v>3</v>
      </c>
      <c r="J42" s="97">
        <v>138</v>
      </c>
      <c r="K42" s="97">
        <v>28</v>
      </c>
      <c r="L42" s="97">
        <v>24</v>
      </c>
      <c r="M42" s="97">
        <v>48</v>
      </c>
      <c r="N42" s="97">
        <v>13</v>
      </c>
      <c r="O42" s="97">
        <v>51</v>
      </c>
      <c r="P42" s="108">
        <v>67</v>
      </c>
      <c r="R42" s="324"/>
      <c r="S42" s="324"/>
      <c r="T42" s="324"/>
      <c r="U42" s="324"/>
      <c r="V42" s="324"/>
      <c r="W42" s="324"/>
      <c r="X42" s="324"/>
      <c r="Y42" s="324"/>
      <c r="Z42" s="324"/>
      <c r="AA42" s="324"/>
      <c r="AB42" s="324"/>
      <c r="AC42" s="324"/>
      <c r="AD42" s="324"/>
      <c r="AE42" s="324"/>
    </row>
    <row r="43" spans="1:31" s="60" customFormat="1" ht="17.25" customHeight="1">
      <c r="A43" s="239" t="s">
        <v>96</v>
      </c>
      <c r="B43" s="152">
        <v>10577</v>
      </c>
      <c r="C43" s="152">
        <v>6061</v>
      </c>
      <c r="D43" s="152">
        <v>5709</v>
      </c>
      <c r="E43" s="152">
        <v>5044</v>
      </c>
      <c r="F43" s="152">
        <v>1303</v>
      </c>
      <c r="G43" s="152">
        <v>130</v>
      </c>
      <c r="H43" s="152">
        <v>1357</v>
      </c>
      <c r="I43" s="152">
        <v>759</v>
      </c>
      <c r="J43" s="152">
        <v>1273</v>
      </c>
      <c r="K43" s="152">
        <v>-3025</v>
      </c>
      <c r="L43" s="152">
        <v>662</v>
      </c>
      <c r="M43" s="152">
        <v>3831</v>
      </c>
      <c r="N43" s="152">
        <v>4489</v>
      </c>
      <c r="O43" s="152">
        <v>4250</v>
      </c>
      <c r="P43" s="154">
        <v>4003</v>
      </c>
    </row>
    <row r="44" spans="1:31" s="60" customFormat="1" ht="17.25" customHeight="1" thickBot="1">
      <c r="A44" s="369"/>
      <c r="B44" s="370"/>
      <c r="C44" s="370"/>
      <c r="D44" s="370"/>
      <c r="E44" s="370"/>
      <c r="F44" s="370"/>
      <c r="G44" s="370"/>
      <c r="H44" s="370"/>
      <c r="I44" s="370"/>
      <c r="J44" s="370"/>
      <c r="K44" s="370"/>
      <c r="L44" s="370"/>
      <c r="M44" s="370"/>
      <c r="N44" s="370"/>
      <c r="O44" s="370"/>
      <c r="P44" s="370"/>
    </row>
    <row r="45" spans="1:31" s="60" customFormat="1" ht="13.5" thickTop="1">
      <c r="A45" s="271" t="str">
        <f>'Περιεχόμενα-Contents'!B12</f>
        <v>(Τελευταία Ενημέρωση/Last Update 26/09/2024)</v>
      </c>
      <c r="B45" s="287"/>
      <c r="C45" s="287"/>
      <c r="D45" s="287"/>
      <c r="E45" s="287"/>
      <c r="F45" s="287"/>
      <c r="G45" s="287"/>
      <c r="H45" s="287"/>
      <c r="I45" s="287"/>
      <c r="J45" s="286"/>
      <c r="K45" s="286"/>
      <c r="L45" s="286"/>
      <c r="M45" s="286"/>
      <c r="N45" s="286"/>
      <c r="O45" s="286"/>
      <c r="P45" s="286"/>
    </row>
    <row r="46" spans="1:31" s="60" customFormat="1">
      <c r="A46" s="115" t="str">
        <f>'Περιεχόμενα-Contents'!B13</f>
        <v>COPYRIGHT ©: 2024 REPUBLIC OF CYPRUS, STATISTICAL SERVICE</v>
      </c>
    </row>
  </sheetData>
  <mergeCells count="2">
    <mergeCell ref="A1:D1"/>
    <mergeCell ref="A44:P44"/>
  </mergeCells>
  <hyperlinks>
    <hyperlink ref="A1" location="'Περιεχόμενα-Contents'!A1" display="Περιεχόμενα - Contents" xr:uid="{00000000-0004-0000-0800-000000000000}"/>
  </hyperlinks>
  <printOptions horizontalCentered="1"/>
  <pageMargins left="0.15748031496062992" right="0.15748031496062992" top="0.27559055118110237" bottom="0.43307086614173229" header="0.15748031496062992" footer="0"/>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Περιεχόμενα-Contents</vt:lpstr>
      <vt:lpstr>Μεθοδ. Σημείωμα-Method. Note</vt:lpstr>
      <vt:lpstr>NACE Rev. 2</vt:lpstr>
      <vt:lpstr>Συνοπτ. Πίνακες-Summary Tables</vt:lpstr>
      <vt:lpstr>1</vt:lpstr>
      <vt:lpstr>2</vt:lpstr>
      <vt:lpstr>3</vt:lpstr>
      <vt:lpstr>4</vt:lpstr>
      <vt:lpstr>5</vt:lpstr>
      <vt:lpstr>6</vt:lpstr>
      <vt:lpstr>7</vt:lpstr>
      <vt:lpstr>'1'!Print_Area</vt:lpstr>
      <vt:lpstr>'2'!Print_Area</vt:lpstr>
      <vt:lpstr>'4'!Print_Area</vt:lpstr>
      <vt:lpstr>'5'!Print_Area</vt:lpstr>
      <vt:lpstr>'NACE Rev. 2'!Print_Area</vt:lpstr>
      <vt:lpstr>'2'!Print_Titles</vt:lpstr>
      <vt:lpstr>'3'!Print_Titles</vt:lpstr>
      <vt:lpstr>'4'!Print_Titles</vt:lpstr>
      <vt:lpstr>'5'!Print_Titles</vt:lpstr>
      <vt:lpstr>'6'!Print_Titles</vt:lpstr>
      <vt:lpstr>'7'!Print_Titles</vt:lpstr>
      <vt:lpstr>'NACE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2024-09-26T07:56:19Z</cp:lastPrinted>
  <dcterms:created xsi:type="dcterms:W3CDTF">2017-09-21T11:34:35Z</dcterms:created>
  <dcterms:modified xsi:type="dcterms:W3CDTF">2024-09-26T07:56:31Z</dcterms:modified>
</cp:coreProperties>
</file>