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E:\WEBTODAY\1_Construction\"/>
    </mc:Choice>
  </mc:AlternateContent>
  <xr:revisionPtr revIDLastSave="0" documentId="13_ncr:1_{4B3D4224-C1D4-4DA1-9FB4-B17EDAD7103A}" xr6:coauthVersionLast="47" xr6:coauthVersionMax="47" xr10:uidLastSave="{00000000-0000-0000-0000-000000000000}"/>
  <bookViews>
    <workbookView xWindow="-120" yWindow="-120" windowWidth="29040" windowHeight="15840" tabRatio="822" xr2:uid="{00000000-000D-0000-FFFF-FFFF00000000}"/>
  </bookViews>
  <sheets>
    <sheet name="Περιεχόμενα-Contents" sheetId="50" r:id="rId1"/>
    <sheet name="Μεθοδ. Σημείωμα-Method. Note" sheetId="32" r:id="rId2"/>
    <sheet name="NACE Rev. 2" sheetId="33" r:id="rId3"/>
    <sheet name="Αναλυτ. Πίνακες-Detailed Tables" sheetId="37" r:id="rId4"/>
    <sheet name="1" sheetId="61" r:id="rId5"/>
    <sheet name="2" sheetId="66" r:id="rId6"/>
    <sheet name="3" sheetId="63" r:id="rId7"/>
    <sheet name="4" sheetId="64" r:id="rId8"/>
    <sheet name="5" sheetId="42" r:id="rId9"/>
    <sheet name="6" sheetId="65" r:id="rId10"/>
  </sheets>
  <definedNames>
    <definedName name="_xlnm.Print_Area" localSheetId="4">'1'!$A$1:$G$53</definedName>
    <definedName name="_xlnm.Print_Area" localSheetId="5">'2'!$A$1:$AL$66</definedName>
    <definedName name="_xlnm.Print_Area" localSheetId="6">'3'!$A$1:$I$53</definedName>
    <definedName name="_xlnm.Print_Area" localSheetId="7">'4'!$A$1:$K$49</definedName>
    <definedName name="_xlnm.Print_Area" localSheetId="8">'5'!$A$1:$H$100</definedName>
    <definedName name="_xlnm.Print_Area" localSheetId="9">'6'!$A$1:$I$50</definedName>
    <definedName name="_xlnm.Print_Area" localSheetId="2">'NACE Rev. 2'!$B$1:$D$48</definedName>
    <definedName name="_xlnm.Print_Area" localSheetId="0">'Περιεχόμενα-Contents'!$B$1:$D$11</definedName>
    <definedName name="_xlnm.Print_Titles" localSheetId="4">'1'!$12:$13</definedName>
    <definedName name="_xlnm.Print_Titles" localSheetId="5">'2'!$A:$C,'2'!$8:$9</definedName>
    <definedName name="_xlnm.Print_Titles" localSheetId="6">'3'!$10:$12</definedName>
    <definedName name="_xlnm.Print_Titles" localSheetId="7">'4'!$8:$9</definedName>
    <definedName name="_xlnm.Print_Titles" localSheetId="8">'5'!$8:$9</definedName>
    <definedName name="_xlnm.Print_Titles" localSheetId="9">'6'!$8:$9</definedName>
    <definedName name="_xlnm.Print_Titles" localSheetId="2">'NACE Rev. 2'!$7:$9</definedName>
  </definedNames>
  <calcPr calcId="191029"/>
</workbook>
</file>

<file path=xl/calcChain.xml><?xml version="1.0" encoding="utf-8"?>
<calcChain xmlns="http://schemas.openxmlformats.org/spreadsheetml/2006/main">
  <c r="D69" i="42" l="1"/>
  <c r="D48" i="42" s="1"/>
  <c r="D95" i="42" s="1"/>
  <c r="E69" i="42"/>
  <c r="E48" i="42" s="1"/>
  <c r="F58" i="42"/>
  <c r="F59" i="42"/>
  <c r="F60" i="42"/>
  <c r="F61" i="42"/>
  <c r="F63" i="42"/>
  <c r="F64" i="42"/>
  <c r="F65" i="42"/>
  <c r="F67" i="42"/>
  <c r="D49" i="42"/>
  <c r="E49" i="42"/>
  <c r="F93" i="42"/>
  <c r="F94" i="42"/>
  <c r="B25" i="65"/>
  <c r="B26" i="65"/>
  <c r="B27" i="65"/>
  <c r="B28" i="65"/>
  <c r="B29" i="65"/>
  <c r="B30" i="65"/>
  <c r="B31" i="65"/>
  <c r="B32" i="65"/>
  <c r="B33" i="65"/>
  <c r="B34" i="65"/>
  <c r="B35" i="65"/>
  <c r="B36" i="65"/>
  <c r="B37" i="65"/>
  <c r="B38" i="65"/>
  <c r="B39" i="65"/>
  <c r="B40" i="65"/>
  <c r="B41" i="65"/>
  <c r="B42" i="65"/>
  <c r="B43" i="65"/>
  <c r="B44" i="65"/>
  <c r="B45" i="65"/>
  <c r="B23" i="65"/>
  <c r="B24" i="65"/>
  <c r="B22" i="65"/>
  <c r="B20" i="65"/>
  <c r="B21" i="65"/>
  <c r="B19" i="65"/>
  <c r="B18" i="65"/>
  <c r="B16" i="65"/>
  <c r="B14" i="65"/>
  <c r="B12" i="65"/>
  <c r="I13" i="65"/>
  <c r="I12" i="65" s="1"/>
  <c r="I11" i="65" s="1"/>
  <c r="I43" i="65"/>
  <c r="I37" i="65"/>
  <c r="I33" i="65"/>
  <c r="I29" i="65"/>
  <c r="I28" i="65" s="1"/>
  <c r="I25" i="65"/>
  <c r="I22" i="65"/>
  <c r="I18" i="65"/>
  <c r="I17" i="65"/>
  <c r="I15" i="65"/>
  <c r="C28" i="65"/>
  <c r="E43" i="65"/>
  <c r="F43" i="65"/>
  <c r="G43" i="65"/>
  <c r="H43" i="65"/>
  <c r="D43" i="65"/>
  <c r="D37" i="65"/>
  <c r="E37" i="65"/>
  <c r="F37" i="65"/>
  <c r="G37" i="65"/>
  <c r="H37" i="65"/>
  <c r="C37" i="65"/>
  <c r="D33" i="65"/>
  <c r="E33" i="65"/>
  <c r="F33" i="65"/>
  <c r="G33" i="65"/>
  <c r="H33" i="65"/>
  <c r="C33" i="65"/>
  <c r="D29" i="65"/>
  <c r="E29" i="65"/>
  <c r="F29" i="65"/>
  <c r="G29" i="65"/>
  <c r="H29" i="65"/>
  <c r="C29" i="65"/>
  <c r="C12" i="65"/>
  <c r="D13" i="65"/>
  <c r="E13" i="65"/>
  <c r="F13" i="65"/>
  <c r="G13" i="65"/>
  <c r="H13" i="65"/>
  <c r="C13" i="65"/>
  <c r="D15" i="65"/>
  <c r="E15" i="65"/>
  <c r="F15" i="65"/>
  <c r="G15" i="65"/>
  <c r="H15" i="65"/>
  <c r="C15" i="65"/>
  <c r="E18" i="65"/>
  <c r="F18" i="65"/>
  <c r="G18" i="65"/>
  <c r="H18" i="65"/>
  <c r="D18" i="65"/>
  <c r="E22" i="65"/>
  <c r="F22" i="65"/>
  <c r="G22" i="65"/>
  <c r="H22" i="65"/>
  <c r="D22" i="65"/>
  <c r="E25" i="65"/>
  <c r="F25" i="65"/>
  <c r="G25" i="65"/>
  <c r="H25" i="65"/>
  <c r="D25" i="65"/>
  <c r="G17" i="65" l="1"/>
  <c r="E28" i="65"/>
  <c r="E12" i="65"/>
  <c r="F17" i="65"/>
  <c r="H12" i="65"/>
  <c r="H17" i="65"/>
  <c r="F12" i="65"/>
  <c r="D28" i="65"/>
  <c r="F28" i="65"/>
  <c r="G12" i="65"/>
  <c r="H28" i="65"/>
  <c r="D12" i="65"/>
  <c r="G28" i="65"/>
  <c r="K15" i="64" l="1"/>
  <c r="L46" i="64"/>
  <c r="K37" i="64"/>
  <c r="K33" i="64"/>
  <c r="K28" i="64"/>
  <c r="K29" i="64"/>
  <c r="K22" i="64"/>
  <c r="K17" i="64" s="1"/>
  <c r="K18" i="64"/>
  <c r="K13" i="64"/>
  <c r="G43" i="64"/>
  <c r="H43" i="64"/>
  <c r="I43" i="64"/>
  <c r="J43" i="64"/>
  <c r="J37" i="64"/>
  <c r="J33" i="64"/>
  <c r="J29" i="64"/>
  <c r="J25" i="64"/>
  <c r="J17" i="64"/>
  <c r="J22" i="64"/>
  <c r="J18" i="64"/>
  <c r="J15" i="64"/>
  <c r="J12" i="64"/>
  <c r="J13" i="64"/>
  <c r="I22" i="64"/>
  <c r="I37" i="64"/>
  <c r="I33" i="64"/>
  <c r="I28" i="64"/>
  <c r="I29" i="64"/>
  <c r="I18" i="64"/>
  <c r="I17" i="64"/>
  <c r="I12" i="64"/>
  <c r="I15" i="64"/>
  <c r="I13" i="64"/>
  <c r="G37" i="64"/>
  <c r="H37" i="64"/>
  <c r="H28" i="64" s="1"/>
  <c r="H11" i="64" s="1"/>
  <c r="H33" i="64"/>
  <c r="H12" i="64"/>
  <c r="H17" i="64"/>
  <c r="H22" i="64"/>
  <c r="H18" i="64"/>
  <c r="H15" i="64"/>
  <c r="H13" i="64"/>
  <c r="B22" i="64" l="1"/>
  <c r="K12" i="64"/>
  <c r="K11" i="64" s="1"/>
  <c r="J28" i="64"/>
  <c r="J11" i="64"/>
  <c r="I11" i="64"/>
  <c r="G28" i="64" l="1"/>
  <c r="G17" i="64"/>
  <c r="G18" i="64"/>
  <c r="G12" i="64"/>
  <c r="G13" i="64"/>
  <c r="F17" i="64"/>
  <c r="F43" i="64"/>
  <c r="F37" i="64"/>
  <c r="F29" i="64"/>
  <c r="F28" i="64" s="1"/>
  <c r="F25" i="64"/>
  <c r="F12" i="64"/>
  <c r="F15" i="64"/>
  <c r="F13" i="64"/>
  <c r="G11" i="64" l="1"/>
  <c r="F11" i="64"/>
  <c r="E43" i="64" l="1"/>
  <c r="E37" i="64"/>
  <c r="E33" i="64"/>
  <c r="E29" i="64"/>
  <c r="E25" i="64"/>
  <c r="E17" i="64" s="1"/>
  <c r="E22" i="64"/>
  <c r="E18" i="64"/>
  <c r="E15" i="64"/>
  <c r="E12" i="64"/>
  <c r="E13" i="64"/>
  <c r="D43" i="64"/>
  <c r="D37" i="64"/>
  <c r="D33" i="64"/>
  <c r="D29" i="64"/>
  <c r="D17" i="64"/>
  <c r="D18" i="64"/>
  <c r="D12" i="64"/>
  <c r="D15" i="64"/>
  <c r="D13" i="64"/>
  <c r="E28" i="64" l="1"/>
  <c r="E11" i="64"/>
  <c r="C11" i="64" l="1"/>
  <c r="C43" i="64"/>
  <c r="C37" i="64"/>
  <c r="C33" i="64"/>
  <c r="C28" i="64"/>
  <c r="C29" i="64"/>
  <c r="C25" i="64"/>
  <c r="C22" i="64"/>
  <c r="C18" i="64"/>
  <c r="C17" i="64"/>
  <c r="C12" i="64"/>
  <c r="C15" i="64"/>
  <c r="C13" i="64"/>
  <c r="H31" i="63" l="1"/>
  <c r="H15" i="63"/>
  <c r="H14" i="63"/>
  <c r="H46" i="63"/>
  <c r="H40" i="63"/>
  <c r="H36" i="63"/>
  <c r="H32" i="63"/>
  <c r="H28" i="63"/>
  <c r="H25" i="63"/>
  <c r="H20" i="63"/>
  <c r="H21" i="63"/>
  <c r="H18" i="63"/>
  <c r="H16" i="63"/>
  <c r="G46" i="63"/>
  <c r="G40" i="63"/>
  <c r="G36" i="63"/>
  <c r="G32" i="63"/>
  <c r="G31" i="63" s="1"/>
  <c r="G28" i="63"/>
  <c r="G25" i="63"/>
  <c r="G20" i="63"/>
  <c r="G21" i="63"/>
  <c r="G18" i="63"/>
  <c r="G15" i="63"/>
  <c r="G16" i="63"/>
  <c r="F46" i="63"/>
  <c r="F40" i="63"/>
  <c r="F36" i="63"/>
  <c r="F31" i="63"/>
  <c r="F32" i="63"/>
  <c r="F25" i="63"/>
  <c r="F20" i="63"/>
  <c r="F15" i="63"/>
  <c r="F21" i="63"/>
  <c r="F18" i="63"/>
  <c r="F16" i="63"/>
  <c r="C46" i="63"/>
  <c r="C40" i="63"/>
  <c r="C36" i="63"/>
  <c r="C32" i="63"/>
  <c r="C15" i="63"/>
  <c r="C20" i="63"/>
  <c r="C25" i="63"/>
  <c r="C18" i="63"/>
  <c r="C16" i="63"/>
  <c r="P62" i="66"/>
  <c r="O62" i="66"/>
  <c r="N62" i="66"/>
  <c r="G62" i="66"/>
  <c r="F62" i="66"/>
  <c r="L62" i="66"/>
  <c r="K62" i="66"/>
  <c r="E62" i="66"/>
  <c r="G14" i="63" l="1"/>
  <c r="F14" i="63"/>
  <c r="M58" i="66"/>
  <c r="K58" i="66"/>
  <c r="P58" i="66"/>
  <c r="O58" i="66"/>
  <c r="N58" i="66"/>
  <c r="AC60" i="66"/>
  <c r="AD60" i="66"/>
  <c r="AE60" i="66"/>
  <c r="L58" i="66"/>
  <c r="P56" i="66"/>
  <c r="P55" i="66"/>
  <c r="O56" i="66"/>
  <c r="O55" i="66"/>
  <c r="N56" i="66"/>
  <c r="N55" i="66"/>
  <c r="M56" i="66"/>
  <c r="M55" i="66"/>
  <c r="L56" i="66"/>
  <c r="L55" i="66"/>
  <c r="K56" i="66"/>
  <c r="K55" i="66"/>
  <c r="P50" i="66" l="1"/>
  <c r="O50" i="66"/>
  <c r="N50" i="66"/>
  <c r="M50" i="66"/>
  <c r="P44" i="66"/>
  <c r="P45" i="66"/>
  <c r="P46" i="66"/>
  <c r="P43" i="66"/>
  <c r="O44" i="66"/>
  <c r="O45" i="66"/>
  <c r="O46" i="66"/>
  <c r="O43" i="66"/>
  <c r="N44" i="66"/>
  <c r="N45" i="66"/>
  <c r="N46" i="66"/>
  <c r="N43" i="66"/>
  <c r="M44" i="66"/>
  <c r="M45" i="66"/>
  <c r="M46" i="66"/>
  <c r="M43" i="66"/>
  <c r="L44" i="66"/>
  <c r="L45" i="66"/>
  <c r="L46" i="66"/>
  <c r="L43" i="66"/>
  <c r="K44" i="66"/>
  <c r="K45" i="66"/>
  <c r="K46" i="66"/>
  <c r="K43" i="66"/>
  <c r="P29" i="66"/>
  <c r="P30" i="66"/>
  <c r="P31" i="66"/>
  <c r="P32" i="66"/>
  <c r="P33" i="66"/>
  <c r="P34" i="66"/>
  <c r="P35" i="66"/>
  <c r="P36" i="66"/>
  <c r="P37" i="66"/>
  <c r="P38" i="66"/>
  <c r="P39" i="66"/>
  <c r="P40" i="66"/>
  <c r="P28" i="66"/>
  <c r="O29" i="66"/>
  <c r="O30" i="66"/>
  <c r="O31" i="66"/>
  <c r="O32" i="66"/>
  <c r="O33" i="66"/>
  <c r="O34" i="66"/>
  <c r="O35" i="66"/>
  <c r="O36" i="66"/>
  <c r="O37" i="66"/>
  <c r="O38" i="66"/>
  <c r="O39" i="66"/>
  <c r="O40" i="66"/>
  <c r="O28" i="66"/>
  <c r="N29" i="66" l="1"/>
  <c r="N30" i="66"/>
  <c r="N31" i="66"/>
  <c r="N32" i="66"/>
  <c r="N33" i="66"/>
  <c r="N34" i="66"/>
  <c r="N35" i="66"/>
  <c r="N36" i="66"/>
  <c r="N37" i="66"/>
  <c r="N38" i="66"/>
  <c r="N39" i="66"/>
  <c r="N40" i="66"/>
  <c r="N28" i="66"/>
  <c r="M29" i="66"/>
  <c r="M30" i="66"/>
  <c r="M31" i="66"/>
  <c r="M32" i="66"/>
  <c r="M33" i="66"/>
  <c r="M34" i="66"/>
  <c r="M35" i="66"/>
  <c r="M36" i="66"/>
  <c r="M37" i="66"/>
  <c r="M38" i="66"/>
  <c r="M39" i="66"/>
  <c r="M40" i="66"/>
  <c r="M28" i="66"/>
  <c r="L29" i="66"/>
  <c r="L30" i="66"/>
  <c r="L31" i="66"/>
  <c r="L32" i="66"/>
  <c r="L33" i="66"/>
  <c r="L34" i="66"/>
  <c r="L35" i="66"/>
  <c r="L36" i="66"/>
  <c r="L37" i="66"/>
  <c r="L38" i="66"/>
  <c r="L39" i="66"/>
  <c r="L40" i="66"/>
  <c r="L28" i="66"/>
  <c r="K29" i="66"/>
  <c r="K30" i="66"/>
  <c r="K31" i="66"/>
  <c r="K32" i="66"/>
  <c r="K33" i="66"/>
  <c r="K34" i="66"/>
  <c r="K35" i="66"/>
  <c r="K36" i="66"/>
  <c r="K37" i="66"/>
  <c r="K38" i="66"/>
  <c r="K39" i="66"/>
  <c r="K40" i="66"/>
  <c r="K28" i="66"/>
  <c r="H42" i="66" l="1"/>
  <c r="F15" i="66"/>
  <c r="F16" i="66"/>
  <c r="F17" i="66"/>
  <c r="F18" i="66"/>
  <c r="F19" i="66"/>
  <c r="F20" i="66"/>
  <c r="F21" i="66"/>
  <c r="F22" i="66"/>
  <c r="F23" i="66"/>
  <c r="F24" i="66"/>
  <c r="F25" i="66"/>
  <c r="H27" i="66" l="1"/>
  <c r="H13" i="66"/>
  <c r="Q11" i="66"/>
  <c r="R11" i="66"/>
  <c r="S11" i="66"/>
  <c r="B16" i="61" l="1"/>
  <c r="H11" i="65"/>
  <c r="G11" i="65"/>
  <c r="F11" i="65"/>
  <c r="A66" i="66" l="1"/>
  <c r="A65" i="66"/>
  <c r="E17" i="65" l="1"/>
  <c r="E11" i="65" s="1"/>
  <c r="D17" i="65"/>
  <c r="D11" i="65" s="1"/>
  <c r="C17" i="65"/>
  <c r="C11" i="65" s="1"/>
  <c r="B13" i="64" l="1"/>
  <c r="B14" i="64"/>
  <c r="B15" i="64"/>
  <c r="B16" i="64"/>
  <c r="B18" i="64"/>
  <c r="B19" i="64"/>
  <c r="B20" i="64"/>
  <c r="B21" i="64"/>
  <c r="B23" i="64"/>
  <c r="B24" i="64"/>
  <c r="B25" i="64"/>
  <c r="B26" i="64"/>
  <c r="B27" i="64"/>
  <c r="B30" i="64"/>
  <c r="B31" i="64"/>
  <c r="B32" i="64"/>
  <c r="B33" i="64"/>
  <c r="B34" i="64"/>
  <c r="B35" i="64"/>
  <c r="B36" i="64"/>
  <c r="B37" i="64"/>
  <c r="B38" i="64"/>
  <c r="B39" i="64"/>
  <c r="B40" i="64"/>
  <c r="B41" i="64"/>
  <c r="B42" i="64"/>
  <c r="B43" i="64"/>
  <c r="B44" i="64"/>
  <c r="B45" i="64"/>
  <c r="B17" i="64" l="1"/>
  <c r="B12" i="64"/>
  <c r="S62" i="66" l="1"/>
  <c r="R62" i="66"/>
  <c r="Q62" i="66"/>
  <c r="S58" i="66" l="1"/>
  <c r="R58" i="66"/>
  <c r="Q58" i="66"/>
  <c r="S56" i="66"/>
  <c r="R56" i="66"/>
  <c r="R55" i="66"/>
  <c r="E58" i="66" l="1"/>
  <c r="F55" i="66"/>
  <c r="E56" i="66"/>
  <c r="G58" i="66"/>
  <c r="G55" i="66"/>
  <c r="E55" i="66"/>
  <c r="F58" i="66"/>
  <c r="S55" i="66"/>
  <c r="Q56" i="66"/>
  <c r="Q55" i="66"/>
  <c r="F56" i="66"/>
  <c r="G56" i="66"/>
  <c r="E50" i="66" l="1"/>
  <c r="G50" i="66"/>
  <c r="F50" i="66"/>
  <c r="E45" i="66" l="1"/>
  <c r="F43" i="66" l="1"/>
  <c r="G43" i="66"/>
  <c r="F33" i="66"/>
  <c r="F39" i="66"/>
  <c r="G30" i="66"/>
  <c r="G36" i="66"/>
  <c r="E46" i="66"/>
  <c r="G31" i="66"/>
  <c r="G37" i="66"/>
  <c r="F46" i="66"/>
  <c r="G46" i="66"/>
  <c r="F36" i="66"/>
  <c r="G33" i="66"/>
  <c r="G39" i="66"/>
  <c r="F28" i="66"/>
  <c r="F34" i="66"/>
  <c r="F44" i="66"/>
  <c r="G44" i="66"/>
  <c r="F29" i="66"/>
  <c r="F35" i="66"/>
  <c r="F45" i="66"/>
  <c r="G45" i="66"/>
  <c r="E43" i="66"/>
  <c r="F32" i="66"/>
  <c r="F38" i="66"/>
  <c r="G29" i="66"/>
  <c r="G35" i="66"/>
  <c r="E44" i="66"/>
  <c r="F40" i="66"/>
  <c r="G28" i="66"/>
  <c r="G32" i="66"/>
  <c r="G38" i="66"/>
  <c r="F30" i="66"/>
  <c r="F11" i="66"/>
  <c r="F31" i="66"/>
  <c r="F37" i="66"/>
  <c r="G34" i="66"/>
  <c r="G40" i="66"/>
  <c r="E11" i="66"/>
  <c r="G11" i="66"/>
  <c r="G25" i="66" l="1"/>
  <c r="G19" i="66"/>
  <c r="G21" i="66"/>
  <c r="G15" i="66"/>
  <c r="G20" i="66"/>
  <c r="G16" i="66"/>
  <c r="G22" i="66"/>
  <c r="G17" i="66"/>
  <c r="G23" i="66"/>
  <c r="G18" i="66"/>
  <c r="G24" i="66"/>
  <c r="G14" i="66" l="1"/>
  <c r="L13" i="66"/>
  <c r="E40" i="66"/>
  <c r="D40" i="66" s="1"/>
  <c r="E39" i="66"/>
  <c r="D39" i="66" s="1"/>
  <c r="E38" i="66"/>
  <c r="D38" i="66" s="1"/>
  <c r="E37" i="66"/>
  <c r="D37" i="66" s="1"/>
  <c r="E36" i="66"/>
  <c r="D36" i="66" s="1"/>
  <c r="E35" i="66"/>
  <c r="D35" i="66" s="1"/>
  <c r="E34" i="66"/>
  <c r="D34" i="66" s="1"/>
  <c r="E33" i="66"/>
  <c r="D33" i="66" s="1"/>
  <c r="E32" i="66"/>
  <c r="D32" i="66" s="1"/>
  <c r="E31" i="66"/>
  <c r="D31" i="66" s="1"/>
  <c r="E30" i="66"/>
  <c r="D30" i="66" s="1"/>
  <c r="E29" i="66"/>
  <c r="D29" i="66" s="1"/>
  <c r="P27" i="66"/>
  <c r="J27" i="66"/>
  <c r="E28" i="66"/>
  <c r="D28" i="66" s="1"/>
  <c r="Y13" i="66"/>
  <c r="E25" i="66"/>
  <c r="E24" i="66"/>
  <c r="E23" i="66"/>
  <c r="D23" i="66" s="1"/>
  <c r="E22" i="66"/>
  <c r="E21" i="66"/>
  <c r="E20" i="66"/>
  <c r="D20" i="66" s="1"/>
  <c r="E19" i="66"/>
  <c r="D19" i="66" s="1"/>
  <c r="E18" i="66"/>
  <c r="E17" i="66"/>
  <c r="D17" i="66" s="1"/>
  <c r="N13" i="66"/>
  <c r="E16" i="66"/>
  <c r="P13" i="66"/>
  <c r="O13" i="66"/>
  <c r="J13" i="66"/>
  <c r="I13" i="66"/>
  <c r="E14" i="66"/>
  <c r="D62" i="66"/>
  <c r="D58" i="66"/>
  <c r="D56" i="66"/>
  <c r="D55" i="66"/>
  <c r="AL54" i="66"/>
  <c r="AK54" i="66"/>
  <c r="AJ54" i="66"/>
  <c r="AI54" i="66"/>
  <c r="AH54" i="66"/>
  <c r="AG54" i="66"/>
  <c r="AF54" i="66"/>
  <c r="AE54" i="66"/>
  <c r="AD54" i="66"/>
  <c r="AC54" i="66"/>
  <c r="AB54" i="66"/>
  <c r="AA54" i="66"/>
  <c r="Z54" i="66"/>
  <c r="Y54" i="66"/>
  <c r="X54" i="66"/>
  <c r="W54" i="66"/>
  <c r="V54" i="66"/>
  <c r="U54" i="66"/>
  <c r="T54" i="66"/>
  <c r="S54" i="66"/>
  <c r="R54" i="66"/>
  <c r="Q54" i="66"/>
  <c r="P54" i="66"/>
  <c r="O54" i="66"/>
  <c r="N54" i="66"/>
  <c r="M54" i="66"/>
  <c r="L54" i="66"/>
  <c r="K54" i="66"/>
  <c r="J54" i="66"/>
  <c r="I54" i="66"/>
  <c r="H54" i="66"/>
  <c r="G54" i="66"/>
  <c r="F54" i="66"/>
  <c r="E54" i="66"/>
  <c r="D50" i="66"/>
  <c r="D46" i="66"/>
  <c r="D45" i="66"/>
  <c r="D44" i="66"/>
  <c r="D43" i="66"/>
  <c r="AL42" i="66"/>
  <c r="AK42" i="66"/>
  <c r="AJ42" i="66"/>
  <c r="AI42" i="66"/>
  <c r="AH42" i="66"/>
  <c r="AG42" i="66"/>
  <c r="AF42" i="66"/>
  <c r="AE42" i="66"/>
  <c r="AD42" i="66"/>
  <c r="AC42" i="66"/>
  <c r="AB42" i="66"/>
  <c r="AA42" i="66"/>
  <c r="Z42" i="66"/>
  <c r="Y42" i="66"/>
  <c r="X42" i="66"/>
  <c r="W42" i="66"/>
  <c r="V42" i="66"/>
  <c r="U42" i="66"/>
  <c r="T42" i="66"/>
  <c r="S42" i="66"/>
  <c r="R42" i="66"/>
  <c r="Q42" i="66"/>
  <c r="P42" i="66"/>
  <c r="O42" i="66"/>
  <c r="N42" i="66"/>
  <c r="M42" i="66"/>
  <c r="L42" i="66"/>
  <c r="K42" i="66"/>
  <c r="J42" i="66"/>
  <c r="I42" i="66"/>
  <c r="G42" i="66"/>
  <c r="F42" i="66"/>
  <c r="E42" i="66"/>
  <c r="U27" i="66"/>
  <c r="T27" i="66"/>
  <c r="S27" i="66"/>
  <c r="R27" i="66"/>
  <c r="Q27" i="66"/>
  <c r="O27" i="66"/>
  <c r="M27" i="66"/>
  <c r="L27" i="66"/>
  <c r="I27" i="66"/>
  <c r="G27" i="66"/>
  <c r="F27" i="66"/>
  <c r="U13" i="66"/>
  <c r="T13" i="66"/>
  <c r="S13" i="66"/>
  <c r="R13" i="66"/>
  <c r="Q13" i="66"/>
  <c r="D11" i="66"/>
  <c r="M13" i="66" l="1"/>
  <c r="M48" i="66" s="1"/>
  <c r="M52" i="66" s="1"/>
  <c r="M60" i="66" s="1"/>
  <c r="D54" i="66"/>
  <c r="D42" i="66"/>
  <c r="E15" i="66"/>
  <c r="E13" i="66" s="1"/>
  <c r="F14" i="66"/>
  <c r="F13" i="66" s="1"/>
  <c r="F48" i="66" s="1"/>
  <c r="F52" i="66" s="1"/>
  <c r="F60" i="66" s="1"/>
  <c r="S48" i="66"/>
  <c r="S52" i="66" s="1"/>
  <c r="S60" i="66" s="1"/>
  <c r="R48" i="66"/>
  <c r="R52" i="66" s="1"/>
  <c r="R60" i="66" s="1"/>
  <c r="Q48" i="66"/>
  <c r="Q52" i="66" s="1"/>
  <c r="Q60" i="66" s="1"/>
  <c r="N27" i="66"/>
  <c r="N48" i="66" s="1"/>
  <c r="N52" i="66" s="1"/>
  <c r="N60" i="66" s="1"/>
  <c r="O48" i="66"/>
  <c r="O52" i="66" s="1"/>
  <c r="O60" i="66" s="1"/>
  <c r="V13" i="66"/>
  <c r="W13" i="66"/>
  <c r="AI13" i="66"/>
  <c r="K27" i="66"/>
  <c r="V27" i="66"/>
  <c r="AB27" i="66"/>
  <c r="AH27" i="66"/>
  <c r="X27" i="66"/>
  <c r="AD27" i="66"/>
  <c r="AJ27" i="66"/>
  <c r="Y27" i="66"/>
  <c r="Y48" i="66" s="1"/>
  <c r="Y52" i="66" s="1"/>
  <c r="Y60" i="66" s="1"/>
  <c r="AE27" i="66"/>
  <c r="AK27" i="66"/>
  <c r="Z27" i="66"/>
  <c r="AF27" i="66"/>
  <c r="AB13" i="66"/>
  <c r="AC13" i="66"/>
  <c r="AK13" i="66"/>
  <c r="AH13" i="66"/>
  <c r="AE13" i="66"/>
  <c r="D18" i="66"/>
  <c r="D24" i="66"/>
  <c r="D25" i="66"/>
  <c r="AA13" i="66"/>
  <c r="AG13" i="66"/>
  <c r="AL27" i="66"/>
  <c r="D21" i="66"/>
  <c r="G13" i="66"/>
  <c r="G48" i="66" s="1"/>
  <c r="G52" i="66" s="1"/>
  <c r="G60" i="66" s="1"/>
  <c r="D16" i="66"/>
  <c r="D22" i="66"/>
  <c r="L48" i="66"/>
  <c r="L52" i="66" s="1"/>
  <c r="L60" i="66" s="1"/>
  <c r="U48" i="66"/>
  <c r="U52" i="66" s="1"/>
  <c r="U60" i="66" s="1"/>
  <c r="E27" i="66"/>
  <c r="D27" i="66" s="1"/>
  <c r="Z13" i="66"/>
  <c r="AF13" i="66"/>
  <c r="AL13" i="66"/>
  <c r="AA27" i="66"/>
  <c r="AG27" i="66"/>
  <c r="W27" i="66"/>
  <c r="AC27" i="66"/>
  <c r="AI27" i="66"/>
  <c r="K13" i="66"/>
  <c r="X13" i="66"/>
  <c r="AD13" i="66"/>
  <c r="AJ13" i="66"/>
  <c r="T48" i="66"/>
  <c r="T52" i="66" s="1"/>
  <c r="T60" i="66" s="1"/>
  <c r="I48" i="66"/>
  <c r="I52" i="66" s="1"/>
  <c r="I60" i="66" s="1"/>
  <c r="J48" i="66"/>
  <c r="J52" i="66" s="1"/>
  <c r="J60" i="66" s="1"/>
  <c r="P48" i="66"/>
  <c r="P52" i="66" s="1"/>
  <c r="P60" i="66" s="1"/>
  <c r="D15" i="66" l="1"/>
  <c r="D14" i="66"/>
  <c r="H48" i="66"/>
  <c r="H52" i="66" s="1"/>
  <c r="H60" i="66" s="1"/>
  <c r="AL48" i="66"/>
  <c r="AL52" i="66" s="1"/>
  <c r="AL60" i="66" s="1"/>
  <c r="AK48" i="66"/>
  <c r="AK52" i="66" s="1"/>
  <c r="AK60" i="66" s="1"/>
  <c r="AJ48" i="66"/>
  <c r="AJ52" i="66" s="1"/>
  <c r="AJ60" i="66" s="1"/>
  <c r="AH48" i="66"/>
  <c r="AH52" i="66" s="1"/>
  <c r="AH60" i="66" s="1"/>
  <c r="AG48" i="66"/>
  <c r="AG52" i="66" s="1"/>
  <c r="AG60" i="66" s="1"/>
  <c r="AE48" i="66"/>
  <c r="AE52" i="66" s="1"/>
  <c r="Z48" i="66"/>
  <c r="Z52" i="66" s="1"/>
  <c r="Z60" i="66" s="1"/>
  <c r="X48" i="66"/>
  <c r="X52" i="66" s="1"/>
  <c r="X60" i="66" s="1"/>
  <c r="V48" i="66"/>
  <c r="V52" i="66" s="1"/>
  <c r="V60" i="66" s="1"/>
  <c r="K48" i="66"/>
  <c r="K52" i="66" s="1"/>
  <c r="K60" i="66" s="1"/>
  <c r="AC48" i="66"/>
  <c r="AC52" i="66" s="1"/>
  <c r="AB48" i="66"/>
  <c r="AB52" i="66" s="1"/>
  <c r="AB60" i="66" s="1"/>
  <c r="AA48" i="66"/>
  <c r="AA52" i="66" s="1"/>
  <c r="AA60" i="66" s="1"/>
  <c r="W48" i="66"/>
  <c r="W52" i="66" s="1"/>
  <c r="W60" i="66" s="1"/>
  <c r="AD48" i="66"/>
  <c r="AD52" i="66" s="1"/>
  <c r="AI48" i="66"/>
  <c r="AI52" i="66" s="1"/>
  <c r="AI60" i="66" s="1"/>
  <c r="AF48" i="66"/>
  <c r="AF52" i="66" s="1"/>
  <c r="AF60" i="66" s="1"/>
  <c r="E48" i="66"/>
  <c r="E52" i="66" s="1"/>
  <c r="D52" i="66" s="1"/>
  <c r="D13" i="66"/>
  <c r="D48" i="66" l="1"/>
  <c r="E60" i="66"/>
  <c r="D60" i="66" s="1"/>
  <c r="F30" i="42" l="1"/>
  <c r="F92" i="42"/>
  <c r="F91" i="42"/>
  <c r="F88" i="42"/>
  <c r="F87" i="42"/>
  <c r="F86" i="42"/>
  <c r="F85" i="42"/>
  <c r="F80" i="42"/>
  <c r="F81" i="42"/>
  <c r="F82" i="42"/>
  <c r="F79" i="42"/>
  <c r="F74" i="42"/>
  <c r="F75" i="42"/>
  <c r="F77" i="42"/>
  <c r="F73" i="42"/>
  <c r="F57" i="42"/>
  <c r="F56" i="42" s="1"/>
  <c r="F52" i="42"/>
  <c r="F51" i="42"/>
  <c r="F47" i="42"/>
  <c r="F46" i="42"/>
  <c r="F45" i="42"/>
  <c r="F43" i="42"/>
  <c r="F41" i="42"/>
  <c r="F40" i="42"/>
  <c r="F39" i="42"/>
  <c r="F38" i="42"/>
  <c r="F37" i="42"/>
  <c r="F33" i="42"/>
  <c r="F32" i="42"/>
  <c r="F29" i="42"/>
  <c r="F27" i="42"/>
  <c r="F25" i="42"/>
  <c r="F23" i="42"/>
  <c r="F22" i="42"/>
  <c r="F19" i="42"/>
  <c r="F17" i="42"/>
  <c r="F16" i="42"/>
  <c r="F14" i="42"/>
  <c r="F36" i="42" l="1"/>
  <c r="F71" i="42"/>
  <c r="B15" i="65" l="1"/>
  <c r="B13" i="65"/>
  <c r="F90" i="42"/>
  <c r="F89" i="42" s="1"/>
  <c r="F84" i="42"/>
  <c r="F83" i="42" s="1"/>
  <c r="F78" i="42"/>
  <c r="F69" i="42" s="1"/>
  <c r="F50" i="42"/>
  <c r="F49" i="42" s="1"/>
  <c r="F42" i="42"/>
  <c r="F28" i="42"/>
  <c r="F26" i="42"/>
  <c r="F21" i="42"/>
  <c r="F18" i="42"/>
  <c r="F15" i="42"/>
  <c r="F13" i="42"/>
  <c r="F31" i="42"/>
  <c r="F24" i="42"/>
  <c r="E21" i="63"/>
  <c r="E22" i="63"/>
  <c r="E23" i="63"/>
  <c r="E24" i="63"/>
  <c r="E25" i="63"/>
  <c r="E26" i="63"/>
  <c r="E27" i="63"/>
  <c r="E28" i="63"/>
  <c r="E29" i="63"/>
  <c r="E30" i="63"/>
  <c r="E31" i="63"/>
  <c r="E32" i="63"/>
  <c r="E33" i="63"/>
  <c r="E34" i="63"/>
  <c r="E35" i="63"/>
  <c r="E36" i="63"/>
  <c r="E37" i="63"/>
  <c r="E38" i="63"/>
  <c r="E39" i="63"/>
  <c r="E40" i="63"/>
  <c r="E41" i="63"/>
  <c r="E42" i="63"/>
  <c r="E43" i="63"/>
  <c r="E44" i="63"/>
  <c r="E45" i="63"/>
  <c r="E46" i="63"/>
  <c r="E47" i="63"/>
  <c r="E48" i="63"/>
  <c r="E15" i="63"/>
  <c r="E16" i="63"/>
  <c r="E17" i="63"/>
  <c r="E18" i="63"/>
  <c r="E19" i="63"/>
  <c r="E20" i="63"/>
  <c r="E14" i="63"/>
  <c r="A52" i="61"/>
  <c r="A53" i="61"/>
  <c r="A49" i="65"/>
  <c r="A48" i="65"/>
  <c r="A49" i="64"/>
  <c r="A48" i="64"/>
  <c r="A100" i="42"/>
  <c r="A99" i="42"/>
  <c r="A52" i="63"/>
  <c r="A51" i="63"/>
  <c r="B47" i="33"/>
  <c r="B48" i="33"/>
  <c r="F20" i="42" l="1"/>
  <c r="F12" i="42"/>
  <c r="F48" i="42"/>
  <c r="F95" i="42" s="1"/>
  <c r="B17" i="65"/>
  <c r="F11" i="42" l="1"/>
  <c r="B11" i="65"/>
  <c r="E95" i="42" l="1"/>
  <c r="C31" i="63"/>
  <c r="C14" i="63" s="1"/>
  <c r="D28" i="64"/>
  <c r="D11" i="64" s="1"/>
  <c r="B29" i="64"/>
  <c r="B28" i="64" l="1"/>
  <c r="B11" i="64" l="1"/>
</calcChain>
</file>

<file path=xl/sharedStrings.xml><?xml version="1.0" encoding="utf-8"?>
<sst xmlns="http://schemas.openxmlformats.org/spreadsheetml/2006/main" count="765" uniqueCount="561">
  <si>
    <t>(€000's)</t>
  </si>
  <si>
    <t>Electricity</t>
  </si>
  <si>
    <t>ΜΕΘΟΔΟΛΟΓΙΚΟ ΣΗΜΕΙΩΜΑ</t>
  </si>
  <si>
    <t>METHODOLOGICAL NOTE</t>
  </si>
  <si>
    <t>Σύμβολα που χρησιμοποιούνται</t>
  </si>
  <si>
    <t>Ορισμοί που χρησιμοποιούνται</t>
  </si>
  <si>
    <t>Definitions of terms used</t>
  </si>
  <si>
    <t>Reference period</t>
  </si>
  <si>
    <t>STATISTICAL CLASSIFICATION OF ECONOMIC ACTIVITIES NACE REV. 2</t>
  </si>
  <si>
    <t>Περιγραφή</t>
  </si>
  <si>
    <t>Description</t>
  </si>
  <si>
    <t xml:space="preserve"> (€000's)</t>
  </si>
  <si>
    <t>Μισθωτοί</t>
  </si>
  <si>
    <t>Σύνολο</t>
  </si>
  <si>
    <t>Employees</t>
  </si>
  <si>
    <t>Total</t>
  </si>
  <si>
    <t>ΠΕΡΙΕΧΟΜΕΝΑ</t>
  </si>
  <si>
    <t>CONTENTS</t>
  </si>
  <si>
    <t xml:space="preserve">Πίνακας Table </t>
  </si>
  <si>
    <t>Περιεχόμενα - Contents</t>
  </si>
  <si>
    <t>Περίοδος αναφοράς στοιχείων</t>
  </si>
  <si>
    <t>Εμπιστευτικότητα των αποτελεσμάτων</t>
  </si>
  <si>
    <t>Confidentiality of results</t>
  </si>
  <si>
    <t>Kώδικας
 NACE Αναθ. 2
Code
NACE Rev. 2</t>
  </si>
  <si>
    <t>ΣΥΣΤΗΜΑ ΤΑΞΙΝΟΜΗΣΗΣ ΟΙΚΟΝΟΜΙΚΩΝ ΔΡΑΣΤΗΡΙΟΤΗΤΩΝ NACE ΑΝΑΘ. 2</t>
  </si>
  <si>
    <t>Κώδικας
NACE Αναθ. 2</t>
  </si>
  <si>
    <t>Αριθμός
Επιχειρήσεων</t>
  </si>
  <si>
    <t>Αξία
Παραγωγής</t>
  </si>
  <si>
    <t xml:space="preserve">Code
NACE Rev. 2
</t>
  </si>
  <si>
    <t>Number of
Enterprises</t>
  </si>
  <si>
    <t>Production  
Value
(€000's)</t>
  </si>
  <si>
    <t>EΣOΔA/ΔAΠANEΣ</t>
  </si>
  <si>
    <t>Κώδικας NACE Αναθ. 2
Code NACE Rev. 2</t>
  </si>
  <si>
    <t>OUTPUT/INPUTS</t>
  </si>
  <si>
    <t xml:space="preserve">1. </t>
  </si>
  <si>
    <t xml:space="preserve">AΞIA ΠΑΡΑΓΩΓΗΣ </t>
  </si>
  <si>
    <t>PRODUCTION VALUE</t>
  </si>
  <si>
    <t xml:space="preserve">2. </t>
  </si>
  <si>
    <t>EΞOΔA ΠAPAΓΩΓHΣ</t>
  </si>
  <si>
    <t>PRODUCTION EXPENSES</t>
  </si>
  <si>
    <t>Καύσιμα Παραγωγής</t>
  </si>
  <si>
    <t>Fuels Used in Production</t>
  </si>
  <si>
    <t>Hλεκτρισμός</t>
  </si>
  <si>
    <t>Nερό</t>
  </si>
  <si>
    <t>Water</t>
  </si>
  <si>
    <t>Eπιδιορθώσεις Μηχανημάτων</t>
  </si>
  <si>
    <t>Repairs of Machinery</t>
  </si>
  <si>
    <t>Επισκευές Υποστατικών</t>
  </si>
  <si>
    <t>Repairs of Buildings</t>
  </si>
  <si>
    <t>Άλλα Έξοδα Παραγωγής</t>
  </si>
  <si>
    <t>Other Production Expenses</t>
  </si>
  <si>
    <t xml:space="preserve">3. </t>
  </si>
  <si>
    <t>ΔIOIKHTIKA EΞOΔA</t>
  </si>
  <si>
    <t>ADMINISTRATIVE EXPENSES</t>
  </si>
  <si>
    <t>Διαφημίσεις</t>
  </si>
  <si>
    <t>Advertising</t>
  </si>
  <si>
    <t>Νομικές Υπηρεσίες</t>
  </si>
  <si>
    <t>Legal Services</t>
  </si>
  <si>
    <t>Λογιστικά και Ελεγκτικά</t>
  </si>
  <si>
    <t>Accounting and Auditing</t>
  </si>
  <si>
    <t>Τεχνικές και Συμβουλευτικές Υπηρεσίες</t>
  </si>
  <si>
    <t>Aσφάλειες</t>
  </si>
  <si>
    <t>Insurance</t>
  </si>
  <si>
    <t>Έξοδα Παράστασης</t>
  </si>
  <si>
    <t>Entertainment Allowance</t>
  </si>
  <si>
    <t>Οδοιπορικά</t>
  </si>
  <si>
    <t>Travellings</t>
  </si>
  <si>
    <t>Τραπεζικά Δικαιώματα</t>
  </si>
  <si>
    <t>Bank Charges</t>
  </si>
  <si>
    <t>Συνδρομές</t>
  </si>
  <si>
    <t>Subscriptions and Contributions</t>
  </si>
  <si>
    <t>Patents and Royalties</t>
  </si>
  <si>
    <t>Άλλα Διοικητικά Έξοδα</t>
  </si>
  <si>
    <t>Other Administrative Expenses</t>
  </si>
  <si>
    <t xml:space="preserve">4. </t>
  </si>
  <si>
    <t>ENOIKIA</t>
  </si>
  <si>
    <t>RENTS</t>
  </si>
  <si>
    <t>Eνοίκιο Κτιρίων</t>
  </si>
  <si>
    <t>Rent on Buildings</t>
  </si>
  <si>
    <t>Eνοίκιο Μηχανημάτων</t>
  </si>
  <si>
    <t>Rent on Machinery</t>
  </si>
  <si>
    <t xml:space="preserve">5. </t>
  </si>
  <si>
    <t xml:space="preserve">6. </t>
  </si>
  <si>
    <t>EMMEΣOI ΦOPOI</t>
  </si>
  <si>
    <t>INDIRECT TAXES</t>
  </si>
  <si>
    <t xml:space="preserve">7. </t>
  </si>
  <si>
    <t xml:space="preserve">9. </t>
  </si>
  <si>
    <t>ΕΡΓΑΤΙΚΑ EΞΟΔΑ</t>
  </si>
  <si>
    <t>LABOUR COSTS</t>
  </si>
  <si>
    <t>Μισθοί και Ημερομίσθια</t>
  </si>
  <si>
    <t>Wages and Salaries</t>
  </si>
  <si>
    <t xml:space="preserve">10. </t>
  </si>
  <si>
    <t>AΠOΣBEΣEIΣ</t>
  </si>
  <si>
    <t>DEPRECIATION</t>
  </si>
  <si>
    <t xml:space="preserve">TOKOI ΠΛΗΡΩΘΕΝΤΕΣ </t>
  </si>
  <si>
    <t>INTEREST PAID</t>
  </si>
  <si>
    <t xml:space="preserve">
Κώδικας
NACE Αναθ. 2</t>
  </si>
  <si>
    <t xml:space="preserve">Total
 (€000's)
</t>
  </si>
  <si>
    <t>Employees
 (€000's)</t>
  </si>
  <si>
    <t xml:space="preserve">         (€000's)</t>
  </si>
  <si>
    <t>Code
NACE Rev. 2</t>
  </si>
  <si>
    <t>Kάλυψη</t>
  </si>
  <si>
    <t xml:space="preserve">Coverage </t>
  </si>
  <si>
    <t>H στατιστική μονάδα που καλύφθηκε ήταν η επιχείρηση.</t>
  </si>
  <si>
    <t>Το δείγμα</t>
  </si>
  <si>
    <t>Στατιστική μονάδα έρευνας</t>
  </si>
  <si>
    <t>The statistical unit enumerated</t>
  </si>
  <si>
    <t>The sample</t>
  </si>
  <si>
    <t xml:space="preserve">                 €000 = Χιλιάδες Ευρώ</t>
  </si>
  <si>
    <t xml:space="preserve">       '000 ή 000'ς = Χιλιάδες</t>
  </si>
  <si>
    <t xml:space="preserve">                      - = Αρνητικό σημείο</t>
  </si>
  <si>
    <t xml:space="preserve">                  Αρ. = Αριθμός</t>
  </si>
  <si>
    <t xml:space="preserve">                     0 = Μηδέν ή λιγότερο από το μισό της μονάδας που δίνεται</t>
  </si>
  <si>
    <t xml:space="preserve">                    ... = Στοιχεία μη διαθέσιμα</t>
  </si>
  <si>
    <t xml:space="preserve">                      * = Προκαταρκτικές εκτιμήσεις</t>
  </si>
  <si>
    <t xml:space="preserve">                incl. = Including</t>
  </si>
  <si>
    <t xml:space="preserve">               €000 = Thousand Euros</t>
  </si>
  <si>
    <t xml:space="preserve">     '000 ή 000's = Thousand </t>
  </si>
  <si>
    <t xml:space="preserve">                No. = Number</t>
  </si>
  <si>
    <t xml:space="preserve">                    - = Negative sign</t>
  </si>
  <si>
    <t xml:space="preserve">                   0 = Nil or less than half the final digit shown</t>
  </si>
  <si>
    <t xml:space="preserve">                  ... = Not available</t>
  </si>
  <si>
    <t xml:space="preserve">                    * = Provisional estimates</t>
  </si>
  <si>
    <t>Καύσιμα και Επιδιορθώσεις Οχημάτων και Μεταφορικά</t>
  </si>
  <si>
    <t>Fuels and Repairs of Vehicles and Transportation</t>
  </si>
  <si>
    <t>Δικαιώματα Ευρεσιτεχνίας και Χρήσης Επωνυμίας</t>
  </si>
  <si>
    <t>Tηλεφωνικά, Ταχυδρομικά, Ταχυμεταφορές και Συναφή</t>
  </si>
  <si>
    <t>Telephone, Postage, Courier and Other Related Charges</t>
  </si>
  <si>
    <t>ΠPOΣTIΘEMΕΝΗ AΞIA ΣE ΤΡΕΧΟΥΣΕΣ TIMEΣ (1-2-3-4)</t>
  </si>
  <si>
    <t>VALUE ADDED AT CURRENT PRICES (1-2-3-4)</t>
  </si>
  <si>
    <t>Symbols used</t>
  </si>
  <si>
    <t>Working
Proprietors
and Partners</t>
  </si>
  <si>
    <t>Working
Proprietors
and Partners (€000's)</t>
  </si>
  <si>
    <r>
      <rPr>
        <b/>
        <sz val="10"/>
        <rFont val="Arial"/>
        <family val="2"/>
        <charset val="161"/>
      </rPr>
      <t>Interest:</t>
    </r>
    <r>
      <rPr>
        <sz val="10"/>
        <rFont val="Arial"/>
        <family val="2"/>
        <charset val="161"/>
      </rPr>
      <t xml:space="preserve"> Refers to the amount paid as interest on loans contracted by the enterprise.</t>
    </r>
  </si>
  <si>
    <t xml:space="preserve">  NACE Αναθ. 2 = Στατιστική Ταξινόμηση Οικονομικών Δραστηριοτήτων της ΕΕ </t>
  </si>
  <si>
    <t xml:space="preserve">   NACE Rev. 2 = Statistical Classification of Economic Activities of the EU</t>
  </si>
  <si>
    <t xml:space="preserve">               Περιλ. = Περιλαμβανομένου</t>
  </si>
  <si>
    <t xml:space="preserve">                μ.α.κ. =  Μη αλλού κατατασσόμενα</t>
  </si>
  <si>
    <t xml:space="preserve">              n.e.c. =  Not elsewhere classified</t>
  </si>
  <si>
    <t>F</t>
  </si>
  <si>
    <t>41.1</t>
  </si>
  <si>
    <t>41.10</t>
  </si>
  <si>
    <t xml:space="preserve">41.2 </t>
  </si>
  <si>
    <t>41.20</t>
  </si>
  <si>
    <t>42.1</t>
  </si>
  <si>
    <t>42.11</t>
  </si>
  <si>
    <t>42.12</t>
  </si>
  <si>
    <t>42.13</t>
  </si>
  <si>
    <t>42.2</t>
  </si>
  <si>
    <t>42.21</t>
  </si>
  <si>
    <t>42.22</t>
  </si>
  <si>
    <t>42.9</t>
  </si>
  <si>
    <t>42.91</t>
  </si>
  <si>
    <t>42.99</t>
  </si>
  <si>
    <t>43.1</t>
  </si>
  <si>
    <t>43.11</t>
  </si>
  <si>
    <t>43.12</t>
  </si>
  <si>
    <t>43.13</t>
  </si>
  <si>
    <t>43.2</t>
  </si>
  <si>
    <t>43.21</t>
  </si>
  <si>
    <t>43.22</t>
  </si>
  <si>
    <t>43.29</t>
  </si>
  <si>
    <t>43.3</t>
  </si>
  <si>
    <t>43.31</t>
  </si>
  <si>
    <t>43.32</t>
  </si>
  <si>
    <t>43.33</t>
  </si>
  <si>
    <t>43.34</t>
  </si>
  <si>
    <t>43.39</t>
  </si>
  <si>
    <t>43.9</t>
  </si>
  <si>
    <t>43.91</t>
  </si>
  <si>
    <t>43.99</t>
  </si>
  <si>
    <t>KATAΣKEYΕΣ</t>
  </si>
  <si>
    <t>ΚΑΤΑΣΚΕΥΕΣ ΚΤΙΡΙΩΝ</t>
  </si>
  <si>
    <t>Ανάπτυξη οικοδομικών έργων</t>
  </si>
  <si>
    <t>ΕΡΓΑ ΠΟΛΙΤΙΚΟΥ ΜΗΧΑΝΙΚΟΥ</t>
  </si>
  <si>
    <t>Κατασκευή δρόμων και αυτοκινητοδρόμων</t>
  </si>
  <si>
    <t>Κατασκευή γεφυρών και σηράγγων</t>
  </si>
  <si>
    <t>Κατασκευή κοινωφελών έργων</t>
  </si>
  <si>
    <t>Κατασκευή κοινωφελών έργων σχετικών με υγρά</t>
  </si>
  <si>
    <t>Κατασκευή υδραυλικών και λιμενικών έργων</t>
  </si>
  <si>
    <t>Κατεδαφίσεις και προετοιμασία εργοταξίου</t>
  </si>
  <si>
    <t xml:space="preserve">Κατεδαφίσεις </t>
  </si>
  <si>
    <t>Προετοιμασία εργοταξίου</t>
  </si>
  <si>
    <t>Δοκιμαστικές γεωτρήσεις</t>
  </si>
  <si>
    <t>Δραστηριότητες ηλεκτρολογικών, υδραυλικών</t>
  </si>
  <si>
    <t xml:space="preserve">Ηλεκτρικές εγκαταστάσεις </t>
  </si>
  <si>
    <t>Άλλες κατασκευαστικές εγκαταστάσεις</t>
  </si>
  <si>
    <t>Eπιχρίσεις κονιαμάτων</t>
  </si>
  <si>
    <t>Ξυλουργικές εργασίες</t>
  </si>
  <si>
    <t>Eπενδύσεις δαπέδων και τοίχων</t>
  </si>
  <si>
    <t>Xρωματισμοί και τοποθέτηση υαλοπινάκων</t>
  </si>
  <si>
    <t xml:space="preserve">Δραστηριότητες κατασκευής στεγών </t>
  </si>
  <si>
    <t xml:space="preserve"> </t>
  </si>
  <si>
    <t>CONSTRUCTION</t>
  </si>
  <si>
    <t>CONSTRUCTION OF BUILDINGS</t>
  </si>
  <si>
    <t>Development of building projects</t>
  </si>
  <si>
    <t>CIVIL ENGINEERING</t>
  </si>
  <si>
    <t>Construction of roads and railways</t>
  </si>
  <si>
    <t>Construction of roads and motorways</t>
  </si>
  <si>
    <t>Construction of bridges and tunnels</t>
  </si>
  <si>
    <t>Construction of utility projects</t>
  </si>
  <si>
    <t>Construction of utility projects for fluids</t>
  </si>
  <si>
    <t>Construction of water projects</t>
  </si>
  <si>
    <t>Demolition and site preparation</t>
  </si>
  <si>
    <t xml:space="preserve">Demolition </t>
  </si>
  <si>
    <t>Site preparation</t>
  </si>
  <si>
    <t>Test drilling and boring</t>
  </si>
  <si>
    <t>Electrical, plumbing and other construction</t>
  </si>
  <si>
    <t>Electrical installation</t>
  </si>
  <si>
    <t>Plumbing, heat and air-conditioning installation</t>
  </si>
  <si>
    <t>Other construction installation</t>
  </si>
  <si>
    <t>Building completion and finishing</t>
  </si>
  <si>
    <t>Plastering</t>
  </si>
  <si>
    <t>Joinery installation</t>
  </si>
  <si>
    <t>Floor and wall covering</t>
  </si>
  <si>
    <t>Painting and glazing</t>
  </si>
  <si>
    <t>Other building completion and finishing</t>
  </si>
  <si>
    <t>Roofing activities</t>
  </si>
  <si>
    <t>Other specialized construction activities n.e.c.</t>
  </si>
  <si>
    <t>F(41+42+43)</t>
  </si>
  <si>
    <t xml:space="preserve">41.1 </t>
  </si>
  <si>
    <t>41</t>
  </si>
  <si>
    <t xml:space="preserve"> 42</t>
  </si>
  <si>
    <t>41.2</t>
  </si>
  <si>
    <t xml:space="preserve"> 42.9</t>
  </si>
  <si>
    <t xml:space="preserve"> 43.9</t>
  </si>
  <si>
    <t>43</t>
  </si>
  <si>
    <t xml:space="preserve"> 43.1</t>
  </si>
  <si>
    <t xml:space="preserve"> 43.2</t>
  </si>
  <si>
    <t xml:space="preserve"> 43.3</t>
  </si>
  <si>
    <t>Construction Materials</t>
  </si>
  <si>
    <t>Other Materials</t>
  </si>
  <si>
    <t>Subcontractors</t>
  </si>
  <si>
    <t>Κατασκευαστικά Υλικά</t>
  </si>
  <si>
    <t xml:space="preserve">Άλλα Υλικά </t>
  </si>
  <si>
    <t>Υπεργολάβοι</t>
  </si>
  <si>
    <t>Εκτυπωτικά και Γραφική Ύλη</t>
  </si>
  <si>
    <t>Eνοίκιο Γης</t>
  </si>
  <si>
    <t>8.</t>
  </si>
  <si>
    <t>ΛΕΙΤΟΥΡΓΙΚΟ ΠΛEONAΣMA 
(7-8-9)</t>
  </si>
  <si>
    <t>Επιδιορθώσεις</t>
  </si>
  <si>
    <t>Υπεργολαβίες</t>
  </si>
  <si>
    <t>Διάφορα</t>
  </si>
  <si>
    <t>Repairs</t>
  </si>
  <si>
    <t>Subcontracting</t>
  </si>
  <si>
    <t>Miscellaneous</t>
  </si>
  <si>
    <t>Kώδικας Project Code CC 1996</t>
  </si>
  <si>
    <t>KTIPIA</t>
  </si>
  <si>
    <t>Oικιστικά κτίρια</t>
  </si>
  <si>
    <t>Mονοκατοικίες</t>
  </si>
  <si>
    <t>Kτίρια με δύο ή περισσότερες κατοικίες</t>
  </si>
  <si>
    <t>Kτίρια με δύο κατοικίες</t>
  </si>
  <si>
    <t>Kτίρια με τρεις ή περισσότερες κατοικίες</t>
  </si>
  <si>
    <t>Συλλογικές κατοικίες</t>
  </si>
  <si>
    <t>Mη οικιστικά κτίρια</t>
  </si>
  <si>
    <t>Ξενοδοχεία και παρόμοια κτίρια</t>
  </si>
  <si>
    <t>Ξενοδοχειακά κτίρια</t>
  </si>
  <si>
    <t>Άλλα κτίρια παροχής βραχυχρόνιου καταλύματος</t>
  </si>
  <si>
    <t>Kτίρια γραφείων</t>
  </si>
  <si>
    <t>Kτίρια χονδρικού και λιανικού εμπορίου</t>
  </si>
  <si>
    <t>Kτίρια μεταφορών και επικοινωνιών</t>
  </si>
  <si>
    <t>Kτίρια επικοινωνιών, σταθμοί, τερματικοί σταθμοί &amp; συναφή κτίρια</t>
  </si>
  <si>
    <t>Kτίρια αμαξοστασίων και στάθμευσης οχημάτων</t>
  </si>
  <si>
    <t>Bιομηχανικά κτίρια και αποθήκες</t>
  </si>
  <si>
    <t>Bιομηχανικά κτίρια</t>
  </si>
  <si>
    <t>Δεξαμενές, σιροί (σιλό) και αποθήκες εμπορευμάτων</t>
  </si>
  <si>
    <t xml:space="preserve">Kτίρια για δημόσια θεάματα και για ψυχαγωγικούς, </t>
  </si>
  <si>
    <t xml:space="preserve">εκπαιδευτικούς ή υγειονομικούς σκοπούς καθώς </t>
  </si>
  <si>
    <t>και κτίρια κοινωνικής πρόνοιας</t>
  </si>
  <si>
    <t>Kτίρια που χρησιμοποιούνται για δημόσια θεάματα</t>
  </si>
  <si>
    <t>Mουσεία και βιβλιοθήκες</t>
  </si>
  <si>
    <t>Σχολικά, πανεπιστημιακά και ερευνητικά κτίρια</t>
  </si>
  <si>
    <t>Kτίρια υγειονομικής περίθαλψης και κτίρια κοινωνικής πρόνοιας</t>
  </si>
  <si>
    <t>Aθλητικές αίθουσες</t>
  </si>
  <si>
    <t>Άλλα μη οικιστικά κτίρια</t>
  </si>
  <si>
    <t>Mη οικιστικά αγροτικά κτίρια</t>
  </si>
  <si>
    <t>Kτίρια που χρησιμοποιούνται ως τόποι λατρείας και για</t>
  </si>
  <si>
    <t>θρησκευτικές δραστηριότητες</t>
  </si>
  <si>
    <t>Iστορικά ή διατηρητέα μνημεία</t>
  </si>
  <si>
    <t>Άλλα κτίρια, π.δ.κ.α.</t>
  </si>
  <si>
    <t>EPΓA ΠOΛITIKOY MHXANIKOY</t>
  </si>
  <si>
    <t>Yποδομές μεταφορών</t>
  </si>
  <si>
    <t>Yπεραστικές οδοί, αστικές οδοί και οδοί κάθε είδους</t>
  </si>
  <si>
    <t>Yπεραστικές οδοί</t>
  </si>
  <si>
    <t>Aστικές οδοί και οδοί κάθε είδους</t>
  </si>
  <si>
    <t>Σιδηροδρομικές γραμμές</t>
  </si>
  <si>
    <t>Yπεραστικές σιδηροδρομικές γραμμές</t>
  </si>
  <si>
    <t>Aστικές σιδηροδρομικές γραμμές</t>
  </si>
  <si>
    <t>Διάδρομοι αεροδρομίων</t>
  </si>
  <si>
    <t xml:space="preserve">Γέφυρες, υπερυψωμένες υπεραστικές οδοί, σήραγγες </t>
  </si>
  <si>
    <t>και υπόγειες διαβάσεις</t>
  </si>
  <si>
    <t>Γέφυρες και υπερυψωμένες υπεραστικές οδοί</t>
  </si>
  <si>
    <t>Σήραγγες και υπόγειες διαβάσεις</t>
  </si>
  <si>
    <t xml:space="preserve">Λιμενικά έργα, υδάτινες οδοί, φράγματα </t>
  </si>
  <si>
    <t>και άλλα υδραυλικά έργα</t>
  </si>
  <si>
    <t>Λιμενικά έργα και πλωτές διώρυγες</t>
  </si>
  <si>
    <t>Φράγματα</t>
  </si>
  <si>
    <t>Yδαταγωγοί διάβασης, αρδευτικά έργα και υδραυλικά</t>
  </si>
  <si>
    <t>έργα για γεωργικές καλλιέργειες</t>
  </si>
  <si>
    <t xml:space="preserve">Σωληναγωγοί μεγάλων αποστάσεων, γραμμές </t>
  </si>
  <si>
    <t>επικοινωνιών και  παροχή ισχύος</t>
  </si>
  <si>
    <t>επικοινωνιών και παροχής ισχύος</t>
  </si>
  <si>
    <t>Σωληναγωγοί μεγάλων αποστάσεων για τη μεταφορά</t>
  </si>
  <si>
    <t>πετρελαίου και αερίου</t>
  </si>
  <si>
    <t>Σωληναγωγοί μεγάλων αποστάσεων για τη μεταφορά νερού</t>
  </si>
  <si>
    <t>Γραμμές τηλεπικοινωνιών μεγάλων αποστάσεων</t>
  </si>
  <si>
    <t xml:space="preserve">Γραμμές μεγάλων αποστάσεων για τη μεταφορά </t>
  </si>
  <si>
    <t>ηλεκτρικού ρεύματος</t>
  </si>
  <si>
    <t>Tοπικά δίκτυα σωληναγωγών και καλωδιώσεων</t>
  </si>
  <si>
    <t>Tοπικά δίκτυα σωληναγωγών για τη διανομή αερίου</t>
  </si>
  <si>
    <t>Tοπικά δίκτυα σωληναγωγών για τη μεταφορά νερού</t>
  </si>
  <si>
    <t>Tοπικά αποχετευτικά δίκτυα</t>
  </si>
  <si>
    <t>Tοπικά δίκτυα ηλεκτρισμού και τηλεπικοινωνιών</t>
  </si>
  <si>
    <t>Σύνθετες κατασκευές σε βιομηχανικούς χώρους</t>
  </si>
  <si>
    <t>Kατασκευές για μεταλλευτικές ή εξορυκτικές δραστηριότητες</t>
  </si>
  <si>
    <t>Eγκαταστάσεις παραγωγής ηλεκτρικής ενέργειας</t>
  </si>
  <si>
    <t>Xημικές εγκαταστάσεις</t>
  </si>
  <si>
    <t>Bαριές βιομηχανικές εγκαταστάσεις π.δ.κ.α.</t>
  </si>
  <si>
    <t>Άλλα έργα πολιτικού μηχανικού</t>
  </si>
  <si>
    <t>Kατασκευές για αθλητική ή ψυχαγωγική χρήση</t>
  </si>
  <si>
    <t>Aθλητικοί χώροι</t>
  </si>
  <si>
    <t>Άλλες εγκαταστάσεις αθλητισμού και αναψυχής</t>
  </si>
  <si>
    <t>Άλλα έργα πολιτικού μηχανικού, π.δ.κ.α.</t>
  </si>
  <si>
    <t>BUILDINGS</t>
  </si>
  <si>
    <t>Residential buildings</t>
  </si>
  <si>
    <t>One-dwelling buildings</t>
  </si>
  <si>
    <t>Two-dwelling buildings</t>
  </si>
  <si>
    <t>Residences for communities</t>
  </si>
  <si>
    <t>Non-residential buildings</t>
  </si>
  <si>
    <t>Hotels and similar buildings</t>
  </si>
  <si>
    <t>Hotel buildings</t>
  </si>
  <si>
    <t>Other short-stay accommodation buildings</t>
  </si>
  <si>
    <t>Office buildings</t>
  </si>
  <si>
    <t>Wholesale and retail trade buildings</t>
  </si>
  <si>
    <t>Transport and communication buildings</t>
  </si>
  <si>
    <t>Parking areas</t>
  </si>
  <si>
    <t>Industrial buildings and warehouses</t>
  </si>
  <si>
    <t>Industrial buildings</t>
  </si>
  <si>
    <t>Reservoirs, silos and warehouses</t>
  </si>
  <si>
    <t xml:space="preserve">Public entertainment, education, hospital </t>
  </si>
  <si>
    <t xml:space="preserve"> or institutional care buildings</t>
  </si>
  <si>
    <t>Public entertainment buildings</t>
  </si>
  <si>
    <t>Museums and libraries</t>
  </si>
  <si>
    <t>School, university and research buildings</t>
  </si>
  <si>
    <t>Hospital or institutional care buildings</t>
  </si>
  <si>
    <t>Sports halls</t>
  </si>
  <si>
    <t>Other non-residential buildings</t>
  </si>
  <si>
    <t>Non-residential farm buildings</t>
  </si>
  <si>
    <t>Buildings used as places of worship</t>
  </si>
  <si>
    <t xml:space="preserve">  and for religious activities</t>
  </si>
  <si>
    <t>Historic or protected monuments</t>
  </si>
  <si>
    <t>Other buildings n.e.c.</t>
  </si>
  <si>
    <t>CIVIL ENGINEERING PROJECTS</t>
  </si>
  <si>
    <t>Transport infrastructures</t>
  </si>
  <si>
    <t>Highways, streets and roads</t>
  </si>
  <si>
    <t>Highways</t>
  </si>
  <si>
    <t>Streets and roads</t>
  </si>
  <si>
    <t>Railways</t>
  </si>
  <si>
    <t>Long-distance railways</t>
  </si>
  <si>
    <t>Urban railways</t>
  </si>
  <si>
    <t>Airfield runways</t>
  </si>
  <si>
    <t>Bridges, elevated highways,</t>
  </si>
  <si>
    <t>Bridges and elevated highways</t>
  </si>
  <si>
    <t>Tunnels and subways</t>
  </si>
  <si>
    <t xml:space="preserve">Harbours, waterways, dams </t>
  </si>
  <si>
    <t xml:space="preserve">  and other waterworks</t>
  </si>
  <si>
    <t>Harbours and navigable canals</t>
  </si>
  <si>
    <t>Dams</t>
  </si>
  <si>
    <t xml:space="preserve">Aqueducts, irrigation and cultivation </t>
  </si>
  <si>
    <t xml:space="preserve">  waterworks</t>
  </si>
  <si>
    <t xml:space="preserve">Pipelines, communication </t>
  </si>
  <si>
    <t xml:space="preserve">Long-distance pipelines, </t>
  </si>
  <si>
    <t>Long-distance oil and gas pipelines</t>
  </si>
  <si>
    <t>Long-distance water pipelines</t>
  </si>
  <si>
    <t>Long-distance telecommunication lines</t>
  </si>
  <si>
    <t>Long-distance electricity lines</t>
  </si>
  <si>
    <t>Local pipelines and cables</t>
  </si>
  <si>
    <t>Local gas supply lines</t>
  </si>
  <si>
    <t>Local water supply pipelines</t>
  </si>
  <si>
    <t>Local waste water pipelines</t>
  </si>
  <si>
    <t>Local electricity and telecommunication cables</t>
  </si>
  <si>
    <t>Complex constructions on industrial sites</t>
  </si>
  <si>
    <t>Constructions for mining or extraction</t>
  </si>
  <si>
    <t>Power plant constructions</t>
  </si>
  <si>
    <t>Chemical plant constructions</t>
  </si>
  <si>
    <t>Heavy industrial plants n.e.c.</t>
  </si>
  <si>
    <t>Other civil engineering projects</t>
  </si>
  <si>
    <t>Sport and recreation constructions</t>
  </si>
  <si>
    <t>Sports grounds</t>
  </si>
  <si>
    <t>Other sport and recreation constructions</t>
  </si>
  <si>
    <t>Other civil engineering projects n.e.c.</t>
  </si>
  <si>
    <t>Communication buildings, stations, terminals and associated buildings</t>
  </si>
  <si>
    <t>TOTAL</t>
  </si>
  <si>
    <t>ΣΥΝΟΛΟ</t>
  </si>
  <si>
    <t>Λογισμικά Προγράμματα</t>
  </si>
  <si>
    <t>Άλλες εξειδικευμένες κατασκευαστικές δραστηριότητες</t>
  </si>
  <si>
    <t>Άλλες κατασκευαστικές εργασίες ολοκλήρωσης και τελειώματος</t>
  </si>
  <si>
    <t>Κατασκευαστικές εργασίες ολοκλήρωσης και τελειώματος</t>
  </si>
  <si>
    <t>Yδραυλικές και κλιματιστικές εγκαταστάσεις θέρμανσης και ψύξης</t>
  </si>
  <si>
    <t>Κατασκευή  κτιρίων για κατοικίες και μη οικιστικά κτίρια</t>
  </si>
  <si>
    <t xml:space="preserve">Construction of residential and non-residential buildings </t>
  </si>
  <si>
    <t xml:space="preserve">Κατασκευή δρόμων και σιδηροδρομικών γραμμών </t>
  </si>
  <si>
    <t>Construction of railways and underground raiways</t>
  </si>
  <si>
    <t>Κατασκευή  σιδηροδρομικών γραμμών και υπόγειων σιδηροδρόμων</t>
  </si>
  <si>
    <t>Kατασκευή κοινωφελών έργων ηλεκτρικού ρεύματος και τηλεπικοινωνιών</t>
  </si>
  <si>
    <t>Construction of utility projects for electricity and telecommunications</t>
  </si>
  <si>
    <t>Κατασκευή άλλων έργων πολιτικού μηχανικού</t>
  </si>
  <si>
    <t>Construction of other civil engineering projects</t>
  </si>
  <si>
    <t>Construction of other civil engineering projects n.e.c.</t>
  </si>
  <si>
    <t>ΕΞΕΙΔΙΚΕΥΜΕΝΕΣ ΚΑΤΑΣΚΕΥΑΣΤΙΚΕΣ ΔΡΑΣΤΗΡΙΟΤΗΤΕΣ</t>
  </si>
  <si>
    <t>SPECIALIZED CONSTRUCTION ACTIVITIES</t>
  </si>
  <si>
    <t xml:space="preserve"> installation activities</t>
  </si>
  <si>
    <t xml:space="preserve"> και άλλων κατασκευαστικών εγκαταστάσεων</t>
  </si>
  <si>
    <r>
      <rPr>
        <b/>
        <sz val="10"/>
        <rFont val="Arial"/>
        <family val="2"/>
        <charset val="161"/>
      </rPr>
      <t>Value Added at Factor Cost:</t>
    </r>
    <r>
      <rPr>
        <sz val="10"/>
        <rFont val="Arial"/>
        <family val="2"/>
        <charset val="161"/>
      </rPr>
      <t xml:space="preserve"> It is derived by deducting from value added indirect taxes. It comprises of labour costs, depreciation and operating surplus.</t>
    </r>
  </si>
  <si>
    <t>Operational Leasing</t>
  </si>
  <si>
    <t xml:space="preserve">Λειτουργική Μίσθωση  </t>
  </si>
  <si>
    <t xml:space="preserve">11. </t>
  </si>
  <si>
    <t xml:space="preserve">OPERATING SURPLUS  
(7-8-9)  </t>
  </si>
  <si>
    <r>
      <t>Α</t>
    </r>
    <r>
      <rPr>
        <b/>
        <sz val="10"/>
        <rFont val="Arial"/>
        <family val="2"/>
        <charset val="161"/>
      </rPr>
      <t xml:space="preserve">ποθέματα: </t>
    </r>
    <r>
      <rPr>
        <sz val="10"/>
        <rFont val="Arial"/>
        <family val="2"/>
        <charset val="161"/>
      </rPr>
      <t>Αναφέρονται στην αξία όλων των απoθεμάτων της επιχείρησης, δηλαδή των αποθεμάτων γης και έτοιμων κτιρίων, καθώς και ημιτελών κτιρίων και εργασιών, αποθεμάτων υλικών, καυσίμων και ανταλλακτικών καθώς και εμπορευμάτων που έχουν αγοραστεί για μεταπώληση. H αξία των αποθεμάτων υπολογίζεται με βάση την ονομαστική τους  αξία.</t>
    </r>
  </si>
  <si>
    <r>
      <rPr>
        <b/>
        <sz val="10"/>
        <rFont val="Arial"/>
        <family val="2"/>
        <charset val="161"/>
      </rPr>
      <t>Enterprise:</t>
    </r>
    <r>
      <rPr>
        <sz val="10"/>
        <rFont val="Arial"/>
        <family val="2"/>
        <charset val="161"/>
      </rPr>
      <t xml:space="preserve"> Refers to an economic unit which is a legal entity, a firm or self-employed engaging in one, or predominantly one, kind of construction activities. It may consist of more than one establishments located at various sites.</t>
    </r>
  </si>
  <si>
    <r>
      <rPr>
        <b/>
        <sz val="10"/>
        <rFont val="Arial"/>
        <family val="2"/>
        <charset val="161"/>
      </rPr>
      <t>Επιχείρηση:</t>
    </r>
    <r>
      <rPr>
        <sz val="10"/>
        <rFont val="Arial"/>
        <family val="2"/>
        <charset val="161"/>
      </rPr>
      <t xml:space="preserve"> Είναι μια οικονομική μονάδα με νομική οντότητα, εταιρεία ή αυτοεργοδοτούμενος, που ασχολείται με μια ή περισσότερες κατασκευαστικές δραστηριότητες. Δυνατόν να περιλαμβάνει περισσότερα από ένα υποστατικά σε διαφορετικές τοποθεσίες.</t>
    </r>
  </si>
  <si>
    <t>Καλύπτονται όλες οι δραστηριότητες  επιχειρήσεων που η κύριά τους δραστηριότητα εμπίπτει στο τομέα F της Στατιστικής Ταξινόμησης Οικονομικών Δραστηριοτήτων, NACE Αναθ. 2, της ΕΕ. Συγκεκριμένα, καλύπτονται οι κλάδοι: (α) NACE 41 (κατασκευές κτιρίων), (β) NACE 42 (έργα πολιτικού μηχανικού), (γ) NACE 43 (εξειδικευμένες κατασκευαστικές δραστηριότητες) .</t>
  </si>
  <si>
    <r>
      <rPr>
        <u/>
        <sz val="10"/>
        <rFont val="Arial"/>
        <family val="2"/>
        <charset val="161"/>
      </rPr>
      <t>Average number of persons employed in full time equivalent</t>
    </r>
    <r>
      <rPr>
        <u/>
        <sz val="10"/>
        <color indexed="8"/>
        <rFont val="Arial"/>
        <family val="2"/>
        <charset val="161"/>
      </rPr>
      <t xml:space="preserve">: </t>
    </r>
    <r>
      <rPr>
        <sz val="10"/>
        <color indexed="8"/>
        <rFont val="Arial"/>
        <family val="2"/>
        <charset val="161"/>
      </rPr>
      <t xml:space="preserve">The difference with the definition above is that persons working less than the standard working hours/days of a day/week or less than the standard number of weeks/months in the year (part-time workers), are converted into full time equivalents. The conversion is carried out using a conversion coefficient based on the number of working hours or days for which the enterprise usually operates </t>
    </r>
    <r>
      <rPr>
        <sz val="10"/>
        <rFont val="Arial"/>
        <family val="2"/>
        <charset val="161"/>
      </rPr>
      <t>according to the specific case of each employee</t>
    </r>
    <r>
      <rPr>
        <sz val="10"/>
        <color indexed="8"/>
        <rFont val="Arial"/>
        <family val="2"/>
        <charset val="161"/>
      </rPr>
      <t>.</t>
    </r>
  </si>
  <si>
    <r>
      <rPr>
        <b/>
        <sz val="10"/>
        <rFont val="Arial"/>
        <family val="2"/>
        <charset val="161"/>
      </rPr>
      <t>Έξοδα Παραγωγής:</t>
    </r>
    <r>
      <rPr>
        <sz val="10"/>
        <rFont val="Arial"/>
        <family val="2"/>
        <charset val="161"/>
      </rPr>
      <t xml:space="preserve"> Περιλαμβάνουν την αξία των χρησιμοποιηθέντων πρώτων υλών και υλικών συσκευασίας, τις πληρωμές για καύσιμα, ηλεκτρισμό, νερό, έξοδα οχημάτων, εργασίες τρίτων, επιδιορθώσεις μηχανημάτων και υποστατικών, καθώς και άλλα έξοδα που έχουν σχέση με την παραγωγή.</t>
    </r>
  </si>
  <si>
    <r>
      <t xml:space="preserve">Διοικητικά Έξοδα: </t>
    </r>
    <r>
      <rPr>
        <sz val="10"/>
        <rFont val="Arial"/>
        <family val="2"/>
        <charset val="161"/>
      </rPr>
      <t xml:space="preserve">Περιλαμβάνουν τα εξής έξοδα: τηλεφωνικά, ταχυδρομικά, διαφημίσεις, νομικές υπηρεσίες, λογιστικά και ελεγκτικά, συμβουλευτικές υπηρεσίες, ασφάλειες, έξοδα παράστασης, οδοιπορικά, εκπαίδευση προσωπικού, τραπεζικά δικαιώματα, συνδρομές, καθώς και άλλα διοικητικά έξοδα. </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</si>
  <si>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σύναψε η επιχείρηση</t>
    </r>
    <r>
      <rPr>
        <sz val="10"/>
        <color indexed="8"/>
        <rFont val="Arial"/>
        <family val="2"/>
        <charset val="161"/>
      </rPr>
      <t>.</t>
    </r>
  </si>
  <si>
    <r>
      <rPr>
        <b/>
        <sz val="10"/>
        <rFont val="Arial"/>
        <family val="2"/>
        <charset val="161"/>
      </rPr>
      <t>Aποσβέσεις:</t>
    </r>
    <r>
      <rPr>
        <sz val="10"/>
        <rFont val="Arial"/>
        <family val="2"/>
        <charset val="161"/>
      </rPr>
      <t xml:space="preserve"> Είναι η υπολογιζόμενη αξία της φθοράς του κεφαλαιουχικού εξοπλισμού (μηχανημάτων, μεταφορικών  μέσων, κτιρίων, κλπ.). Bασίζονται στην έννοια της λογιστικής απόσβεσης και όχι της οικονομικής.</t>
    </r>
  </si>
  <si>
    <r>
      <rPr>
        <b/>
        <sz val="10"/>
        <rFont val="Arial"/>
        <family val="2"/>
        <charset val="161"/>
      </rPr>
      <t>Depreciation:</t>
    </r>
    <r>
      <rPr>
        <sz val="10"/>
        <rFont val="Arial"/>
        <family val="2"/>
        <charset val="161"/>
      </rPr>
      <t xml:space="preserve"> Is the estimated value of wear and tear of capital goods (machinery, transport equipment, buildings, etc.). It is based on an accounting depreciation concept and not on an economic one.</t>
    </r>
  </si>
  <si>
    <t>Κατασκευή άλλων έργων πολιτικού μηχανικού μ.α.κ.</t>
  </si>
  <si>
    <t>Άλλες εξειδικευμένες κατασκευαστικές  δραστηριότητες μ.α.κ.</t>
  </si>
  <si>
    <t>Other specialised construction activities</t>
  </si>
  <si>
    <t xml:space="preserve">Προστιθέμενη
Αξία σε Τρέχουσες Τιμές
</t>
  </si>
  <si>
    <t>Value
 Added at Current Prices
(€000's)</t>
  </si>
  <si>
    <t xml:space="preserve">                     ΠΡΟΣΤΙΘΕΜΕΝΗ ΑΞΙΑ ΣΕ ΤΡΕΧΟΥΣΕΣ ΤΙΜΕΣ ΚΑΙ  ΚΕΦΑΛΑΙΟΥΧΙΚΕΣ  ΕΠΕΝΔΥΣΕΙΣ ΚΑΤΑ </t>
  </si>
  <si>
    <t xml:space="preserve">                     VALUE ADDED AT CURRENT PRICES AND EXPENDITURE ON FIXED ASSETS BY </t>
  </si>
  <si>
    <t>Εργαζόμενοι
Ιδιοκτήτες και
Συνέταιροι</t>
  </si>
  <si>
    <t>Two or more dwelling buildings</t>
  </si>
  <si>
    <t>Three or more dwelling buildings</t>
  </si>
  <si>
    <t>Σύμφωνα με τον περί Επίσημων Στατιστικών Νόμο, αρ. 25(I) του 2021, όλα τα στοιχεία που συλλέγονται θεωρούνται εμπιστευτικά και χρησιμοποιούνται αποκλειστικά για σκοπούς στατιστικής. Καμιά πληροφορία που αφορά συγκεκριμένη επιχείρηση ή πρόσωπα δημοσιεύεται ή αποκαλύπτεται σε οποιονδήποτε.</t>
  </si>
  <si>
    <t>TABLE     3.  NUMBER OF PERSONS EMPLOYED AND LABOUR COSTS BY OCCUPATIONAL CATEGORY AND</t>
  </si>
  <si>
    <r>
      <rPr>
        <b/>
        <sz val="10"/>
        <rFont val="Arial"/>
        <family val="2"/>
        <charset val="161"/>
      </rPr>
      <t>Έμμεσοι Φόροι:</t>
    </r>
    <r>
      <rPr>
        <sz val="10"/>
        <rFont val="Arial"/>
        <family val="2"/>
        <charset val="161"/>
      </rPr>
      <t xml:space="preserve"> Αναφέρονται στα τέλη κυκλοφορίας οχημάτων, στις άδειες λειτουργίας εργοστασίων, στους δημοτικούς φόρους, στα χαρτόσημα και σε όλους τους άλλους έμμεσους φόρους.</t>
    </r>
  </si>
  <si>
    <r>
      <rPr>
        <b/>
        <sz val="10"/>
        <rFont val="Arial"/>
        <family val="2"/>
        <charset val="161"/>
      </rPr>
      <t>Indirect Taxes:</t>
    </r>
    <r>
      <rPr>
        <sz val="10"/>
        <rFont val="Arial"/>
        <family val="2"/>
        <charset val="161"/>
      </rPr>
      <t xml:space="preserve"> They refer to motor vehicle licences, fees for business licences, municipality taxes, stamp duties and all other indirect taxes. </t>
    </r>
  </si>
  <si>
    <r>
      <rPr>
        <b/>
        <sz val="10"/>
        <rFont val="Arial"/>
        <family val="2"/>
        <charset val="161"/>
      </rPr>
      <t>Stocks:</t>
    </r>
    <r>
      <rPr>
        <sz val="10"/>
        <rFont val="Arial"/>
        <family val="2"/>
        <charset val="161"/>
      </rPr>
      <t xml:space="preserve"> They refer to the value of all inventories owned by the enterprise, namely stocks of land and finished buildings as well as semi-finished products and work-in-progress, stocks of raw materials, fuels and spare parts and goods purchased for re-sale. The valuation of products is at their book values.</t>
    </r>
  </si>
  <si>
    <t xml:space="preserve">All activities classified under section F of the Statistical Classification of Economic Activities, NACE Rev. 2, of the EU are being covered. These activities are further classified into three divisions: (a) NACE 41 construction of buildings, (b) NACE 42 civil engineering, (c) NACE 43 specialised construction activities. </t>
  </si>
  <si>
    <r>
      <rPr>
        <b/>
        <sz val="10"/>
        <rFont val="Arial"/>
        <family val="2"/>
        <charset val="161"/>
      </rPr>
      <t xml:space="preserve">Production Expenses: </t>
    </r>
    <r>
      <rPr>
        <sz val="10"/>
        <rFont val="Arial"/>
        <family val="2"/>
        <charset val="161"/>
      </rPr>
      <t>They include the value of raw and packing materials used, payment for fuel, electricity, water, vehicle expenses, subcontracting, repairs of machinery and buildings and other expenses related to the production process.</t>
    </r>
  </si>
  <si>
    <r>
      <rPr>
        <b/>
        <sz val="10"/>
        <rFont val="Arial"/>
        <family val="2"/>
        <charset val="161"/>
      </rPr>
      <t xml:space="preserve">Administrative Expenses: </t>
    </r>
    <r>
      <rPr>
        <sz val="10"/>
        <rFont val="Arial"/>
        <family val="2"/>
        <charset val="161"/>
      </rPr>
      <t>They include the expenses for telephones, postage, advertising, legal services, accounting and auditing, consulting, insurances, entertainment, travellings, training, bank charges, subscriptions and other administrative expenses.</t>
    </r>
  </si>
  <si>
    <t>The statistical unit enumerated was the enterprise.</t>
  </si>
  <si>
    <t xml:space="preserve">Πηγές των στοιχείων </t>
  </si>
  <si>
    <t xml:space="preserve">Sources of data </t>
  </si>
  <si>
    <t>Τέλη και Άδειες</t>
  </si>
  <si>
    <t>Fees and Licences</t>
  </si>
  <si>
    <t>Printing Materials and Stationery</t>
  </si>
  <si>
    <t>Technical and Consultancy Services</t>
  </si>
  <si>
    <t xml:space="preserve">Συνεισφορές Εργοδότη σε Διάφορα Ταμεία </t>
  </si>
  <si>
    <t>ΠPOΣTIΘEMΕΝΗ AΞIA ΣE TIMEΣ ΚΟΣΤΟΥΣ ΣYNTEΛEΣTΩN ΠΑΡΑΓΩΓΗΣ (5-6) ή (8+9+10)</t>
  </si>
  <si>
    <t>VALUE ADDED AT FACTOR COST (5-6) or (8+9+10)</t>
  </si>
  <si>
    <t xml:space="preserve">Τα στοιχεία προκύπτουν από την ετήσια Έρευνα Κατασκευών και Ανάπτυξης Γης. Πρόκειται για δειγματοληπτική έρευνα που απευθύνεται σε επιχειρήσεις. </t>
  </si>
  <si>
    <t xml:space="preserve">The data are derived from the annual Construction and Land Development Survey, which is a sample survey addressed to enterprises. </t>
  </si>
  <si>
    <t xml:space="preserve">  CONSTRUCTION AND LAND DEVELOPMENT SURVEY</t>
  </si>
  <si>
    <t>ΕΡΕΥΝΑ ΚΑΤΑΣΚΕΥΩΝ ΚΑΙ ΑΝΑΠΤΥΞΗΣ ΓΗΣ</t>
  </si>
  <si>
    <t xml:space="preserve">              CONSTRUCTION AND LAND DEVELOPMENT SURVEY</t>
  </si>
  <si>
    <t xml:space="preserve">               ΕΡΕΥΝΑ ΚΑΤΑΣΚΕΥΩΝ ΚΑΙ ΑΝΑΠΤΥΞΗΣ ΓΗΣ</t>
  </si>
  <si>
    <t xml:space="preserve">ΕΡΕΥΝΑ ΚΑΤΑΣΚΕΥΩΝ ΚΑΙ ΑΝΑΠΤΥΞΗΣ ΓΗΣ </t>
  </si>
  <si>
    <t xml:space="preserve">CONSTRUCTION AND LAND DEVELOPMENT SURVEY </t>
  </si>
  <si>
    <t>Κατασκευή Νέων Έργων</t>
  </si>
  <si>
    <t>Ανάπτυξη Οικοδομικών Έργων</t>
  </si>
  <si>
    <t>Παραγωγή Βιομηχανικών Προϊόντων</t>
  </si>
  <si>
    <t xml:space="preserve">Ακαθάριστο Κέρδος από Μεταπώληση Προϊόντων </t>
  </si>
  <si>
    <t>Παροχή Υπηρεσιών</t>
  </si>
  <si>
    <t>Μεταβολή Αποθεμάτων και Ημιτελών Εργασιών</t>
  </si>
  <si>
    <t>Production of New Projects</t>
  </si>
  <si>
    <t>Development of Building Projects</t>
  </si>
  <si>
    <t>Production of Industrial Goods</t>
  </si>
  <si>
    <t>Gross Profit from Resale of Goods</t>
  </si>
  <si>
    <t>Provision of Service Activities</t>
  </si>
  <si>
    <t>Change in Stocks and Work in Progress</t>
  </si>
  <si>
    <t>Τύπος Έργου</t>
  </si>
  <si>
    <t>Type of Project</t>
  </si>
  <si>
    <t>New Construction</t>
  </si>
  <si>
    <t>Νέα Έργα</t>
  </si>
  <si>
    <t>Παλαιά Κτίρια</t>
  </si>
  <si>
    <t>Νέες Οικοδομές</t>
  </si>
  <si>
    <t>Μεταφορικά Μέσα</t>
  </si>
  <si>
    <t>Ηλεκτρονικοί Υπολογιστές</t>
  </si>
  <si>
    <t>Μηχανήματα και Άλλος Εξοπλισμός</t>
  </si>
  <si>
    <t>Έπιπλα και Σκεύη</t>
  </si>
  <si>
    <t>Old Buildings</t>
  </si>
  <si>
    <t>New Buildings</t>
  </si>
  <si>
    <t>Transport Equipment</t>
  </si>
  <si>
    <t>Computer Hardware</t>
  </si>
  <si>
    <t>Computer Software</t>
  </si>
  <si>
    <t>Machinery and Other Equipment</t>
  </si>
  <si>
    <t>Furniture and Fixtures</t>
  </si>
  <si>
    <t xml:space="preserve">ΠΙΝΑΚΑΣ  1.  ΑΡΙΘΜΟΣ ΕΠΙΧΕΙΡΗΣΕΩΝ, ΑΠΑΣΧΟΛΗΣΗ ΣΕ ΙΠΑ, ΑΞΙΑ ΠΑΡΑΓΩΓΗΣ, </t>
  </si>
  <si>
    <t xml:space="preserve">TABLE      1.  NUMBER OF ENTERPRISES, PERSONS EMPLOYED IN FTE, PRODUCTION VALUE, </t>
  </si>
  <si>
    <t xml:space="preserve">ΠΙΝΑΚΑΣ  3.  ΑΡΙΘΜΟΣ ΑΠΑΣΧΟΛΟΥΜΕΝΩΝ ΑΤΟΜΩΝ ΚΑΙ ΕΡΓΑΤΙΚΑ ΕΞΟΔΑ ΚΑΤA ΚΑΤΗΓΟΡΙΑ </t>
  </si>
  <si>
    <r>
      <rPr>
        <b/>
        <sz val="10"/>
        <rFont val="Arial"/>
        <family val="2"/>
        <charset val="161"/>
      </rPr>
      <t>Προστιθέμενη Aξία σε Τιμές Κόστους Συντελεστών Παραγωγής:</t>
    </r>
    <r>
      <rPr>
        <sz val="10"/>
        <rFont val="Arial"/>
        <family val="2"/>
        <charset val="161"/>
      </rPr>
      <t xml:space="preserve">  Προκύπτει από την αφαίρεση από την προστιθέμενη αξία των έμμεσων φόρων. Περιλαμβάνει το εργατικό κόστος, τις αποσβέσεις και το λειτουργικό πλεόνασμα.</t>
    </r>
  </si>
  <si>
    <r>
      <rPr>
        <b/>
        <sz val="10"/>
        <rFont val="Arial"/>
        <family val="2"/>
        <charset val="161"/>
      </rPr>
      <t>Employment:</t>
    </r>
    <r>
      <rPr>
        <sz val="10"/>
        <rFont val="Arial"/>
        <family val="2"/>
        <charset val="161"/>
      </rPr>
      <t xml:space="preserve"> </t>
    </r>
    <r>
      <rPr>
        <u/>
        <sz val="10"/>
        <rFont val="Arial"/>
        <family val="2"/>
        <charset val="161"/>
      </rPr>
      <t>The number of persons employed</t>
    </r>
    <r>
      <rPr>
        <sz val="10"/>
        <rFont val="Arial"/>
        <family val="2"/>
        <charset val="161"/>
      </rPr>
      <t xml:space="preserve"> refers to the number of working proprietors (self-employed), unpaid family members (provided they worked for at least half of the normal hours), apprentices and all other full-time employees. It includes also part-time workers, i.e. persons working less than the usual number of days of operation of the enterprise or persons working fewer hours per day. The number of persons employed is measured as an annual average using data for each quarter of the year.</t>
    </r>
  </si>
  <si>
    <r>
      <rPr>
        <u/>
        <sz val="10"/>
        <rFont val="Arial"/>
        <family val="2"/>
        <charset val="161"/>
      </rPr>
      <t>Μέσος όρος απασχολούμενων ατόμων σε ισοδύναμο πλήρους απασχόλησης:</t>
    </r>
    <r>
      <rPr>
        <sz val="10"/>
        <rFont val="Arial"/>
        <family val="2"/>
        <charset val="161"/>
      </rPr>
      <t xml:space="preserve"> Η διαφορά με τον πιο πάνω ορισμό είναι ότι τα άτομα που εργάζονται λιγότερες από τις κανονικές ώρες/ μέρες μιας εργάσιμης ημέρας/εβδομάδας, ή λιγότερους από τους κανονικούς μήνες το χρόνο (μερικώς απασχολούμενοι) μετατρέπονται σε ισοδύναμα πλήρους απασχόλησης. Η μετατροπή γίνεται χρησιμοποιώντας ως συντελεστή μετατροπής τον αριθμό των εργάσιμων ημερών της επιχείρησης ή τις κανονικές ώρες εργασίας κάθε μέρας ανάλογα με την περίπτωση του κάθε εργαζόμενου.</t>
    </r>
  </si>
  <si>
    <t>Employer's Contributions to Various Funds</t>
  </si>
  <si>
    <t>Αριθμός Απασχολούμενων Ατόμων κατά Κατηγορία Εργαζόμενων
Number of Persons Employed by Occupational Category</t>
  </si>
  <si>
    <t>Μισθοί και Ημερομίσθια
 κατά Κατηγορία Εργαζόμενων 
Wages and Salaries Paid
 by Occupational Category</t>
  </si>
  <si>
    <t xml:space="preserve">
Συνεισφορές
Εργοδότη σε
Διάφορα Ταμεία
Employer's
Contributions
to Various Funds
                   (€000's)</t>
  </si>
  <si>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και το ταμείο αδειών.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</si>
  <si>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 xml:space="preserve">Συνεισφορές των Εργοδοτών: </t>
    </r>
    <r>
      <rPr>
        <sz val="10"/>
        <rFont val="Arial"/>
        <family val="2"/>
        <charset val="161"/>
      </rPr>
      <t>Περιλαμβάνουν τις κοινωνικές ασφαλίσεις, τα ταμεία προνοίας, συντάξεως, ιατρικής περίθαλψης και άλλα ταμεία.</t>
    </r>
  </si>
  <si>
    <r>
      <rPr>
        <b/>
        <sz val="10"/>
        <rFont val="Arial"/>
        <family val="2"/>
        <charset val="161"/>
      </rPr>
      <t>Ακαθάριστες Πάγιες Κεφαλαιουχικές Επενδύσεις:</t>
    </r>
    <r>
      <rPr>
        <sz val="10"/>
        <rFont val="Arial"/>
        <family val="2"/>
        <charset val="161"/>
      </rPr>
      <t xml:space="preserve"> αναφέρονται στις κεφαλαιουχικές δαπάνες, εξαιρούμενης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</si>
  <si>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and payments for days on leave.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</si>
  <si>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Employer’s Contributions:</t>
    </r>
    <r>
      <rPr>
        <sz val="10"/>
        <rFont val="Arial"/>
        <family val="2"/>
        <charset val="161"/>
      </rPr>
      <t xml:space="preserve"> They include social insurance, provident and pension funds, medical and other funds.</t>
    </r>
  </si>
  <si>
    <r>
      <rPr>
        <b/>
        <sz val="10"/>
        <rFont val="Arial"/>
        <family val="2"/>
        <charset val="161"/>
      </rPr>
      <t>Gross Fixed Capital Formation:</t>
    </r>
    <r>
      <rPr>
        <sz val="10"/>
        <rFont val="Arial"/>
        <family val="2"/>
        <charset val="161"/>
      </rPr>
      <t xml:space="preserve"> refers to the expenditure on fixed assets,excluding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</si>
  <si>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t>Personnel Training</t>
  </si>
  <si>
    <t>Εκπαίδευση Προσωπικού</t>
  </si>
  <si>
    <t xml:space="preserve"> tunnels and subways</t>
  </si>
  <si>
    <t xml:space="preserve"> and electricity lines</t>
  </si>
  <si>
    <t xml:space="preserve"> communication and electricity lines</t>
  </si>
  <si>
    <r>
      <t>Αξία Παραγωγής</t>
    </r>
    <r>
      <rPr>
        <sz val="10"/>
        <rFont val="Arial"/>
        <family val="2"/>
        <charset val="161"/>
      </rPr>
      <t xml:space="preserve"> : Προκύπτει αφού προστεθούν στον κύκλο εργασιών άλλα έσοδα και τυχόν μεταβολές στην αξία των αποθεμάτων στο τέλος του έτους και αφαιρεθεί η αξία των εμπορευμάτων καθώς και ακινήτων που αγοράστηκαν για μεταπώληση.</t>
    </r>
  </si>
  <si>
    <r>
      <t>Production Value</t>
    </r>
    <r>
      <rPr>
        <sz val="10"/>
        <rFont val="Arial"/>
        <family val="2"/>
        <charset val="161"/>
      </rPr>
      <t xml:space="preserve"> : Derived by adding on turnover other income and changes in the value of stocks at the end of the year and deducting the cost of goods and property purchased for resale.</t>
    </r>
  </si>
  <si>
    <t>Μέσος Όρος Απασχολούμενων Ατόμων 
σε Ισοδύναμο Πλήρους Απασχόλησης (ΙΠΑ)</t>
  </si>
  <si>
    <t>Average Number of Persons Employed in Full Time 
Equivalent (FTE)</t>
  </si>
  <si>
    <t xml:space="preserve">Ακαθάριστες Πάγιες Κεφαλαιουχικές Επενδύσεις
</t>
  </si>
  <si>
    <t xml:space="preserve">Gross Fixed Capital Formation 
(€000´s)
</t>
  </si>
  <si>
    <t>Rents Paid For Land Use</t>
  </si>
  <si>
    <t xml:space="preserve">Αξία
Παραγωγής (Σύνολο)
</t>
  </si>
  <si>
    <t>Production 
Value (Total)</t>
  </si>
  <si>
    <t>Repairs and Maintenance</t>
  </si>
  <si>
    <t>ΕΡΕΥΝΑ ΚΑΤΑΣΚΕΥΩΝ ΚΑΙ ΑΝΑΠΤΥΞΗΣ ΓΗΣ 2023</t>
  </si>
  <si>
    <t>CONSTRUCTION AND LAND DEVELOPMENT SURVEY 2023</t>
  </si>
  <si>
    <t>Aριθμός Επιχειρήσεων, Απασχόληση σε ΙΠΑ, Αξία Παραγωγής, Προστιθέμενη Αξία σε Τρέχουσες Τιμές και Κεφαλαιουχικές Επενδύσεις κατά Οικονομική Δραστηριότητα, 2023</t>
  </si>
  <si>
    <t>Number of Enterprises, Persons Employed in FTE, Production Value, Value Added at Current Prices and Expenditure on Fixed Assets by Economic Activity, 2023</t>
  </si>
  <si>
    <t>Ανάλυση Εξόδων κατά Οικονομική Δραστηριότητα, 2023</t>
  </si>
  <si>
    <t>Cost Analysis by Economic Activity, 2023</t>
  </si>
  <si>
    <t>Αριθμός Απασχολούμενων Ατόμων και Εργατικά Έξοδα κατά Κατηγορία Εργαζομένων και Οικονομική Δραστηριότητα, 2023</t>
  </si>
  <si>
    <t>Number of Persons Employed and Labour Costs by Occupational Category and Economic Activity, 2023</t>
  </si>
  <si>
    <t>Διάρθρωση της Αξίας Παραγωγής κατά Κατηγορία, 2023</t>
  </si>
  <si>
    <t>Composition of Production Value by Type, 2023</t>
  </si>
  <si>
    <t>Αξία Παραγωγής σε Νέα Έργα και Επιδιορθώσεις κατά Κατηγορία Έργου, 2023</t>
  </si>
  <si>
    <t>Ακαθάριστες Πάγιες Κεφαλαιουχικές Επενδύσεις κατά Κατηγορία και Οικονομική Δραστηριότητα, 2023</t>
  </si>
  <si>
    <t>Gross Fixed Capital Formation by Type and Category and Economic Activity, 2023</t>
  </si>
  <si>
    <t>H Έρευνα του 2023 αναφέρεται στο ημερολογιακό έτος 2023 και από τις επιχειρήσεις ζητήθηκε να δώσουν στοιχεία για την περίοδο αυτή.</t>
  </si>
  <si>
    <t>The 2023 Survey was taken for the calendar year 2023 and enterprises were requested to give information for that period.</t>
  </si>
  <si>
    <t>ΑΝΑΛΥΤΙΚΟΙ ΠΙΝΑΚΕΣ 2023</t>
  </si>
  <si>
    <t>DETAILED TABLES 2023</t>
  </si>
  <si>
    <t xml:space="preserve">                     ΟΙΚΟΝΟΜΙΚΗ ΔΡΑΣΤΗΡΙΟΤΗΤΑ, 2023  </t>
  </si>
  <si>
    <t xml:space="preserve">                     ECONOMIC ACTIVITY, 2023</t>
  </si>
  <si>
    <t>ΠΙΝΑΚΑΣ   2.  ΑΝΑΛΥΣΗ ΕΞΟΔΩΝ ΚΑΤΑ ΟΙΚΟΝΟΜΙΚΗ ΔΡΑΣΤΗΡΙΟΤΗΤΑ, 2023</t>
  </si>
  <si>
    <t>TABLE      2.  COST ANALYSIS BY CONSTRUCTION ACTIVITY, 2023</t>
  </si>
  <si>
    <t xml:space="preserve">                      ΕΡΓΑΖΟΜΕΝΩΝ  ΚΑΙ ΟΙΚΟΝΟΜΙΚΗ ΔΡΑΣΤΗΡΙΟΤΗΤΑ, 2023                                                                                                                </t>
  </si>
  <si>
    <t xml:space="preserve">ΠΙΝΑΚΑΣ 4.  ΔΙΑΡΘΡΩΣΗ ΤΗΣ ΑΞΙΑΣ ΠΑΡΑΓΩΓΗΣ ΚΑΤΑ ΚΑΤΗΓΟΡΙΑ, 2023 </t>
  </si>
  <si>
    <t>TABLE     4.  COMPOSITION OF PRODUCTION VALUE BY TYPE, 2023</t>
  </si>
  <si>
    <t>ΠINAKAΣ   5.  ΑΞΙΑ ΠΑΡΑΓΩΓΗΣ ΣΕ ΝΕΑ ΕΡΓΑ ΚΑΙ ΕΠΙΔΙΟΡΘΩΣΕΙΣ ΚΑΤΑ ΚΑΤΗΓΟΡΙΑ ΕΡΓΟΥ, 2023</t>
  </si>
  <si>
    <t>TABLE       5.  PRODUCTION VALUE IN NEW PROJECTS AND REPAIRS BY TYPE OF PROJECT, 2023</t>
  </si>
  <si>
    <t>ΠΙΝΑΚΑΣ 6.      ΑΚΑΘΑΡΙΣΤΕΣ ΠΑΓΙΕΣ ΚΕΦΑΛΑΙΟΥΧΙΚΕΣ ΕΠΕΝΔΥΣΕΙΣ ΚΑΤΑ ΚΑΤΗΓΟΡΙΑ ΚΑΙ ΟΙΚΟΝΟΜΙΚΗ ΔΡΑΣΤΗΡΙΟΤΗΤΑ, 2023</t>
  </si>
  <si>
    <t>TABLE     6.       GROSS FIXED CAPITAL FORMATION BY TYPE AND ECONOMIC ACTIVITY, 2023</t>
  </si>
  <si>
    <t>(Τελευταία Ενημέρωση/Last Update 26/08/2025)</t>
  </si>
  <si>
    <t>COPYRIGHT ©: 2025 REPUBLIC OF CYPRUS, STATISTICAL SERVICE</t>
  </si>
  <si>
    <t>Production Value in New Projects and Repairs by Type of Project, 2023</t>
  </si>
  <si>
    <t>H Έρευνα διεξάγεται πάνω σε δειγματοληπτική βάση για επιχειρήσεις που απασχολούν λιγότερα από 20 άτομα, ενώ καλύπτει όλες τις επιχειρήσεις που απασχολούν 20 άτομα και άνω. Το Μητρώο Επιχειρήσεων αποτέλεσε τη βάση για την επιλογή του δείγματος. Για το έτος αναφοράς 2023, στην Έρευνα συμμετείχαν 1.363 επιχειρήσεις.</t>
  </si>
  <si>
    <t xml:space="preserve">The Survey is carried out on a sample basis for the enterprises employing less than 20 persons, while it covers all enterprises engaging 20 persons and over. The Business Register provided the frame for drawing the sample. For the reference year 2023, 1.363 enterprises participated in the Survey. </t>
  </si>
  <si>
    <t>In compliance with the Official Statistics Law, No. 25(I) of 2021, all data collected are treated as confidential and used solely for statistical purposes. No data for individual firms or persons are published or disclosed to anyone.</t>
  </si>
  <si>
    <r>
      <rPr>
        <b/>
        <sz val="10"/>
        <rFont val="Arial"/>
        <family val="2"/>
        <charset val="161"/>
      </rPr>
      <t>Απασχόληση:</t>
    </r>
    <r>
      <rPr>
        <sz val="10"/>
        <rFont val="Arial"/>
        <family val="2"/>
        <charset val="161"/>
      </rPr>
      <t xml:space="preserve"> </t>
    </r>
    <r>
      <rPr>
        <u/>
        <sz val="10"/>
        <rFont val="Arial"/>
        <family val="2"/>
        <charset val="161"/>
      </rPr>
      <t xml:space="preserve">Ο αριθμός απασχολούμενων ατόμων  </t>
    </r>
    <r>
      <rPr>
        <sz val="10"/>
        <rFont val="Arial"/>
        <family val="2"/>
        <charset val="161"/>
      </rPr>
      <t>περιλαμβάνει τον αριθμό των εργαζόμενων ιδιοκτητών (αυτοεργοδοτούμενων), τα μέλη της οικογένειας που εργάζονται χωρίς μισθό (νοουμένου ότι εργάστηκαν το μισό τουλάχιστον του κανονικού ωραρίου), τους μαθητευόμενους και όλους τους πλήρως απασχολούμενους υπαλλήλους. Περιλαμβάνει, επίσης, τους μερικώς απασχολούμενους υπαλλήλους, δηλαδή τα άτομα που εργάζονται λιγότερες από τον συνήθη αριθμό εργάσιμων ημερών της επιχείρησης ή λιγότερες ώρες την ημέρα. Ο αριθμός απασχολούμενων μετριέται ως ετήσιος μέσος όρος με τη χρησιμοποίηση των στοιχείων του κάθε τριμήνου του έτους.</t>
    </r>
  </si>
  <si>
    <r>
      <t>Προστιθέμενη Αξία σε Τρέχουσες Τιμές</t>
    </r>
    <r>
      <rPr>
        <sz val="10"/>
        <rFont val="Arial"/>
        <family val="2"/>
        <charset val="161"/>
      </rPr>
      <t xml:space="preserve"> : Προκύπτει αφού αφαιρεθεί από την αξία παραγωγής το σύνολο των δαπανών σε έξοδα παραγωγής, διοικητικά έξοδα και ενοίκια που πληρώθηκαν για κτίρια και μηχανήματα.</t>
    </r>
  </si>
  <si>
    <r>
      <t>Value Added</t>
    </r>
    <r>
      <rPr>
        <sz val="10"/>
        <rFont val="Arial"/>
        <family val="2"/>
        <charset val="161"/>
      </rPr>
      <t xml:space="preserve"> </t>
    </r>
    <r>
      <rPr>
        <b/>
        <sz val="10"/>
        <rFont val="Arial"/>
        <family val="2"/>
        <charset val="161"/>
      </rPr>
      <t>at Current Prices</t>
    </r>
    <r>
      <rPr>
        <sz val="10"/>
        <rFont val="Arial"/>
        <family val="2"/>
        <charset val="161"/>
      </rPr>
      <t xml:space="preserve"> : Derived by deducting from the production value the total cost of production expenses, administrative expenses and rents paid for buildings and machinery.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</si>
</sst>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 \ \ \ "/>
    <numFmt numFmtId="165" formatCode="#,##0\ \ "/>
    <numFmt numFmtId="166" formatCode="_(* #,##0.00_);_(* \(#,##0.00\);_(* &quot;-&quot;??_);_(@_)"/>
    <numFmt numFmtId="167" formatCode="\ #,##0"/>
  </numFmts>
  <fonts count="54">
    <font>
      <sz val="10"/>
      <name val="Arial"/>
      <charset val="161"/>
    </font>
    <font>
      <b/>
      <sz val="9"/>
      <name val="Times New Roman"/>
      <family val="1"/>
    </font>
    <font>
      <sz val="9"/>
      <name val="Times New Roman"/>
      <family val="1"/>
    </font>
    <font>
      <b/>
      <sz val="9"/>
      <name val="Times New Roman"/>
      <family val="1"/>
      <charset val="161"/>
    </font>
    <font>
      <sz val="9"/>
      <name val="Times New Roman"/>
      <family val="1"/>
      <charset val="161"/>
    </font>
    <font>
      <sz val="10"/>
      <name val="Times New Roman"/>
      <family val="1"/>
    </font>
    <font>
      <sz val="10"/>
      <color indexed="8"/>
      <name val="»οξτΫςξα"/>
      <charset val="161"/>
    </font>
    <font>
      <b/>
      <sz val="9"/>
      <color indexed="18"/>
      <name val="Times New Roman"/>
      <family val="1"/>
      <charset val="161"/>
    </font>
    <font>
      <sz val="10"/>
      <name val="Arial"/>
      <family val="2"/>
      <charset val="161"/>
    </font>
    <font>
      <b/>
      <sz val="10"/>
      <name val="Times New Roman"/>
      <family val="1"/>
      <charset val="161"/>
    </font>
    <font>
      <b/>
      <sz val="18"/>
      <color indexed="18"/>
      <name val="Times New Roman"/>
      <family val="1"/>
      <charset val="161"/>
    </font>
    <font>
      <b/>
      <sz val="11"/>
      <name val="Times New Roman"/>
      <family val="1"/>
      <charset val="161"/>
    </font>
    <font>
      <sz val="36"/>
      <name val="Arial"/>
      <family val="2"/>
      <charset val="161"/>
    </font>
    <font>
      <b/>
      <sz val="36"/>
      <color indexed="18"/>
      <name val="Times New Roman"/>
      <family val="1"/>
      <charset val="161"/>
    </font>
    <font>
      <sz val="10"/>
      <name val="Times New Roman Greek"/>
      <charset val="161"/>
    </font>
    <font>
      <b/>
      <sz val="10"/>
      <name val="Times New Roman"/>
      <family val="1"/>
    </font>
    <font>
      <sz val="8"/>
      <name val="Times New Roman"/>
      <family val="1"/>
    </font>
    <font>
      <sz val="10"/>
      <name val="»οξτΫςξα"/>
      <charset val="161"/>
    </font>
    <font>
      <sz val="10"/>
      <name val="MS Sans Serif"/>
      <family val="2"/>
      <charset val="161"/>
    </font>
    <font>
      <sz val="9"/>
      <color indexed="8"/>
      <name val="»οξτΫςξα"/>
      <charset val="161"/>
    </font>
    <font>
      <sz val="10"/>
      <name val="Times"/>
      <family val="1"/>
    </font>
    <font>
      <b/>
      <i/>
      <sz val="10"/>
      <color indexed="8"/>
      <name val="Arial"/>
      <family val="2"/>
      <charset val="161"/>
    </font>
    <font>
      <b/>
      <sz val="9"/>
      <name val="Arial"/>
      <family val="2"/>
      <charset val="161"/>
    </font>
    <font>
      <b/>
      <sz val="12"/>
      <name val="Arial"/>
      <family val="2"/>
      <charset val="161"/>
    </font>
    <font>
      <b/>
      <sz val="10"/>
      <name val="Arial"/>
      <family val="2"/>
      <charset val="161"/>
    </font>
    <font>
      <b/>
      <sz val="18"/>
      <color indexed="18"/>
      <name val="Arial"/>
      <family val="2"/>
      <charset val="161"/>
    </font>
    <font>
      <b/>
      <i/>
      <sz val="18"/>
      <color indexed="18"/>
      <name val="Arial"/>
      <family val="2"/>
      <charset val="161"/>
    </font>
    <font>
      <b/>
      <u/>
      <sz val="10"/>
      <name val="Arial"/>
      <family val="2"/>
      <charset val="161"/>
    </font>
    <font>
      <sz val="10"/>
      <color indexed="8"/>
      <name val="Arial"/>
      <family val="2"/>
      <charset val="161"/>
    </font>
    <font>
      <b/>
      <sz val="14"/>
      <color indexed="18"/>
      <name val="Arial"/>
      <family val="2"/>
      <charset val="161"/>
    </font>
    <font>
      <b/>
      <i/>
      <sz val="10"/>
      <name val="Arial"/>
      <family val="2"/>
      <charset val="161"/>
    </font>
    <font>
      <i/>
      <sz val="10"/>
      <name val="Arial"/>
      <family val="2"/>
      <charset val="161"/>
    </font>
    <font>
      <sz val="10"/>
      <color indexed="12"/>
      <name val="Arial"/>
      <family val="2"/>
      <charset val="161"/>
    </font>
    <font>
      <b/>
      <sz val="10"/>
      <color indexed="12"/>
      <name val="Arial"/>
      <family val="2"/>
      <charset val="161"/>
    </font>
    <font>
      <u/>
      <sz val="10"/>
      <name val="Arial"/>
      <family val="2"/>
      <charset val="161"/>
    </font>
    <font>
      <u/>
      <sz val="11"/>
      <color theme="10"/>
      <name val="Calibri"/>
      <family val="2"/>
      <charset val="161"/>
    </font>
    <font>
      <sz val="11"/>
      <color theme="1"/>
      <name val="Times New Roman"/>
      <family val="1"/>
      <charset val="161"/>
    </font>
    <font>
      <b/>
      <sz val="11"/>
      <name val="Calibri"/>
      <family val="2"/>
      <charset val="161"/>
      <scheme val="minor"/>
    </font>
    <font>
      <b/>
      <sz val="10"/>
      <color theme="1"/>
      <name val="Arial"/>
      <family val="2"/>
      <charset val="161"/>
    </font>
    <font>
      <u/>
      <sz val="10"/>
      <color theme="10"/>
      <name val="Arial"/>
      <family val="2"/>
      <charset val="161"/>
    </font>
    <font>
      <u/>
      <sz val="11"/>
      <color theme="10"/>
      <name val="Arial"/>
      <family val="2"/>
      <charset val="161"/>
    </font>
    <font>
      <sz val="11"/>
      <color theme="1"/>
      <name val="Arial"/>
      <family val="2"/>
      <charset val="161"/>
    </font>
    <font>
      <b/>
      <u/>
      <sz val="10"/>
      <color theme="1"/>
      <name val="Arial"/>
      <family val="2"/>
      <charset val="161"/>
    </font>
    <font>
      <sz val="10"/>
      <color rgb="FF000000"/>
      <name val="Arial"/>
      <family val="2"/>
      <charset val="161"/>
    </font>
    <font>
      <sz val="10"/>
      <color theme="1"/>
      <name val="Arial"/>
      <family val="2"/>
      <charset val="161"/>
    </font>
    <font>
      <sz val="9"/>
      <color theme="1"/>
      <name val="Arial"/>
      <family val="2"/>
      <charset val="161"/>
    </font>
    <font>
      <b/>
      <sz val="9"/>
      <color theme="1"/>
      <name val="Arial"/>
      <family val="2"/>
      <charset val="161"/>
    </font>
    <font>
      <u/>
      <sz val="10"/>
      <color indexed="8"/>
      <name val="Arial"/>
      <family val="2"/>
      <charset val="161"/>
    </font>
    <font>
      <sz val="10"/>
      <name val="Arial"/>
      <family val="2"/>
    </font>
    <font>
      <b/>
      <sz val="10"/>
      <name val="Arial"/>
      <family val="2"/>
    </font>
    <font>
      <b/>
      <sz val="10"/>
      <color rgb="FF0000FF"/>
      <name val="Arial"/>
      <family val="2"/>
      <charset val="161"/>
    </font>
    <font>
      <sz val="10"/>
      <color rgb="FF0000FF"/>
      <name val="Arial"/>
      <family val="2"/>
      <charset val="161"/>
    </font>
    <font>
      <sz val="12"/>
      <name val="Times New Roman"/>
      <family val="1"/>
    </font>
    <font>
      <b/>
      <sz val="11"/>
      <color theme="1"/>
      <name val="Calibri"/>
      <family val="2"/>
      <charset val="161"/>
      <scheme val="minor"/>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0C0C0"/>
        <bgColor indexed="64"/>
      </patternFill>
    </fill>
    <fill>
      <patternFill patternType="solid">
        <fgColor theme="0"/>
        <bgColor theme="0"/>
      </patternFill>
    </fill>
    <fill>
      <patternFill patternType="solid">
        <fgColor theme="0" tint="-0.24994659260841701"/>
        <bgColor theme="0" tint="-0.24994659260841701"/>
      </patternFill>
    </fill>
    <fill>
      <patternFill patternType="solid">
        <fgColor theme="0"/>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FF"/>
      </left>
      <right style="thin">
        <color rgb="FF0000FF"/>
      </right>
      <top/>
      <bottom/>
      <diagonal/>
    </border>
    <border>
      <left/>
      <right style="thin">
        <color rgb="FF0000FF"/>
      </right>
      <top/>
      <bottom/>
      <diagonal/>
    </border>
    <border>
      <left style="thin">
        <color rgb="FF0000FF"/>
      </left>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style="thin">
        <color rgb="FF0000FF"/>
      </left>
      <right/>
      <top style="thin">
        <color rgb="FF0000FF"/>
      </top>
      <bottom/>
      <diagonal/>
    </border>
    <border>
      <left/>
      <right/>
      <top style="thin">
        <color rgb="FF0000FF"/>
      </top>
      <bottom/>
      <diagonal/>
    </border>
    <border>
      <left style="thin">
        <color rgb="FF0000FF"/>
      </left>
      <right style="thin">
        <color rgb="FF0000FF"/>
      </right>
      <top style="thin">
        <color rgb="FF0000FF"/>
      </top>
      <bottom/>
      <diagonal/>
    </border>
    <border>
      <left style="thin">
        <color rgb="FF0000FF"/>
      </left>
      <right style="thin">
        <color rgb="FF0000FF"/>
      </right>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style="thin">
        <color indexed="64"/>
      </right>
      <top/>
      <bottom/>
      <diagonal/>
    </border>
    <border>
      <left style="thin">
        <color rgb="FF0000FF"/>
      </left>
      <right style="thin">
        <color indexed="64"/>
      </right>
      <top/>
      <bottom style="thin">
        <color rgb="FF0000FF"/>
      </bottom>
      <diagonal/>
    </border>
    <border>
      <left/>
      <right style="thin">
        <color rgb="FF0000FF"/>
      </right>
      <top style="thin">
        <color rgb="FF0000FF"/>
      </top>
      <bottom/>
      <diagonal/>
    </border>
    <border>
      <left style="thin">
        <color rgb="FF0000FF"/>
      </left>
      <right style="thin">
        <color rgb="FF0000FF"/>
      </right>
      <top style="thin">
        <color rgb="FF0000FF"/>
      </top>
      <bottom style="thin">
        <color rgb="FF0000FF"/>
      </bottom>
      <diagonal/>
    </border>
    <border>
      <left/>
      <right/>
      <top style="double">
        <color rgb="FF0000FF"/>
      </top>
      <bottom/>
      <diagonal/>
    </border>
    <border>
      <left/>
      <right/>
      <top/>
      <bottom style="double">
        <color rgb="FF0000FF"/>
      </bottom>
      <diagonal/>
    </border>
    <border>
      <left/>
      <right/>
      <top style="thin">
        <color rgb="FF0000FF"/>
      </top>
      <bottom style="double">
        <color rgb="FF0000FF"/>
      </bottom>
      <diagonal/>
    </border>
  </borders>
  <cellStyleXfs count="12">
    <xf numFmtId="0" fontId="0" fillId="0" borderId="0"/>
    <xf numFmtId="166" fontId="20" fillId="0" borderId="0" applyFont="0" applyFill="0" applyBorder="0" applyAlignment="0" applyProtection="0"/>
    <xf numFmtId="0" fontId="35" fillId="0" borderId="0" applyNumberFormat="0" applyFill="0" applyBorder="0" applyAlignment="0" applyProtection="0">
      <alignment vertical="top"/>
      <protection locked="0"/>
    </xf>
    <xf numFmtId="0" fontId="8" fillId="0" borderId="0"/>
    <xf numFmtId="0" fontId="17" fillId="0" borderId="0"/>
    <xf numFmtId="0" fontId="17" fillId="0" borderId="0"/>
    <xf numFmtId="0" fontId="8" fillId="0" borderId="0"/>
    <xf numFmtId="0" fontId="18" fillId="0" borderId="0"/>
    <xf numFmtId="0" fontId="6" fillId="0" borderId="0"/>
    <xf numFmtId="0" fontId="19" fillId="0" borderId="0"/>
    <xf numFmtId="0" fontId="17" fillId="0" borderId="0"/>
    <xf numFmtId="0" fontId="14" fillId="0" borderId="0"/>
  </cellStyleXfs>
  <cellXfs count="372">
    <xf numFmtId="0" fontId="0" fillId="0" borderId="0" xfId="0"/>
    <xf numFmtId="0" fontId="0" fillId="4" borderId="0" xfId="0" applyFill="1"/>
    <xf numFmtId="0" fontId="12" fillId="4" borderId="0" xfId="0" applyFont="1" applyFill="1"/>
    <xf numFmtId="0" fontId="13" fillId="4" borderId="0" xfId="0" applyFont="1" applyFill="1" applyAlignment="1">
      <alignment horizontal="center" vertical="center"/>
    </xf>
    <xf numFmtId="0" fontId="10" fillId="4" borderId="0" xfId="0" applyFont="1" applyFill="1" applyAlignment="1">
      <alignment horizontal="center" vertical="center"/>
    </xf>
    <xf numFmtId="0" fontId="7" fillId="4" borderId="0" xfId="8" applyFont="1" applyFill="1" applyAlignment="1" applyProtection="1">
      <alignment horizontal="left"/>
      <protection locked="0"/>
    </xf>
    <xf numFmtId="0" fontId="9" fillId="4" borderId="0" xfId="3" applyFont="1" applyFill="1" applyAlignment="1">
      <alignment horizontal="center" vertical="center"/>
    </xf>
    <xf numFmtId="0" fontId="36" fillId="4" borderId="0" xfId="0" applyFont="1" applyFill="1" applyAlignment="1">
      <alignment horizontal="left" vertical="top" wrapText="1"/>
    </xf>
    <xf numFmtId="0" fontId="36" fillId="4" borderId="0" xfId="0" applyFont="1" applyFill="1" applyAlignment="1">
      <alignment horizontal="left" vertical="top"/>
    </xf>
    <xf numFmtId="0" fontId="37" fillId="4" borderId="0" xfId="3" applyFont="1" applyFill="1" applyAlignment="1">
      <alignment horizontal="center" vertical="center"/>
    </xf>
    <xf numFmtId="0" fontId="37" fillId="5" borderId="0" xfId="3" applyFont="1" applyFill="1" applyAlignment="1">
      <alignment horizontal="center" vertical="center"/>
    </xf>
    <xf numFmtId="0" fontId="11" fillId="4" borderId="0" xfId="3" applyFont="1" applyFill="1" applyAlignment="1">
      <alignment horizontal="center" vertical="center"/>
    </xf>
    <xf numFmtId="0" fontId="3" fillId="5" borderId="0" xfId="6" applyFont="1" applyFill="1" applyAlignment="1">
      <alignment horizontal="left" vertical="center" indent="1"/>
    </xf>
    <xf numFmtId="0" fontId="22" fillId="5" borderId="0" xfId="6" applyFont="1" applyFill="1" applyAlignment="1">
      <alignment horizontal="left"/>
    </xf>
    <xf numFmtId="0" fontId="38" fillId="6" borderId="1" xfId="0" applyFont="1" applyFill="1" applyBorder="1" applyAlignment="1">
      <alignment horizontal="left" vertical="center" wrapText="1" indent="1"/>
    </xf>
    <xf numFmtId="0" fontId="39" fillId="3" borderId="1" xfId="2" applyFont="1" applyFill="1" applyBorder="1" applyAlignment="1" applyProtection="1">
      <alignment horizontal="center" vertical="center"/>
    </xf>
    <xf numFmtId="0" fontId="38" fillId="6" borderId="1" xfId="0" applyFont="1" applyFill="1" applyBorder="1" applyAlignment="1">
      <alignment horizontal="left" vertical="center" indent="1"/>
    </xf>
    <xf numFmtId="0" fontId="39" fillId="6" borderId="1" xfId="2" applyFont="1" applyFill="1" applyBorder="1" applyAlignment="1" applyProtection="1">
      <alignment horizontal="center" vertical="center"/>
    </xf>
    <xf numFmtId="0" fontId="23" fillId="7" borderId="0" xfId="3" applyFont="1" applyFill="1" applyAlignment="1">
      <alignment horizontal="center" vertical="center"/>
    </xf>
    <xf numFmtId="0" fontId="24" fillId="7" borderId="0" xfId="3" applyFont="1" applyFill="1" applyAlignment="1">
      <alignment horizontal="center" vertical="center"/>
    </xf>
    <xf numFmtId="0" fontId="24" fillId="7" borderId="0" xfId="3" applyFont="1" applyFill="1" applyAlignment="1">
      <alignment horizontal="center" vertical="center" wrapText="1"/>
    </xf>
    <xf numFmtId="0" fontId="25" fillId="2" borderId="0" xfId="0" applyFont="1" applyFill="1" applyAlignment="1">
      <alignment horizontal="center" vertical="center"/>
    </xf>
    <xf numFmtId="0" fontId="8" fillId="8" borderId="0" xfId="0" applyFont="1" applyFill="1"/>
    <xf numFmtId="0" fontId="39" fillId="8" borderId="0" xfId="2" applyNumberFormat="1" applyFont="1" applyFill="1" applyBorder="1" applyAlignment="1" applyProtection="1">
      <protection locked="0"/>
    </xf>
    <xf numFmtId="0" fontId="40" fillId="8" borderId="0" xfId="2" applyNumberFormat="1" applyFont="1" applyFill="1" applyBorder="1" applyAlignment="1" applyProtection="1">
      <protection locked="0"/>
    </xf>
    <xf numFmtId="0" fontId="8" fillId="8" borderId="0" xfId="0" applyFont="1" applyFill="1" applyAlignment="1">
      <alignment horizontal="right"/>
    </xf>
    <xf numFmtId="0" fontId="41" fillId="8" borderId="0" xfId="0" applyFont="1" applyFill="1" applyAlignment="1">
      <alignment horizontal="left" vertical="top" wrapText="1"/>
    </xf>
    <xf numFmtId="0" fontId="23" fillId="8" borderId="0" xfId="3" applyFont="1" applyFill="1" applyAlignment="1">
      <alignment horizontal="center" vertical="center"/>
    </xf>
    <xf numFmtId="0" fontId="41" fillId="8" borderId="0" xfId="0" applyFont="1" applyFill="1" applyAlignment="1">
      <alignment horizontal="left" vertical="top"/>
    </xf>
    <xf numFmtId="0" fontId="27" fillId="8" borderId="0" xfId="0" applyFont="1" applyFill="1" applyAlignment="1">
      <alignment vertical="top"/>
    </xf>
    <xf numFmtId="0" fontId="8" fillId="8" borderId="0" xfId="0" applyFont="1" applyFill="1" applyAlignment="1">
      <alignment vertical="center"/>
    </xf>
    <xf numFmtId="0" fontId="27" fillId="8" borderId="0" xfId="0" applyFont="1" applyFill="1" applyAlignment="1">
      <alignment vertical="center"/>
    </xf>
    <xf numFmtId="0" fontId="24" fillId="8" borderId="0" xfId="0" applyFont="1" applyFill="1" applyAlignment="1">
      <alignment vertical="center"/>
    </xf>
    <xf numFmtId="0" fontId="8" fillId="8" borderId="0" xfId="0" applyFont="1" applyFill="1" applyAlignment="1">
      <alignment horizontal="justify" vertical="top"/>
    </xf>
    <xf numFmtId="0" fontId="8" fillId="8" borderId="0" xfId="0" applyFont="1" applyFill="1" applyAlignment="1">
      <alignment vertical="top"/>
    </xf>
    <xf numFmtId="0" fontId="8" fillId="8" borderId="0" xfId="0" applyFont="1" applyFill="1" applyAlignment="1">
      <alignment horizontal="justify" vertical="top" wrapText="1"/>
    </xf>
    <xf numFmtId="0" fontId="8" fillId="8" borderId="0" xfId="0" applyFont="1" applyFill="1" applyAlignment="1">
      <alignment horizontal="justify" vertical="center" wrapText="1"/>
    </xf>
    <xf numFmtId="0" fontId="27" fillId="8" borderId="0" xfId="0" applyFont="1" applyFill="1" applyAlignment="1">
      <alignment horizontal="justify" vertical="center" wrapText="1"/>
    </xf>
    <xf numFmtId="0" fontId="27" fillId="8" borderId="0" xfId="0" applyFont="1" applyFill="1" applyAlignment="1">
      <alignment horizontal="justify" vertical="center"/>
    </xf>
    <xf numFmtId="0" fontId="8" fillId="8" borderId="0" xfId="0" applyFont="1" applyFill="1" applyAlignment="1">
      <alignment horizontal="justify" vertical="center"/>
    </xf>
    <xf numFmtId="0" fontId="42" fillId="8" borderId="0" xfId="0" applyFont="1" applyFill="1" applyAlignment="1">
      <alignment horizontal="left" vertical="center" wrapText="1"/>
    </xf>
    <xf numFmtId="0" fontId="24" fillId="8" borderId="0" xfId="0" applyFont="1" applyFill="1" applyAlignment="1">
      <alignment vertical="top" wrapText="1"/>
    </xf>
    <xf numFmtId="0" fontId="8" fillId="8" borderId="0" xfId="0" applyFont="1" applyFill="1" applyAlignment="1">
      <alignment vertical="top" wrapText="1"/>
    </xf>
    <xf numFmtId="0" fontId="43" fillId="8" borderId="0" xfId="0" applyFont="1" applyFill="1" applyAlignment="1">
      <alignment horizontal="left" vertical="center"/>
    </xf>
    <xf numFmtId="0" fontId="43" fillId="8" borderId="0" xfId="0" quotePrefix="1" applyFont="1" applyFill="1" applyAlignment="1">
      <alignment horizontal="left" vertical="center"/>
    </xf>
    <xf numFmtId="0" fontId="44" fillId="8" borderId="0" xfId="0" applyFont="1" applyFill="1" applyAlignment="1">
      <alignment horizontal="left" vertical="center"/>
    </xf>
    <xf numFmtId="0" fontId="43" fillId="8" borderId="0" xfId="0" applyFont="1" applyFill="1"/>
    <xf numFmtId="0" fontId="21" fillId="8" borderId="0" xfId="8" applyFont="1" applyFill="1"/>
    <xf numFmtId="0" fontId="24" fillId="8" borderId="0" xfId="6" applyFont="1" applyFill="1" applyAlignment="1">
      <alignment horizontal="left"/>
    </xf>
    <xf numFmtId="0" fontId="22" fillId="8" borderId="0" xfId="6" applyFont="1" applyFill="1" applyAlignment="1">
      <alignment horizontal="left"/>
    </xf>
    <xf numFmtId="0" fontId="25" fillId="9" borderId="0" xfId="0" applyFont="1" applyFill="1" applyAlignment="1">
      <alignment horizontal="center" vertical="center"/>
    </xf>
    <xf numFmtId="0" fontId="8" fillId="9" borderId="0" xfId="0" applyFont="1" applyFill="1"/>
    <xf numFmtId="0" fontId="23" fillId="9" borderId="0" xfId="3" applyFont="1" applyFill="1" applyAlignment="1">
      <alignment horizontal="center" vertical="center"/>
    </xf>
    <xf numFmtId="0" fontId="26" fillId="9" borderId="0" xfId="0" applyFont="1" applyFill="1" applyAlignment="1">
      <alignment horizontal="center" vertical="center"/>
    </xf>
    <xf numFmtId="0" fontId="40" fillId="8" borderId="0" xfId="2" applyNumberFormat="1" applyFont="1" applyFill="1" applyBorder="1" applyAlignment="1" applyProtection="1">
      <alignment horizontal="center"/>
      <protection locked="0"/>
    </xf>
    <xf numFmtId="0" fontId="45" fillId="8" borderId="0" xfId="0" applyFont="1" applyFill="1"/>
    <xf numFmtId="0" fontId="46" fillId="8" borderId="0" xfId="0" applyFont="1" applyFill="1" applyAlignment="1">
      <alignment wrapText="1"/>
    </xf>
    <xf numFmtId="0" fontId="24" fillId="8" borderId="2" xfId="11" applyFont="1" applyFill="1" applyBorder="1" applyAlignment="1">
      <alignment horizontal="left" vertical="center" indent="1"/>
    </xf>
    <xf numFmtId="0" fontId="24" fillId="8" borderId="2" xfId="11" applyFont="1" applyFill="1" applyBorder="1" applyAlignment="1">
      <alignment horizontal="left" vertical="center" wrapText="1" indent="1"/>
    </xf>
    <xf numFmtId="0" fontId="8" fillId="8" borderId="2" xfId="11" applyFont="1" applyFill="1" applyBorder="1" applyAlignment="1">
      <alignment horizontal="left" vertical="center" indent="1"/>
    </xf>
    <xf numFmtId="0" fontId="8" fillId="8" borderId="2" xfId="11" applyFont="1" applyFill="1" applyBorder="1" applyAlignment="1">
      <alignment horizontal="left" vertical="center" wrapText="1" indent="1"/>
    </xf>
    <xf numFmtId="0" fontId="8" fillId="8" borderId="2" xfId="11" quotePrefix="1" applyFont="1" applyFill="1" applyBorder="1" applyAlignment="1">
      <alignment horizontal="left" vertical="center" indent="1"/>
    </xf>
    <xf numFmtId="164" fontId="8" fillId="8" borderId="0" xfId="0" applyNumberFormat="1" applyFont="1" applyFill="1"/>
    <xf numFmtId="164" fontId="2" fillId="8" borderId="0" xfId="0" applyNumberFormat="1" applyFont="1" applyFill="1"/>
    <xf numFmtId="0" fontId="5" fillId="8" borderId="0" xfId="0" applyFont="1" applyFill="1"/>
    <xf numFmtId="0" fontId="2" fillId="8" borderId="0" xfId="0" applyFont="1" applyFill="1"/>
    <xf numFmtId="0" fontId="8" fillId="8" borderId="0" xfId="0" applyFont="1" applyFill="1" applyAlignment="1">
      <alignment horizontal="left"/>
    </xf>
    <xf numFmtId="0" fontId="2" fillId="8" borderId="0" xfId="4" applyFont="1" applyFill="1"/>
    <xf numFmtId="0" fontId="8" fillId="8" borderId="9" xfId="4" applyFont="1" applyFill="1" applyBorder="1" applyAlignment="1" applyProtection="1">
      <alignment horizontal="center" vertical="top" wrapText="1"/>
      <protection locked="0"/>
    </xf>
    <xf numFmtId="0" fontId="30" fillId="8" borderId="9" xfId="11" applyFont="1" applyFill="1" applyBorder="1" applyAlignment="1">
      <alignment horizontal="left" vertical="top" indent="1"/>
    </xf>
    <xf numFmtId="3" fontId="30" fillId="8" borderId="0" xfId="4" applyNumberFormat="1" applyFont="1" applyFill="1" applyAlignment="1">
      <alignment horizontal="right" indent="1"/>
    </xf>
    <xf numFmtId="3" fontId="8" fillId="8" borderId="0" xfId="4" applyNumberFormat="1" applyFont="1" applyFill="1" applyAlignment="1">
      <alignment horizontal="right" indent="1"/>
    </xf>
    <xf numFmtId="0" fontId="8" fillId="8" borderId="9" xfId="11" applyFont="1" applyFill="1" applyBorder="1" applyAlignment="1">
      <alignment horizontal="left" vertical="top" indent="1"/>
    </xf>
    <xf numFmtId="0" fontId="8" fillId="8" borderId="9" xfId="4" applyFont="1" applyFill="1" applyBorder="1" applyAlignment="1" applyProtection="1">
      <alignment horizontal="center" vertical="center" wrapText="1"/>
      <protection locked="0"/>
    </xf>
    <xf numFmtId="0" fontId="24" fillId="8" borderId="9" xfId="11" applyFont="1" applyFill="1" applyBorder="1" applyAlignment="1">
      <alignment horizontal="left" vertical="top" indent="1"/>
    </xf>
    <xf numFmtId="0" fontId="8" fillId="8" borderId="0" xfId="4" applyFont="1" applyFill="1"/>
    <xf numFmtId="0" fontId="8" fillId="8" borderId="10" xfId="4" applyFont="1" applyFill="1" applyBorder="1"/>
    <xf numFmtId="3" fontId="8" fillId="8" borderId="0" xfId="4" applyNumberFormat="1" applyFont="1" applyFill="1"/>
    <xf numFmtId="0" fontId="5" fillId="8" borderId="0" xfId="4" applyFont="1" applyFill="1"/>
    <xf numFmtId="0" fontId="39" fillId="8" borderId="0" xfId="2" applyNumberFormat="1" applyFont="1" applyFill="1" applyBorder="1" applyAlignment="1" applyProtection="1">
      <alignment horizontal="left" wrapText="1"/>
      <protection locked="0"/>
    </xf>
    <xf numFmtId="0" fontId="39" fillId="8" borderId="0" xfId="2" applyNumberFormat="1" applyFont="1" applyFill="1" applyBorder="1" applyAlignment="1" applyProtection="1">
      <alignment horizontal="left"/>
      <protection locked="0"/>
    </xf>
    <xf numFmtId="0" fontId="8" fillId="8" borderId="0" xfId="0" applyFont="1" applyFill="1" applyAlignment="1">
      <alignment wrapText="1"/>
    </xf>
    <xf numFmtId="0" fontId="24" fillId="8" borderId="0" xfId="10" applyFont="1" applyFill="1"/>
    <xf numFmtId="0" fontId="5" fillId="8" borderId="0" xfId="10" applyFont="1" applyFill="1"/>
    <xf numFmtId="0" fontId="24" fillId="8" borderId="0" xfId="10" applyFont="1" applyFill="1" applyAlignment="1">
      <alignment wrapText="1"/>
    </xf>
    <xf numFmtId="0" fontId="8" fillId="8" borderId="0" xfId="10" applyFont="1" applyFill="1" applyAlignment="1">
      <alignment horizontal="right"/>
    </xf>
    <xf numFmtId="0" fontId="8" fillId="8" borderId="0" xfId="10" applyFont="1" applyFill="1" applyAlignment="1">
      <alignment wrapText="1"/>
    </xf>
    <xf numFmtId="3" fontId="24" fillId="8" borderId="0" xfId="4" applyNumberFormat="1" applyFont="1" applyFill="1" applyAlignment="1">
      <alignment horizontal="right" wrapText="1"/>
    </xf>
    <xf numFmtId="0" fontId="8" fillId="8" borderId="0" xfId="10" applyFont="1" applyFill="1"/>
    <xf numFmtId="0" fontId="24" fillId="8" borderId="0" xfId="10" applyFont="1" applyFill="1" applyAlignment="1" applyProtection="1">
      <alignment vertical="top"/>
      <protection locked="0"/>
    </xf>
    <xf numFmtId="0" fontId="8" fillId="8" borderId="0" xfId="10" applyFont="1" applyFill="1" applyAlignment="1" applyProtection="1">
      <alignment vertical="top"/>
      <protection locked="0"/>
    </xf>
    <xf numFmtId="3" fontId="24" fillId="8" borderId="0" xfId="1" applyNumberFormat="1" applyFont="1" applyFill="1" applyBorder="1" applyAlignment="1" applyProtection="1">
      <alignment horizontal="right" indent="1"/>
      <protection locked="0"/>
    </xf>
    <xf numFmtId="3" fontId="24" fillId="8" borderId="0" xfId="1" applyNumberFormat="1" applyFont="1" applyFill="1" applyBorder="1" applyAlignment="1" applyProtection="1">
      <protection locked="0"/>
    </xf>
    <xf numFmtId="165" fontId="24" fillId="8" borderId="0" xfId="1" applyNumberFormat="1" applyFont="1" applyFill="1" applyBorder="1" applyAlignment="1" applyProtection="1">
      <alignment horizontal="right" indent="1"/>
      <protection locked="0"/>
    </xf>
    <xf numFmtId="165" fontId="24" fillId="8" borderId="0" xfId="1" applyNumberFormat="1" applyFont="1" applyFill="1" applyBorder="1" applyAlignment="1" applyProtection="1">
      <alignment horizontal="right"/>
      <protection locked="0"/>
    </xf>
    <xf numFmtId="165" fontId="24" fillId="8" borderId="0" xfId="1" applyNumberFormat="1" applyFont="1" applyFill="1" applyBorder="1" applyAlignment="1" applyProtection="1">
      <protection locked="0"/>
    </xf>
    <xf numFmtId="3" fontId="8" fillId="8" borderId="0" xfId="1" applyNumberFormat="1" applyFont="1" applyFill="1" applyBorder="1" applyAlignment="1" applyProtection="1">
      <protection locked="0"/>
    </xf>
    <xf numFmtId="3" fontId="8" fillId="8" borderId="0" xfId="1" applyNumberFormat="1" applyFont="1" applyFill="1" applyBorder="1" applyAlignment="1" applyProtection="1">
      <alignment horizontal="right" indent="1"/>
      <protection locked="0"/>
    </xf>
    <xf numFmtId="165" fontId="8" fillId="8" borderId="0" xfId="1" applyNumberFormat="1" applyFont="1" applyFill="1" applyBorder="1" applyAlignment="1" applyProtection="1">
      <alignment horizontal="right" indent="1"/>
      <protection locked="0"/>
    </xf>
    <xf numFmtId="165" fontId="8" fillId="8" borderId="0" xfId="1" applyNumberFormat="1" applyFont="1" applyFill="1" applyBorder="1" applyAlignment="1" applyProtection="1">
      <alignment horizontal="right"/>
      <protection locked="0"/>
    </xf>
    <xf numFmtId="0" fontId="24" fillId="8" borderId="0" xfId="10" applyFont="1" applyFill="1" applyAlignment="1" applyProtection="1">
      <alignment wrapText="1"/>
      <protection locked="0"/>
    </xf>
    <xf numFmtId="0" fontId="8" fillId="8" borderId="0" xfId="10" applyFont="1" applyFill="1" applyAlignment="1" applyProtection="1">
      <alignment wrapText="1"/>
      <protection locked="0"/>
    </xf>
    <xf numFmtId="0" fontId="24" fillId="8" borderId="0" xfId="10" applyFont="1" applyFill="1" applyAlignment="1" applyProtection="1">
      <alignment vertical="top" wrapText="1"/>
      <protection locked="0"/>
    </xf>
    <xf numFmtId="3" fontId="33" fillId="8" borderId="0" xfId="1" applyNumberFormat="1" applyFont="1" applyFill="1" applyBorder="1" applyAlignment="1" applyProtection="1">
      <protection locked="0"/>
    </xf>
    <xf numFmtId="3" fontId="32" fillId="8" borderId="0" xfId="1" applyNumberFormat="1" applyFont="1" applyFill="1" applyBorder="1" applyAlignment="1" applyProtection="1">
      <alignment horizontal="right" indent="1"/>
      <protection locked="0"/>
    </xf>
    <xf numFmtId="165" fontId="32" fillId="8" borderId="0" xfId="1" applyNumberFormat="1" applyFont="1" applyFill="1" applyBorder="1" applyAlignment="1" applyProtection="1">
      <alignment horizontal="right" indent="1"/>
      <protection locked="0"/>
    </xf>
    <xf numFmtId="165" fontId="32" fillId="8" borderId="0" xfId="1" applyNumberFormat="1" applyFont="1" applyFill="1" applyBorder="1" applyAlignment="1" applyProtection="1">
      <alignment horizontal="right"/>
      <protection locked="0"/>
    </xf>
    <xf numFmtId="0" fontId="5" fillId="8" borderId="0" xfId="10" applyFont="1" applyFill="1" applyAlignment="1">
      <alignment horizontal="right"/>
    </xf>
    <xf numFmtId="0" fontId="5" fillId="8" borderId="0" xfId="10" applyFont="1" applyFill="1" applyAlignment="1">
      <alignment wrapText="1"/>
    </xf>
    <xf numFmtId="0" fontId="15" fillId="8" borderId="0" xfId="10" applyFont="1" applyFill="1"/>
    <xf numFmtId="0" fontId="24" fillId="8" borderId="11" xfId="10" applyFont="1" applyFill="1" applyBorder="1" applyAlignment="1" applyProtection="1">
      <alignment horizontal="right" vertical="top"/>
      <protection locked="0"/>
    </xf>
    <xf numFmtId="0" fontId="8" fillId="8" borderId="10" xfId="10" applyFont="1" applyFill="1" applyBorder="1" applyAlignment="1" applyProtection="1">
      <alignment vertical="top"/>
      <protection locked="0"/>
    </xf>
    <xf numFmtId="0" fontId="24" fillId="8" borderId="11" xfId="10" applyFont="1" applyFill="1" applyBorder="1" applyAlignment="1" applyProtection="1">
      <alignment horizontal="right"/>
      <protection locked="0"/>
    </xf>
    <xf numFmtId="3" fontId="24" fillId="8" borderId="11" xfId="1" applyNumberFormat="1" applyFont="1" applyFill="1" applyBorder="1" applyAlignment="1" applyProtection="1">
      <protection locked="0"/>
    </xf>
    <xf numFmtId="0" fontId="8" fillId="8" borderId="12" xfId="10" applyFont="1" applyFill="1" applyBorder="1" applyAlignment="1" applyProtection="1">
      <alignment horizontal="right"/>
      <protection locked="0"/>
    </xf>
    <xf numFmtId="3" fontId="8" fillId="8" borderId="13" xfId="1" applyNumberFormat="1" applyFont="1" applyFill="1" applyBorder="1" applyAlignment="1" applyProtection="1">
      <protection locked="0"/>
    </xf>
    <xf numFmtId="3" fontId="8" fillId="8" borderId="14" xfId="1" applyNumberFormat="1" applyFont="1" applyFill="1" applyBorder="1" applyAlignment="1" applyProtection="1">
      <protection locked="0"/>
    </xf>
    <xf numFmtId="0" fontId="24" fillId="8" borderId="15" xfId="10" applyFont="1" applyFill="1" applyBorder="1" applyAlignment="1" applyProtection="1">
      <alignment horizontal="right" vertical="top"/>
      <protection locked="0"/>
    </xf>
    <xf numFmtId="0" fontId="8" fillId="8" borderId="16" xfId="10" applyFont="1" applyFill="1" applyBorder="1" applyAlignment="1" applyProtection="1">
      <alignment vertical="top" wrapText="1"/>
      <protection locked="0"/>
    </xf>
    <xf numFmtId="0" fontId="8" fillId="8" borderId="13" xfId="10" applyFont="1" applyFill="1" applyBorder="1" applyAlignment="1" applyProtection="1">
      <alignment wrapText="1"/>
      <protection locked="0"/>
    </xf>
    <xf numFmtId="0" fontId="8" fillId="8" borderId="17" xfId="10" applyFont="1" applyFill="1" applyBorder="1" applyAlignment="1" applyProtection="1">
      <alignment vertical="top" wrapText="1"/>
      <protection locked="0"/>
    </xf>
    <xf numFmtId="0" fontId="24" fillId="8" borderId="9" xfId="10" applyFont="1" applyFill="1" applyBorder="1" applyAlignment="1" applyProtection="1">
      <alignment wrapText="1"/>
      <protection locked="0"/>
    </xf>
    <xf numFmtId="0" fontId="8" fillId="8" borderId="9" xfId="10" applyFont="1" applyFill="1" applyBorder="1" applyAlignment="1">
      <alignment wrapText="1"/>
    </xf>
    <xf numFmtId="0" fontId="8" fillId="8" borderId="9" xfId="10" applyFont="1" applyFill="1" applyBorder="1" applyAlignment="1" applyProtection="1">
      <alignment wrapText="1"/>
      <protection locked="0"/>
    </xf>
    <xf numFmtId="0" fontId="24" fillId="8" borderId="9" xfId="10" applyFont="1" applyFill="1" applyBorder="1" applyAlignment="1" applyProtection="1">
      <alignment vertical="top" wrapText="1"/>
      <protection locked="0"/>
    </xf>
    <xf numFmtId="0" fontId="8" fillId="8" borderId="18" xfId="10" applyFont="1" applyFill="1" applyBorder="1" applyAlignment="1" applyProtection="1">
      <alignment wrapText="1"/>
      <protection locked="0"/>
    </xf>
    <xf numFmtId="49" fontId="24" fillId="8" borderId="19" xfId="10" applyNumberFormat="1" applyFont="1" applyFill="1" applyBorder="1" applyAlignment="1" applyProtection="1">
      <alignment horizontal="center" vertical="center" wrapText="1"/>
      <protection locked="0"/>
    </xf>
    <xf numFmtId="0" fontId="24" fillId="8" borderId="11" xfId="10" applyFont="1" applyFill="1" applyBorder="1" applyAlignment="1" applyProtection="1">
      <alignment vertical="top"/>
      <protection locked="0"/>
    </xf>
    <xf numFmtId="3" fontId="24" fillId="8" borderId="11" xfId="1" applyNumberFormat="1" applyFont="1" applyFill="1" applyBorder="1" applyAlignment="1" applyProtection="1">
      <alignment wrapText="1"/>
      <protection locked="0"/>
    </xf>
    <xf numFmtId="3" fontId="8" fillId="8" borderId="11" xfId="1" applyNumberFormat="1" applyFont="1" applyFill="1" applyBorder="1" applyAlignment="1" applyProtection="1">
      <protection locked="0"/>
    </xf>
    <xf numFmtId="3" fontId="24" fillId="8" borderId="12" xfId="1" applyNumberFormat="1" applyFont="1" applyFill="1" applyBorder="1" applyAlignment="1" applyProtection="1">
      <protection locked="0"/>
    </xf>
    <xf numFmtId="49" fontId="24" fillId="8" borderId="20" xfId="10" applyNumberFormat="1" applyFont="1" applyFill="1" applyBorder="1" applyAlignment="1" applyProtection="1">
      <alignment horizontal="center" vertical="center" wrapText="1"/>
      <protection locked="0"/>
    </xf>
    <xf numFmtId="165" fontId="24" fillId="8" borderId="10" xfId="1" applyNumberFormat="1" applyFont="1" applyFill="1" applyBorder="1" applyAlignment="1" applyProtection="1">
      <alignment horizontal="right"/>
      <protection locked="0"/>
    </xf>
    <xf numFmtId="165" fontId="8" fillId="8" borderId="10" xfId="1" applyNumberFormat="1" applyFont="1" applyFill="1" applyBorder="1" applyAlignment="1" applyProtection="1">
      <alignment horizontal="right"/>
      <protection locked="0"/>
    </xf>
    <xf numFmtId="165" fontId="32" fillId="8" borderId="10" xfId="1" applyNumberFormat="1" applyFont="1" applyFill="1" applyBorder="1" applyAlignment="1" applyProtection="1">
      <alignment horizontal="right"/>
      <protection locked="0"/>
    </xf>
    <xf numFmtId="164" fontId="8" fillId="8" borderId="0" xfId="0" applyNumberFormat="1" applyFont="1" applyFill="1" applyAlignment="1">
      <alignment horizontal="right"/>
    </xf>
    <xf numFmtId="0" fontId="2" fillId="8" borderId="0" xfId="0" applyFont="1" applyFill="1" applyAlignment="1">
      <alignment horizontal="left"/>
    </xf>
    <xf numFmtId="0" fontId="16" fillId="8" borderId="0" xfId="4" applyFont="1" applyFill="1"/>
    <xf numFmtId="0" fontId="24" fillId="8" borderId="0" xfId="4" applyFont="1" applyFill="1" applyAlignment="1">
      <alignment horizontal="left" wrapText="1"/>
    </xf>
    <xf numFmtId="3" fontId="24" fillId="8" borderId="0" xfId="4" applyNumberFormat="1" applyFont="1" applyFill="1" applyAlignment="1">
      <alignment horizontal="left" wrapText="1"/>
    </xf>
    <xf numFmtId="0" fontId="24" fillId="8" borderId="17" xfId="4" applyFont="1" applyFill="1" applyBorder="1" applyAlignment="1" applyProtection="1">
      <alignment horizontal="center" vertical="top" wrapText="1"/>
      <protection locked="0"/>
    </xf>
    <xf numFmtId="3" fontId="2" fillId="8" borderId="0" xfId="4" applyNumberFormat="1" applyFont="1" applyFill="1" applyAlignment="1" applyProtection="1">
      <alignment vertical="center"/>
      <protection locked="0"/>
    </xf>
    <xf numFmtId="3" fontId="24" fillId="8" borderId="17" xfId="4" applyNumberFormat="1" applyFont="1" applyFill="1" applyBorder="1" applyAlignment="1" applyProtection="1">
      <alignment horizontal="center" vertical="top" wrapText="1"/>
      <protection locked="0"/>
    </xf>
    <xf numFmtId="3" fontId="8" fillId="8" borderId="17" xfId="4" applyNumberFormat="1" applyFont="1" applyFill="1" applyBorder="1" applyAlignment="1" applyProtection="1">
      <alignment horizontal="center" vertical="top" wrapText="1"/>
      <protection locked="0"/>
    </xf>
    <xf numFmtId="3" fontId="2" fillId="8" borderId="0" xfId="4" applyNumberFormat="1" applyFont="1" applyFill="1" applyAlignment="1" applyProtection="1">
      <alignment horizontal="center" vertical="top" wrapText="1"/>
      <protection locked="0"/>
    </xf>
    <xf numFmtId="0" fontId="24" fillId="8" borderId="18" xfId="4" applyFont="1" applyFill="1" applyBorder="1" applyAlignment="1" applyProtection="1">
      <alignment horizontal="center" vertical="top" wrapText="1"/>
      <protection locked="0"/>
    </xf>
    <xf numFmtId="3" fontId="24" fillId="8" borderId="18" xfId="4" applyNumberFormat="1" applyFont="1" applyFill="1" applyBorder="1" applyAlignment="1" applyProtection="1">
      <alignment horizontal="center" vertical="top" wrapText="1"/>
      <protection locked="0"/>
    </xf>
    <xf numFmtId="3" fontId="8" fillId="8" borderId="18" xfId="4" applyNumberFormat="1" applyFont="1" applyFill="1" applyBorder="1" applyAlignment="1" applyProtection="1">
      <alignment horizontal="center" vertical="top" wrapText="1"/>
      <protection locked="0"/>
    </xf>
    <xf numFmtId="3" fontId="8" fillId="8" borderId="0" xfId="4" applyNumberFormat="1" applyFont="1" applyFill="1" applyAlignment="1" applyProtection="1">
      <alignment horizontal="center" vertical="top" wrapText="1"/>
      <protection locked="0"/>
    </xf>
    <xf numFmtId="3" fontId="30" fillId="8" borderId="0" xfId="4" applyNumberFormat="1" applyFont="1" applyFill="1" applyAlignment="1">
      <alignment horizontal="right" indent="2"/>
    </xf>
    <xf numFmtId="165" fontId="30" fillId="8" borderId="0" xfId="4" applyNumberFormat="1" applyFont="1" applyFill="1" applyAlignment="1">
      <alignment horizontal="right"/>
    </xf>
    <xf numFmtId="0" fontId="24" fillId="8" borderId="10" xfId="4" applyFont="1" applyFill="1" applyBorder="1"/>
    <xf numFmtId="0" fontId="15" fillId="8" borderId="0" xfId="4" applyFont="1" applyFill="1"/>
    <xf numFmtId="3" fontId="24" fillId="8" borderId="0" xfId="4" applyNumberFormat="1" applyFont="1" applyFill="1" applyAlignment="1">
      <alignment horizontal="right" indent="1"/>
    </xf>
    <xf numFmtId="3" fontId="24" fillId="8" borderId="0" xfId="4" applyNumberFormat="1" applyFont="1" applyFill="1" applyAlignment="1">
      <alignment horizontal="right" indent="2"/>
    </xf>
    <xf numFmtId="165" fontId="24" fillId="8" borderId="0" xfId="4" applyNumberFormat="1" applyFont="1" applyFill="1" applyAlignment="1">
      <alignment horizontal="right"/>
    </xf>
    <xf numFmtId="3" fontId="8" fillId="8" borderId="0" xfId="4" applyNumberFormat="1" applyFont="1" applyFill="1" applyAlignment="1">
      <alignment horizontal="right" indent="2"/>
    </xf>
    <xf numFmtId="165" fontId="8" fillId="8" borderId="0" xfId="4" applyNumberFormat="1" applyFont="1" applyFill="1" applyAlignment="1">
      <alignment horizontal="right"/>
    </xf>
    <xf numFmtId="3" fontId="8" fillId="8" borderId="0" xfId="4" applyNumberFormat="1" applyFont="1" applyFill="1" applyAlignment="1">
      <alignment horizontal="right" indent="3"/>
    </xf>
    <xf numFmtId="0" fontId="8" fillId="8" borderId="22" xfId="4" applyFont="1" applyFill="1" applyBorder="1" applyAlignment="1" applyProtection="1">
      <alignment horizontal="left"/>
      <protection locked="0"/>
    </xf>
    <xf numFmtId="3" fontId="8" fillId="8" borderId="13" xfId="4" applyNumberFormat="1" applyFont="1" applyFill="1" applyBorder="1" applyProtection="1">
      <protection locked="0"/>
    </xf>
    <xf numFmtId="3" fontId="8" fillId="8" borderId="13" xfId="4" applyNumberFormat="1" applyFont="1" applyFill="1" applyBorder="1" applyAlignment="1">
      <alignment horizontal="right"/>
    </xf>
    <xf numFmtId="0" fontId="24" fillId="8" borderId="13" xfId="4" applyFont="1" applyFill="1" applyBorder="1" applyAlignment="1">
      <alignment horizontal="left"/>
    </xf>
    <xf numFmtId="0" fontId="8" fillId="8" borderId="13" xfId="4" applyFont="1" applyFill="1" applyBorder="1"/>
    <xf numFmtId="0" fontId="8" fillId="8" borderId="14" xfId="4" applyFont="1" applyFill="1" applyBorder="1"/>
    <xf numFmtId="3" fontId="16" fillId="8" borderId="0" xfId="4" applyNumberFormat="1" applyFont="1" applyFill="1"/>
    <xf numFmtId="0" fontId="8" fillId="8" borderId="17" xfId="4" applyFont="1" applyFill="1" applyBorder="1" applyAlignment="1" applyProtection="1">
      <alignment horizontal="center" vertical="center" wrapText="1"/>
      <protection locked="0"/>
    </xf>
    <xf numFmtId="0" fontId="8" fillId="8" borderId="18" xfId="4" applyFont="1" applyFill="1" applyBorder="1" applyAlignment="1" applyProtection="1">
      <alignment horizontal="left"/>
      <protection locked="0"/>
    </xf>
    <xf numFmtId="3" fontId="24" fillId="8" borderId="16" xfId="0" applyNumberFormat="1" applyFont="1" applyFill="1" applyBorder="1" applyAlignment="1">
      <alignment horizontal="center" vertical="top" wrapText="1"/>
    </xf>
    <xf numFmtId="3" fontId="24" fillId="8" borderId="13" xfId="0" applyNumberFormat="1" applyFont="1" applyFill="1" applyBorder="1" applyAlignment="1">
      <alignment horizontal="center" vertical="top" wrapText="1"/>
    </xf>
    <xf numFmtId="0" fontId="8" fillId="8" borderId="11" xfId="0" applyFont="1" applyFill="1" applyBorder="1" applyAlignment="1">
      <alignment horizontal="center" vertical="center" wrapText="1"/>
    </xf>
    <xf numFmtId="3" fontId="24" fillId="8" borderId="0" xfId="0" applyNumberFormat="1" applyFont="1" applyFill="1" applyAlignment="1">
      <alignment horizontal="center" vertical="top" wrapText="1"/>
    </xf>
    <xf numFmtId="0" fontId="8" fillId="8" borderId="10" xfId="0" applyFont="1" applyFill="1" applyBorder="1" applyAlignment="1">
      <alignment horizontal="center" vertical="top" wrapText="1"/>
    </xf>
    <xf numFmtId="0" fontId="24" fillId="8" borderId="10" xfId="0" applyFont="1" applyFill="1" applyBorder="1" applyAlignment="1">
      <alignment horizontal="center" vertical="top" wrapText="1"/>
    </xf>
    <xf numFmtId="0" fontId="31" fillId="8" borderId="10" xfId="0" applyFont="1" applyFill="1" applyBorder="1"/>
    <xf numFmtId="0" fontId="8" fillId="8" borderId="11" xfId="11" applyFont="1" applyFill="1" applyBorder="1" applyAlignment="1">
      <alignment horizontal="left" vertical="top" indent="1"/>
    </xf>
    <xf numFmtId="0" fontId="8" fillId="8" borderId="10" xfId="0" applyFont="1" applyFill="1" applyBorder="1"/>
    <xf numFmtId="3" fontId="31" fillId="8" borderId="10" xfId="0" applyNumberFormat="1" applyFont="1" applyFill="1" applyBorder="1"/>
    <xf numFmtId="3" fontId="8" fillId="8" borderId="10" xfId="0" applyNumberFormat="1" applyFont="1" applyFill="1" applyBorder="1"/>
    <xf numFmtId="0" fontId="24" fillId="8" borderId="11" xfId="11" applyFont="1" applyFill="1" applyBorder="1" applyAlignment="1">
      <alignment horizontal="left" vertical="top" indent="1"/>
    </xf>
    <xf numFmtId="0" fontId="3" fillId="8" borderId="0" xfId="0" applyFont="1" applyFill="1"/>
    <xf numFmtId="0" fontId="4" fillId="8" borderId="0" xfId="0" applyFont="1" applyFill="1"/>
    <xf numFmtId="0" fontId="8" fillId="8" borderId="11" xfId="4" applyFont="1" applyFill="1" applyBorder="1" applyAlignment="1" applyProtection="1">
      <alignment horizontal="center" vertical="top" wrapText="1"/>
      <protection locked="0"/>
    </xf>
    <xf numFmtId="0" fontId="8" fillId="8" borderId="12" xfId="11" applyFont="1" applyFill="1" applyBorder="1" applyAlignment="1">
      <alignment horizontal="left" vertical="top" indent="1"/>
    </xf>
    <xf numFmtId="3" fontId="8" fillId="8" borderId="12" xfId="0" applyNumberFormat="1" applyFont="1" applyFill="1" applyBorder="1"/>
    <xf numFmtId="3" fontId="8" fillId="8" borderId="13" xfId="0" applyNumberFormat="1" applyFont="1" applyFill="1" applyBorder="1"/>
    <xf numFmtId="3" fontId="8" fillId="8" borderId="14" xfId="0" applyNumberFormat="1" applyFont="1" applyFill="1" applyBorder="1"/>
    <xf numFmtId="3" fontId="24" fillId="8" borderId="15" xfId="4" applyNumberFormat="1" applyFont="1" applyFill="1" applyBorder="1" applyAlignment="1" applyProtection="1">
      <alignment horizontal="center" vertical="top" wrapText="1"/>
      <protection locked="0"/>
    </xf>
    <xf numFmtId="3" fontId="8" fillId="8" borderId="0" xfId="4" applyNumberFormat="1" applyFont="1" applyFill="1" applyAlignment="1" applyProtection="1">
      <alignment horizontal="left" vertical="top" wrapText="1"/>
      <protection locked="0"/>
    </xf>
    <xf numFmtId="3" fontId="8" fillId="8" borderId="10" xfId="4" applyNumberFormat="1" applyFont="1" applyFill="1" applyBorder="1" applyAlignment="1" applyProtection="1">
      <alignment horizontal="center" vertical="top" wrapText="1"/>
      <protection locked="0"/>
    </xf>
    <xf numFmtId="3" fontId="8" fillId="8" borderId="13" xfId="4" applyNumberFormat="1" applyFont="1" applyFill="1" applyBorder="1" applyAlignment="1">
      <alignment horizontal="left" indent="1"/>
    </xf>
    <xf numFmtId="3" fontId="8" fillId="8" borderId="13" xfId="4" applyNumberFormat="1" applyFont="1" applyFill="1" applyBorder="1" applyAlignment="1">
      <alignment horizontal="right" indent="3"/>
    </xf>
    <xf numFmtId="0" fontId="2" fillId="8" borderId="0" xfId="4" applyFont="1" applyFill="1" applyAlignment="1" applyProtection="1">
      <alignment vertical="center" wrapText="1"/>
      <protection locked="0"/>
    </xf>
    <xf numFmtId="0" fontId="24" fillId="8" borderId="17" xfId="4" applyFont="1" applyFill="1" applyBorder="1" applyAlignment="1">
      <alignment horizontal="center" vertical="top" wrapText="1"/>
    </xf>
    <xf numFmtId="3" fontId="30" fillId="8" borderId="0" xfId="4" applyNumberFormat="1" applyFont="1" applyFill="1" applyAlignment="1">
      <alignment horizontal="right" indent="3"/>
    </xf>
    <xf numFmtId="3" fontId="24" fillId="8" borderId="0" xfId="4" applyNumberFormat="1" applyFont="1" applyFill="1" applyAlignment="1">
      <alignment horizontal="right" indent="3"/>
    </xf>
    <xf numFmtId="167" fontId="5" fillId="8" borderId="0" xfId="4" applyNumberFormat="1" applyFont="1" applyFill="1"/>
    <xf numFmtId="0" fontId="8" fillId="8" borderId="18" xfId="11" applyFont="1" applyFill="1" applyBorder="1" applyAlignment="1">
      <alignment horizontal="left" vertical="top" indent="1"/>
    </xf>
    <xf numFmtId="3" fontId="24" fillId="8" borderId="13" xfId="4" applyNumberFormat="1" applyFont="1" applyFill="1" applyBorder="1"/>
    <xf numFmtId="3" fontId="30" fillId="8" borderId="0" xfId="4" applyNumberFormat="1" applyFont="1" applyFill="1" applyAlignment="1">
      <alignment horizontal="right" vertical="top" indent="2"/>
    </xf>
    <xf numFmtId="3" fontId="30" fillId="8" borderId="10" xfId="4" applyNumberFormat="1" applyFont="1" applyFill="1" applyBorder="1" applyAlignment="1">
      <alignment horizontal="right" vertical="top" indent="2"/>
    </xf>
    <xf numFmtId="3" fontId="24" fillId="8" borderId="0" xfId="4" applyNumberFormat="1" applyFont="1" applyFill="1" applyAlignment="1">
      <alignment horizontal="right" vertical="top" indent="2"/>
    </xf>
    <xf numFmtId="3" fontId="24" fillId="8" borderId="10" xfId="4" applyNumberFormat="1" applyFont="1" applyFill="1" applyBorder="1" applyAlignment="1">
      <alignment horizontal="right" vertical="top" indent="2"/>
    </xf>
    <xf numFmtId="3" fontId="8" fillId="8" borderId="0" xfId="4" applyNumberFormat="1" applyFont="1" applyFill="1" applyAlignment="1">
      <alignment horizontal="right" vertical="top" indent="2"/>
    </xf>
    <xf numFmtId="3" fontId="8" fillId="8" borderId="10" xfId="4" applyNumberFormat="1" applyFont="1" applyFill="1" applyBorder="1" applyAlignment="1">
      <alignment horizontal="right" vertical="top" indent="2"/>
    </xf>
    <xf numFmtId="3" fontId="8" fillId="8" borderId="0" xfId="4" applyNumberFormat="1" applyFont="1" applyFill="1" applyAlignment="1" applyProtection="1">
      <alignment horizontal="right" vertical="top" indent="2"/>
      <protection locked="0"/>
    </xf>
    <xf numFmtId="3" fontId="8" fillId="8" borderId="13" xfId="4" applyNumberFormat="1" applyFont="1" applyFill="1" applyBorder="1"/>
    <xf numFmtId="0" fontId="24" fillId="8" borderId="9" xfId="11" quotePrefix="1" applyFont="1" applyFill="1" applyBorder="1" applyAlignment="1">
      <alignment horizontal="left" vertical="top" indent="1"/>
    </xf>
    <xf numFmtId="0" fontId="8" fillId="8" borderId="9" xfId="11" quotePrefix="1" applyFont="1" applyFill="1" applyBorder="1" applyAlignment="1">
      <alignment horizontal="left" vertical="top" indent="1"/>
    </xf>
    <xf numFmtId="165" fontId="8" fillId="8" borderId="10" xfId="1" applyNumberFormat="1" applyFont="1" applyFill="1" applyBorder="1" applyAlignment="1" applyProtection="1">
      <alignment horizontal="right"/>
    </xf>
    <xf numFmtId="3" fontId="8" fillId="8" borderId="0" xfId="10" applyNumberFormat="1" applyFont="1" applyFill="1"/>
    <xf numFmtId="3" fontId="8" fillId="8" borderId="10" xfId="0" applyNumberFormat="1" applyFont="1" applyFill="1" applyBorder="1" applyAlignment="1">
      <alignment horizontal="left" indent="1"/>
    </xf>
    <xf numFmtId="3" fontId="24" fillId="8" borderId="10" xfId="4" applyNumberFormat="1" applyFont="1" applyFill="1" applyBorder="1" applyAlignment="1">
      <alignment horizontal="left" indent="1"/>
    </xf>
    <xf numFmtId="3" fontId="24" fillId="8" borderId="10" xfId="0" applyNumberFormat="1" applyFont="1" applyFill="1" applyBorder="1" applyAlignment="1">
      <alignment horizontal="left" indent="1"/>
    </xf>
    <xf numFmtId="3" fontId="8" fillId="8" borderId="10" xfId="4" applyNumberFormat="1" applyFont="1" applyFill="1" applyBorder="1" applyAlignment="1">
      <alignment horizontal="left" indent="1"/>
    </xf>
    <xf numFmtId="0" fontId="8" fillId="8" borderId="10" xfId="0" applyFont="1" applyFill="1" applyBorder="1" applyAlignment="1">
      <alignment horizontal="left" indent="1"/>
    </xf>
    <xf numFmtId="3" fontId="24" fillId="8" borderId="10" xfId="0" applyNumberFormat="1" applyFont="1" applyFill="1" applyBorder="1"/>
    <xf numFmtId="0" fontId="1" fillId="8" borderId="0" xfId="0" applyFont="1" applyFill="1"/>
    <xf numFmtId="0" fontId="24" fillId="8" borderId="11" xfId="11" quotePrefix="1" applyFont="1" applyFill="1" applyBorder="1" applyAlignment="1">
      <alignment horizontal="left" vertical="top" indent="1"/>
    </xf>
    <xf numFmtId="3" fontId="24" fillId="8" borderId="0" xfId="4" applyNumberFormat="1" applyFont="1" applyFill="1" applyAlignment="1" applyProtection="1">
      <alignment horizontal="center" vertical="top" wrapText="1"/>
      <protection locked="0"/>
    </xf>
    <xf numFmtId="3" fontId="24" fillId="8" borderId="0" xfId="4" applyNumberFormat="1" applyFont="1" applyFill="1" applyAlignment="1">
      <alignment horizontal="right"/>
    </xf>
    <xf numFmtId="0" fontId="30" fillId="8" borderId="23" xfId="11" applyFont="1" applyFill="1" applyBorder="1" applyAlignment="1">
      <alignment horizontal="left" vertical="top" indent="1"/>
    </xf>
    <xf numFmtId="0" fontId="8" fillId="8" borderId="14" xfId="11" applyFont="1" applyFill="1" applyBorder="1" applyAlignment="1">
      <alignment horizontal="left" vertical="top" indent="1"/>
    </xf>
    <xf numFmtId="0" fontId="24" fillId="8" borderId="2" xfId="11" quotePrefix="1" applyFont="1" applyFill="1" applyBorder="1" applyAlignment="1">
      <alignment horizontal="left" vertical="center" indent="1"/>
    </xf>
    <xf numFmtId="0" fontId="45" fillId="8" borderId="0" xfId="0" applyFont="1" applyFill="1" applyAlignment="1">
      <alignment wrapText="1"/>
    </xf>
    <xf numFmtId="3" fontId="5" fillId="8" borderId="0" xfId="10" applyNumberFormat="1" applyFont="1" applyFill="1"/>
    <xf numFmtId="0" fontId="8" fillId="0" borderId="0" xfId="0" applyFont="1" applyAlignment="1">
      <alignment horizontal="justify" vertical="top"/>
    </xf>
    <xf numFmtId="3" fontId="24" fillId="8" borderId="0" xfId="0" applyNumberFormat="1" applyFont="1" applyFill="1" applyAlignment="1">
      <alignment horizontal="right"/>
    </xf>
    <xf numFmtId="3" fontId="8" fillId="8" borderId="0" xfId="0" applyNumberFormat="1" applyFont="1" applyFill="1" applyAlignment="1">
      <alignment horizontal="right"/>
    </xf>
    <xf numFmtId="3" fontId="8" fillId="8" borderId="0" xfId="4" applyNumberFormat="1" applyFont="1" applyFill="1" applyAlignment="1">
      <alignment horizontal="right"/>
    </xf>
    <xf numFmtId="3" fontId="24" fillId="8" borderId="12" xfId="0" applyNumberFormat="1" applyFont="1" applyFill="1" applyBorder="1" applyAlignment="1">
      <alignment horizontal="center" vertical="top" wrapText="1"/>
    </xf>
    <xf numFmtId="0" fontId="24" fillId="8" borderId="0" xfId="0" applyFont="1" applyFill="1" applyAlignment="1">
      <alignment horizontal="center" vertical="top"/>
    </xf>
    <xf numFmtId="0" fontId="1" fillId="8" borderId="9" xfId="0" applyFont="1" applyFill="1" applyBorder="1"/>
    <xf numFmtId="0" fontId="0" fillId="8" borderId="0" xfId="0" applyFill="1"/>
    <xf numFmtId="3" fontId="48" fillId="8" borderId="0" xfId="1" applyNumberFormat="1" applyFont="1" applyFill="1" applyBorder="1" applyAlignment="1" applyProtection="1">
      <alignment horizontal="right" indent="1"/>
      <protection locked="0"/>
    </xf>
    <xf numFmtId="3" fontId="5" fillId="8" borderId="0" xfId="4" applyNumberFormat="1" applyFont="1" applyFill="1"/>
    <xf numFmtId="0" fontId="8" fillId="10" borderId="0" xfId="0" applyFont="1" applyFill="1" applyAlignment="1">
      <alignment horizontal="justify" vertical="top"/>
    </xf>
    <xf numFmtId="3" fontId="30" fillId="8" borderId="0" xfId="4" applyNumberFormat="1" applyFont="1" applyFill="1" applyAlignment="1">
      <alignment horizontal="right"/>
    </xf>
    <xf numFmtId="3" fontId="48" fillId="8" borderId="0" xfId="4" applyNumberFormat="1" applyFont="1" applyFill="1" applyAlignment="1">
      <alignment horizontal="right" indent="1"/>
    </xf>
    <xf numFmtId="3" fontId="49" fillId="8" borderId="0" xfId="4" applyNumberFormat="1" applyFont="1" applyFill="1" applyAlignment="1">
      <alignment horizontal="right" indent="1"/>
    </xf>
    <xf numFmtId="3" fontId="24" fillId="8" borderId="10" xfId="4" applyNumberFormat="1" applyFont="1" applyFill="1" applyBorder="1" applyAlignment="1">
      <alignment horizontal="right" indent="1"/>
    </xf>
    <xf numFmtId="3" fontId="8" fillId="8" borderId="10" xfId="4" applyNumberFormat="1" applyFont="1" applyFill="1" applyBorder="1" applyAlignment="1">
      <alignment horizontal="right" indent="1"/>
    </xf>
    <xf numFmtId="3" fontId="30" fillId="8" borderId="10" xfId="4" applyNumberFormat="1" applyFont="1" applyFill="1" applyBorder="1" applyAlignment="1">
      <alignment horizontal="right" indent="1"/>
    </xf>
    <xf numFmtId="0" fontId="8" fillId="8" borderId="10" xfId="4" applyFont="1" applyFill="1" applyBorder="1" applyAlignment="1">
      <alignment horizontal="right" indent="1"/>
    </xf>
    <xf numFmtId="0" fontId="24" fillId="8" borderId="10" xfId="4" applyFont="1" applyFill="1" applyBorder="1" applyAlignment="1">
      <alignment horizontal="right" indent="1"/>
    </xf>
    <xf numFmtId="0" fontId="24" fillId="8" borderId="23" xfId="0" applyFont="1" applyFill="1" applyBorder="1" applyAlignment="1">
      <alignment horizontal="center" vertical="top" wrapText="1"/>
    </xf>
    <xf numFmtId="3" fontId="49" fillId="8" borderId="0" xfId="0" applyNumberFormat="1" applyFont="1" applyFill="1" applyAlignment="1">
      <alignment horizontal="right"/>
    </xf>
    <xf numFmtId="3" fontId="24" fillId="8" borderId="0" xfId="0" applyNumberFormat="1" applyFont="1" applyFill="1" applyAlignment="1">
      <alignment horizontal="right" indent="1"/>
    </xf>
    <xf numFmtId="3" fontId="8" fillId="8" borderId="0" xfId="0" applyNumberFormat="1" applyFont="1" applyFill="1" applyAlignment="1">
      <alignment horizontal="right" indent="1"/>
    </xf>
    <xf numFmtId="0" fontId="24" fillId="8" borderId="15" xfId="0" applyFont="1" applyFill="1" applyBorder="1" applyAlignment="1">
      <alignment horizontal="center" vertical="top" wrapText="1"/>
    </xf>
    <xf numFmtId="0" fontId="21" fillId="5" borderId="25" xfId="8" applyFont="1" applyFill="1" applyBorder="1"/>
    <xf numFmtId="0" fontId="37" fillId="5" borderId="25" xfId="3" applyFont="1" applyFill="1" applyBorder="1" applyAlignment="1">
      <alignment horizontal="center" vertical="center"/>
    </xf>
    <xf numFmtId="0" fontId="9" fillId="5" borderId="25" xfId="3" applyFont="1" applyFill="1" applyBorder="1" applyAlignment="1">
      <alignment horizontal="left" vertical="center" wrapText="1" indent="1"/>
    </xf>
    <xf numFmtId="0" fontId="21" fillId="8" borderId="25" xfId="8" applyFont="1" applyFill="1" applyBorder="1"/>
    <xf numFmtId="0" fontId="8" fillId="8" borderId="25" xfId="0" applyFont="1" applyFill="1" applyBorder="1"/>
    <xf numFmtId="0" fontId="50" fillId="8" borderId="0" xfId="4" applyFont="1" applyFill="1"/>
    <xf numFmtId="0" fontId="50" fillId="8" borderId="0" xfId="4" applyFont="1" applyFill="1" applyAlignment="1">
      <alignment horizontal="left" wrapText="1"/>
    </xf>
    <xf numFmtId="0" fontId="50" fillId="8" borderId="0" xfId="10" applyFont="1" applyFill="1"/>
    <xf numFmtId="0" fontId="50" fillId="8" borderId="26" xfId="10" applyFont="1" applyFill="1" applyBorder="1"/>
    <xf numFmtId="0" fontId="24" fillId="8" borderId="26" xfId="10" applyFont="1" applyFill="1" applyBorder="1" applyAlignment="1">
      <alignment wrapText="1"/>
    </xf>
    <xf numFmtId="0" fontId="24" fillId="8" borderId="26" xfId="10" applyFont="1" applyFill="1" applyBorder="1"/>
    <xf numFmtId="0" fontId="8" fillId="8" borderId="25" xfId="10" applyFont="1" applyFill="1" applyBorder="1" applyAlignment="1">
      <alignment wrapText="1"/>
    </xf>
    <xf numFmtId="0" fontId="24" fillId="8" borderId="25" xfId="10" applyFont="1" applyFill="1" applyBorder="1"/>
    <xf numFmtId="0" fontId="8" fillId="8" borderId="25" xfId="10" applyFont="1" applyFill="1" applyBorder="1"/>
    <xf numFmtId="3" fontId="8" fillId="8" borderId="25" xfId="4" applyNumberFormat="1" applyFont="1" applyFill="1" applyBorder="1"/>
    <xf numFmtId="0" fontId="8" fillId="8" borderId="25" xfId="4" applyFont="1" applyFill="1" applyBorder="1"/>
    <xf numFmtId="0" fontId="50" fillId="8" borderId="0" xfId="0" applyFont="1" applyFill="1" applyAlignment="1">
      <alignment horizontal="right"/>
    </xf>
    <xf numFmtId="0" fontId="50" fillId="8" borderId="0" xfId="0" applyFont="1" applyFill="1"/>
    <xf numFmtId="0" fontId="50" fillId="8" borderId="26" xfId="0" applyFont="1" applyFill="1" applyBorder="1"/>
    <xf numFmtId="0" fontId="8" fillId="8" borderId="26" xfId="0" applyFont="1" applyFill="1" applyBorder="1"/>
    <xf numFmtId="0" fontId="8" fillId="8" borderId="15" xfId="4" applyFont="1" applyFill="1" applyBorder="1" applyAlignment="1" applyProtection="1">
      <alignment horizontal="center" vertical="top" wrapText="1"/>
      <protection locked="0"/>
    </xf>
    <xf numFmtId="3" fontId="24" fillId="8" borderId="15" xfId="0" applyNumberFormat="1" applyFont="1" applyFill="1" applyBorder="1"/>
    <xf numFmtId="3" fontId="24" fillId="8" borderId="16" xfId="0" applyNumberFormat="1" applyFont="1" applyFill="1" applyBorder="1" applyAlignment="1">
      <alignment horizontal="right" indent="1"/>
    </xf>
    <xf numFmtId="3" fontId="24" fillId="8" borderId="16" xfId="0" applyNumberFormat="1" applyFont="1" applyFill="1" applyBorder="1" applyAlignment="1">
      <alignment horizontal="right"/>
    </xf>
    <xf numFmtId="3" fontId="8" fillId="8" borderId="23" xfId="0" applyNumberFormat="1" applyFont="1" applyFill="1" applyBorder="1"/>
    <xf numFmtId="3" fontId="24" fillId="8" borderId="23" xfId="0" applyNumberFormat="1" applyFont="1" applyFill="1" applyBorder="1" applyAlignment="1">
      <alignment horizontal="left" indent="1"/>
    </xf>
    <xf numFmtId="3" fontId="24" fillId="8" borderId="15" xfId="0" applyNumberFormat="1" applyFont="1" applyFill="1" applyBorder="1" applyAlignment="1">
      <alignment horizontal="center" vertical="top" wrapText="1"/>
    </xf>
    <xf numFmtId="3" fontId="24" fillId="8" borderId="11" xfId="4" applyNumberFormat="1" applyFont="1" applyFill="1" applyBorder="1" applyAlignment="1">
      <alignment horizontal="right"/>
    </xf>
    <xf numFmtId="3" fontId="24" fillId="8" borderId="11" xfId="0" applyNumberFormat="1" applyFont="1" applyFill="1" applyBorder="1" applyAlignment="1">
      <alignment horizontal="right"/>
    </xf>
    <xf numFmtId="3" fontId="8" fillId="8" borderId="11" xfId="0" applyNumberFormat="1" applyFont="1" applyFill="1" applyBorder="1" applyAlignment="1">
      <alignment horizontal="right"/>
    </xf>
    <xf numFmtId="3" fontId="8" fillId="8" borderId="11" xfId="4" applyNumberFormat="1" applyFont="1" applyFill="1" applyBorder="1" applyAlignment="1">
      <alignment horizontal="right"/>
    </xf>
    <xf numFmtId="0" fontId="24" fillId="8" borderId="11" xfId="0" applyFont="1" applyFill="1" applyBorder="1" applyAlignment="1">
      <alignment horizontal="right"/>
    </xf>
    <xf numFmtId="3" fontId="49" fillId="8" borderId="11" xfId="0" applyNumberFormat="1" applyFont="1" applyFill="1" applyBorder="1" applyAlignment="1">
      <alignment horizontal="right"/>
    </xf>
    <xf numFmtId="3" fontId="24" fillId="8" borderId="9" xfId="4" applyNumberFormat="1" applyFont="1" applyFill="1" applyBorder="1" applyAlignment="1">
      <alignment horizontal="left"/>
    </xf>
    <xf numFmtId="3" fontId="24" fillId="8" borderId="9" xfId="0" applyNumberFormat="1" applyFont="1" applyFill="1" applyBorder="1"/>
    <xf numFmtId="3" fontId="8" fillId="8" borderId="9" xfId="0" applyNumberFormat="1" applyFont="1" applyFill="1" applyBorder="1"/>
    <xf numFmtId="3" fontId="8" fillId="8" borderId="9" xfId="4" applyNumberFormat="1" applyFont="1" applyFill="1" applyBorder="1" applyAlignment="1">
      <alignment horizontal="left"/>
    </xf>
    <xf numFmtId="3" fontId="8" fillId="8" borderId="9" xfId="4" applyNumberFormat="1" applyFont="1" applyFill="1" applyBorder="1" applyAlignment="1">
      <alignment horizontal="right"/>
    </xf>
    <xf numFmtId="3" fontId="24" fillId="8" borderId="15" xfId="0" applyNumberFormat="1" applyFont="1" applyFill="1" applyBorder="1" applyAlignment="1">
      <alignment horizontal="right"/>
    </xf>
    <xf numFmtId="3" fontId="8" fillId="8" borderId="23" xfId="0" applyNumberFormat="1" applyFont="1" applyFill="1" applyBorder="1" applyAlignment="1">
      <alignment horizontal="left"/>
    </xf>
    <xf numFmtId="3" fontId="50" fillId="8" borderId="0" xfId="4" applyNumberFormat="1" applyFont="1" applyFill="1" applyAlignment="1">
      <alignment horizontal="right"/>
    </xf>
    <xf numFmtId="3" fontId="24" fillId="8" borderId="23" xfId="0" applyNumberFormat="1" applyFont="1" applyFill="1" applyBorder="1" applyAlignment="1">
      <alignment horizontal="center" vertical="top" wrapText="1"/>
    </xf>
    <xf numFmtId="2" fontId="52" fillId="8" borderId="0" xfId="0" applyNumberFormat="1" applyFont="1" applyFill="1"/>
    <xf numFmtId="3" fontId="8" fillId="8" borderId="11" xfId="4" applyNumberFormat="1" applyFont="1" applyFill="1" applyBorder="1" applyAlignment="1">
      <alignment horizontal="left"/>
    </xf>
    <xf numFmtId="3" fontId="8" fillId="8" borderId="14" xfId="4" applyNumberFormat="1" applyFont="1" applyFill="1" applyBorder="1" applyAlignment="1">
      <alignment horizontal="right" vertical="top" indent="2"/>
    </xf>
    <xf numFmtId="0" fontId="30" fillId="8" borderId="9" xfId="11" applyFont="1" applyFill="1" applyBorder="1" applyAlignment="1">
      <alignment horizontal="left" indent="1"/>
    </xf>
    <xf numFmtId="0" fontId="24" fillId="8" borderId="9" xfId="11" applyFont="1" applyFill="1" applyBorder="1" applyAlignment="1">
      <alignment horizontal="left" indent="1"/>
    </xf>
    <xf numFmtId="0" fontId="8" fillId="8" borderId="9" xfId="11" applyFont="1" applyFill="1" applyBorder="1" applyAlignment="1">
      <alignment horizontal="left" indent="1"/>
    </xf>
    <xf numFmtId="0" fontId="24" fillId="8" borderId="9" xfId="11" quotePrefix="1" applyFont="1" applyFill="1" applyBorder="1" applyAlignment="1">
      <alignment horizontal="left" indent="1"/>
    </xf>
    <xf numFmtId="0" fontId="8" fillId="8" borderId="9" xfId="11" quotePrefix="1" applyFont="1" applyFill="1" applyBorder="1" applyAlignment="1">
      <alignment horizontal="left" indent="1"/>
    </xf>
    <xf numFmtId="0" fontId="8" fillId="8" borderId="21" xfId="4" applyFont="1" applyFill="1" applyBorder="1" applyAlignment="1" applyProtection="1">
      <alignment horizontal="center" wrapText="1"/>
      <protection locked="0"/>
    </xf>
    <xf numFmtId="0" fontId="30" fillId="8" borderId="9" xfId="11" applyFont="1" applyFill="1" applyBorder="1" applyAlignment="1">
      <alignment horizontal="left"/>
    </xf>
    <xf numFmtId="0" fontId="24" fillId="8" borderId="9" xfId="11" applyFont="1" applyFill="1" applyBorder="1" applyAlignment="1">
      <alignment horizontal="left"/>
    </xf>
    <xf numFmtId="0" fontId="8" fillId="8" borderId="9" xfId="11" applyFont="1" applyFill="1" applyBorder="1" applyAlignment="1">
      <alignment horizontal="left"/>
    </xf>
    <xf numFmtId="0" fontId="24" fillId="8" borderId="9" xfId="11" quotePrefix="1" applyFont="1" applyFill="1" applyBorder="1" applyAlignment="1">
      <alignment horizontal="left"/>
    </xf>
    <xf numFmtId="0" fontId="8" fillId="8" borderId="9" xfId="11" quotePrefix="1" applyFont="1" applyFill="1" applyBorder="1" applyAlignment="1">
      <alignment horizontal="left"/>
    </xf>
    <xf numFmtId="0" fontId="24" fillId="8" borderId="11" xfId="11" applyFont="1" applyFill="1" applyBorder="1" applyAlignment="1">
      <alignment horizontal="left" indent="1"/>
    </xf>
    <xf numFmtId="0" fontId="8" fillId="8" borderId="13" xfId="11" applyFont="1" applyFill="1" applyBorder="1" applyAlignment="1">
      <alignment horizontal="left" vertical="top" indent="1"/>
    </xf>
    <xf numFmtId="0" fontId="24" fillId="0" borderId="0" xfId="0" applyFont="1" applyAlignment="1">
      <alignment horizontal="justify" vertical="center"/>
    </xf>
    <xf numFmtId="0" fontId="8" fillId="8" borderId="27" xfId="11" applyFont="1" applyFill="1" applyBorder="1" applyAlignment="1">
      <alignment horizontal="left" vertical="top" indent="1"/>
    </xf>
    <xf numFmtId="3" fontId="24" fillId="0" borderId="11" xfId="1" applyNumberFormat="1" applyFont="1" applyFill="1" applyBorder="1" applyAlignment="1" applyProtection="1">
      <alignment wrapText="1"/>
      <protection locked="0"/>
    </xf>
    <xf numFmtId="0" fontId="53" fillId="0" borderId="0" xfId="0" applyFont="1"/>
    <xf numFmtId="3" fontId="49" fillId="8" borderId="10" xfId="4" applyNumberFormat="1" applyFont="1" applyFill="1" applyBorder="1" applyAlignment="1">
      <alignment horizontal="right" indent="1"/>
    </xf>
    <xf numFmtId="3" fontId="30" fillId="8" borderId="0" xfId="11" applyNumberFormat="1" applyFont="1" applyFill="1" applyAlignment="1">
      <alignment horizontal="right" indent="1"/>
    </xf>
    <xf numFmtId="3" fontId="24" fillId="8" borderId="0" xfId="11" applyNumberFormat="1" applyFont="1" applyFill="1" applyAlignment="1">
      <alignment horizontal="right" indent="1"/>
    </xf>
    <xf numFmtId="3" fontId="48" fillId="8" borderId="0" xfId="11" applyNumberFormat="1" applyFont="1" applyFill="1" applyAlignment="1">
      <alignment horizontal="right" indent="1"/>
    </xf>
    <xf numFmtId="3" fontId="8" fillId="8" borderId="0" xfId="11" applyNumberFormat="1" applyFont="1" applyFill="1" applyAlignment="1">
      <alignment horizontal="right" indent="1"/>
    </xf>
    <xf numFmtId="0" fontId="8" fillId="8" borderId="0" xfId="11" applyFont="1" applyFill="1" applyAlignment="1">
      <alignment horizontal="right" indent="1"/>
    </xf>
    <xf numFmtId="0" fontId="24" fillId="8" borderId="0" xfId="11" applyFont="1" applyFill="1" applyAlignment="1">
      <alignment horizontal="right" indent="1"/>
    </xf>
    <xf numFmtId="3" fontId="30" fillId="8" borderId="10" xfId="4" applyNumberFormat="1" applyFont="1" applyFill="1" applyBorder="1" applyAlignment="1">
      <alignment horizontal="right" indent="3"/>
    </xf>
    <xf numFmtId="3" fontId="24" fillId="8" borderId="10" xfId="4" applyNumberFormat="1" applyFont="1" applyFill="1" applyBorder="1" applyAlignment="1">
      <alignment horizontal="right" indent="3"/>
    </xf>
    <xf numFmtId="3" fontId="8" fillId="8" borderId="10" xfId="4" applyNumberFormat="1" applyFont="1" applyFill="1" applyBorder="1" applyAlignment="1">
      <alignment horizontal="right" indent="3"/>
    </xf>
    <xf numFmtId="3" fontId="24" fillId="8" borderId="0" xfId="10" applyNumberFormat="1" applyFont="1" applyFill="1"/>
    <xf numFmtId="0" fontId="24" fillId="8" borderId="5" xfId="11" applyFont="1" applyFill="1" applyBorder="1" applyAlignment="1">
      <alignment horizontal="center" vertical="center"/>
    </xf>
    <xf numFmtId="0" fontId="24" fillId="8" borderId="3" xfId="11" applyFont="1" applyFill="1" applyBorder="1" applyAlignment="1">
      <alignment horizontal="center" vertical="center"/>
    </xf>
    <xf numFmtId="0" fontId="24" fillId="8" borderId="4" xfId="11" applyFont="1" applyFill="1" applyBorder="1" applyAlignment="1">
      <alignment horizontal="center" vertical="center"/>
    </xf>
    <xf numFmtId="0" fontId="24" fillId="8" borderId="6" xfId="11" applyFont="1" applyFill="1" applyBorder="1" applyAlignment="1">
      <alignment horizontal="center" vertical="center"/>
    </xf>
    <xf numFmtId="0" fontId="24" fillId="8" borderId="7" xfId="11" applyFont="1" applyFill="1" applyBorder="1" applyAlignment="1">
      <alignment horizontal="center" vertical="center"/>
    </xf>
    <xf numFmtId="0" fontId="24" fillId="8" borderId="8" xfId="11" applyFont="1" applyFill="1" applyBorder="1" applyAlignment="1">
      <alignment horizontal="center" vertical="center"/>
    </xf>
    <xf numFmtId="0" fontId="24" fillId="8" borderId="6" xfId="11" applyFont="1" applyFill="1" applyBorder="1" applyAlignment="1">
      <alignment horizontal="center" vertical="center" wrapText="1"/>
    </xf>
    <xf numFmtId="0" fontId="24" fillId="8" borderId="7" xfId="11" applyFont="1" applyFill="1" applyBorder="1" applyAlignment="1">
      <alignment horizontal="center" vertical="center" wrapText="1"/>
    </xf>
    <xf numFmtId="0" fontId="24" fillId="8" borderId="8" xfId="11" applyFont="1" applyFill="1" applyBorder="1" applyAlignment="1">
      <alignment horizontal="center" vertical="center" wrapText="1"/>
    </xf>
    <xf numFmtId="0" fontId="29" fillId="9" borderId="0" xfId="0" applyFont="1" applyFill="1" applyAlignment="1">
      <alignment horizontal="center" vertical="center"/>
    </xf>
    <xf numFmtId="0" fontId="50" fillId="8" borderId="26" xfId="4" applyFont="1" applyFill="1" applyBorder="1" applyAlignment="1">
      <alignment horizontal="left" wrapText="1"/>
    </xf>
    <xf numFmtId="0" fontId="24" fillId="8" borderId="0" xfId="4" applyFont="1" applyFill="1" applyAlignment="1">
      <alignment horizontal="left" wrapText="1"/>
    </xf>
    <xf numFmtId="3" fontId="24" fillId="8" borderId="17" xfId="4" applyNumberFormat="1" applyFont="1" applyFill="1" applyBorder="1" applyAlignment="1" applyProtection="1">
      <alignment horizontal="center" vertical="top" wrapText="1"/>
      <protection locked="0"/>
    </xf>
    <xf numFmtId="0" fontId="39" fillId="8" borderId="0" xfId="2" applyNumberFormat="1" applyFont="1" applyFill="1" applyBorder="1" applyAlignment="1" applyProtection="1">
      <alignment horizontal="left"/>
      <protection locked="0"/>
    </xf>
    <xf numFmtId="0" fontId="8" fillId="8" borderId="0" xfId="0" applyFont="1" applyFill="1" applyAlignment="1">
      <alignment horizontal="left"/>
    </xf>
    <xf numFmtId="3" fontId="24" fillId="8" borderId="12" xfId="4" applyNumberFormat="1" applyFont="1" applyFill="1" applyBorder="1" applyAlignment="1" applyProtection="1">
      <alignment horizontal="center" vertical="top" wrapText="1"/>
      <protection locked="0"/>
    </xf>
    <xf numFmtId="3" fontId="24" fillId="8" borderId="14" xfId="4" applyNumberFormat="1" applyFont="1" applyFill="1" applyBorder="1" applyAlignment="1" applyProtection="1">
      <alignment horizontal="center" vertical="top" wrapText="1"/>
      <protection locked="0"/>
    </xf>
    <xf numFmtId="3" fontId="30" fillId="8" borderId="0" xfId="4" applyNumberFormat="1" applyFont="1" applyFill="1" applyAlignment="1" applyProtection="1">
      <alignment horizontal="right" vertical="top" wrapText="1" indent="5"/>
      <protection locked="0"/>
    </xf>
    <xf numFmtId="3" fontId="24" fillId="8" borderId="0" xfId="4" applyNumberFormat="1" applyFont="1" applyFill="1" applyAlignment="1" applyProtection="1">
      <alignment horizontal="right" vertical="top" wrapText="1" indent="5"/>
      <protection locked="0"/>
    </xf>
    <xf numFmtId="3" fontId="8" fillId="8" borderId="0" xfId="4" applyNumberFormat="1" applyFont="1" applyFill="1" applyAlignment="1" applyProtection="1">
      <alignment horizontal="right" vertical="top" wrapText="1" indent="5"/>
      <protection locked="0"/>
    </xf>
    <xf numFmtId="0" fontId="50" fillId="8" borderId="0" xfId="10" applyFont="1" applyFill="1" applyAlignment="1">
      <alignment horizontal="right"/>
    </xf>
    <xf numFmtId="0" fontId="24" fillId="8" borderId="17" xfId="10" applyFont="1" applyFill="1" applyBorder="1" applyAlignment="1" applyProtection="1">
      <alignment horizontal="center" vertical="center" wrapText="1"/>
      <protection locked="0"/>
    </xf>
    <xf numFmtId="0" fontId="24" fillId="8" borderId="18" xfId="10" applyFont="1" applyFill="1" applyBorder="1" applyAlignment="1" applyProtection="1">
      <alignment horizontal="center" vertical="center" wrapText="1"/>
      <protection locked="0"/>
    </xf>
    <xf numFmtId="49" fontId="24" fillId="8" borderId="24" xfId="10" applyNumberFormat="1" applyFont="1" applyFill="1" applyBorder="1" applyAlignment="1" applyProtection="1">
      <alignment horizontal="center" vertical="center" wrapText="1"/>
      <protection locked="0"/>
    </xf>
    <xf numFmtId="49" fontId="24" fillId="8" borderId="17" xfId="10" applyNumberFormat="1" applyFont="1" applyFill="1" applyBorder="1" applyAlignment="1" applyProtection="1">
      <alignment horizontal="center" vertical="center" wrapText="1"/>
      <protection locked="0"/>
    </xf>
    <xf numFmtId="3" fontId="24" fillId="8" borderId="24" xfId="4" applyNumberFormat="1" applyFont="1" applyFill="1" applyBorder="1" applyAlignment="1" applyProtection="1">
      <alignment horizontal="center" vertical="center" wrapText="1"/>
      <protection locked="0"/>
    </xf>
    <xf numFmtId="0" fontId="24" fillId="8" borderId="24" xfId="4" applyFont="1" applyFill="1" applyBorder="1" applyAlignment="1" applyProtection="1">
      <alignment horizontal="center" vertical="top" wrapText="1"/>
      <protection locked="0"/>
    </xf>
    <xf numFmtId="0" fontId="24" fillId="8" borderId="24" xfId="4" applyFont="1" applyFill="1" applyBorder="1"/>
    <xf numFmtId="0" fontId="50" fillId="8" borderId="0" xfId="4" applyFont="1" applyFill="1" applyAlignment="1">
      <alignment horizontal="left"/>
    </xf>
    <xf numFmtId="0" fontId="50" fillId="8" borderId="0" xfId="4" applyFont="1" applyFill="1" applyAlignment="1">
      <alignment horizontal="left" wrapText="1"/>
    </xf>
    <xf numFmtId="0" fontId="50" fillId="8" borderId="0" xfId="4" applyFont="1" applyFill="1" applyAlignment="1">
      <alignment horizontal="left" vertical="top" wrapText="1"/>
    </xf>
    <xf numFmtId="3" fontId="50" fillId="8" borderId="0" xfId="4" applyNumberFormat="1" applyFont="1" applyFill="1" applyAlignment="1">
      <alignment horizontal="right" wrapText="1"/>
    </xf>
    <xf numFmtId="0" fontId="50" fillId="8" borderId="0" xfId="4" applyFont="1" applyFill="1"/>
    <xf numFmtId="0" fontId="51" fillId="8" borderId="0" xfId="0" applyFont="1" applyFill="1"/>
    <xf numFmtId="3" fontId="24" fillId="8" borderId="9" xfId="4" applyNumberFormat="1" applyFont="1" applyFill="1" applyBorder="1" applyAlignment="1">
      <alignment horizontal="left"/>
    </xf>
    <xf numFmtId="0" fontId="24" fillId="0" borderId="9" xfId="0" applyFont="1" applyBorder="1" applyAlignment="1">
      <alignment horizontal="left"/>
    </xf>
    <xf numFmtId="3" fontId="48" fillId="8" borderId="9" xfId="4" applyNumberFormat="1" applyFont="1" applyFill="1" applyBorder="1" applyAlignment="1">
      <alignment horizontal="left"/>
    </xf>
    <xf numFmtId="0" fontId="48" fillId="0" borderId="9" xfId="0" applyFont="1" applyBorder="1" applyAlignment="1">
      <alignment horizontal="left"/>
    </xf>
    <xf numFmtId="3" fontId="8" fillId="8" borderId="9" xfId="4" applyNumberFormat="1" applyFont="1" applyFill="1" applyBorder="1" applyAlignment="1">
      <alignment horizontal="left"/>
    </xf>
    <xf numFmtId="0" fontId="8" fillId="0" borderId="9" xfId="0" applyFont="1" applyBorder="1" applyAlignment="1">
      <alignment horizontal="left"/>
    </xf>
    <xf numFmtId="0" fontId="24" fillId="8" borderId="17" xfId="0" applyFont="1" applyFill="1" applyBorder="1" applyAlignment="1">
      <alignment horizontal="center" vertical="center" wrapText="1"/>
    </xf>
    <xf numFmtId="0" fontId="0" fillId="0" borderId="18" xfId="0" applyBorder="1" applyAlignment="1">
      <alignment horizontal="center" vertical="center" wrapText="1"/>
    </xf>
    <xf numFmtId="0" fontId="24" fillId="8" borderId="18" xfId="0" applyFont="1" applyFill="1" applyBorder="1" applyAlignment="1">
      <alignment horizontal="center" vertical="center" wrapText="1"/>
    </xf>
    <xf numFmtId="0" fontId="24" fillId="8" borderId="13" xfId="0" applyFont="1" applyFill="1" applyBorder="1" applyAlignment="1">
      <alignment horizontal="center" vertical="top" wrapText="1"/>
    </xf>
    <xf numFmtId="0" fontId="24" fillId="8" borderId="14" xfId="0" applyFont="1" applyFill="1" applyBorder="1" applyAlignment="1">
      <alignment horizontal="center" vertical="top" wrapText="1"/>
    </xf>
    <xf numFmtId="0" fontId="24" fillId="8" borderId="15"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14" xfId="0" applyFont="1" applyFill="1" applyBorder="1" applyAlignment="1">
      <alignment horizontal="center" vertical="center" wrapText="1"/>
    </xf>
  </cellXfs>
  <cellStyles count="12">
    <cellStyle name="Comma 2" xfId="1" xr:uid="{00000000-0005-0000-0000-000000000000}"/>
    <cellStyle name="Hyperlink" xfId="2" builtinId="8"/>
    <cellStyle name="Normal" xfId="0" builtinId="0"/>
    <cellStyle name="Normal 2" xfId="3" xr:uid="{00000000-0005-0000-0000-000003000000}"/>
    <cellStyle name="Normal 2 2" xfId="4" xr:uid="{00000000-0005-0000-0000-000004000000}"/>
    <cellStyle name="Normal 4" xfId="5" xr:uid="{00000000-0005-0000-0000-000005000000}"/>
    <cellStyle name="Normal 4 2" xfId="6" xr:uid="{00000000-0005-0000-0000-000006000000}"/>
    <cellStyle name="Normal 5" xfId="7" xr:uid="{00000000-0005-0000-0000-000007000000}"/>
    <cellStyle name="Normal 6" xfId="8" xr:uid="{00000000-0005-0000-0000-000008000000}"/>
    <cellStyle name="Normal 7" xfId="9" xr:uid="{00000000-0005-0000-0000-000009000000}"/>
    <cellStyle name="Normal_3" xfId="10" xr:uid="{00000000-0005-0000-0000-00000A000000}"/>
    <cellStyle name="Normal_Κατάλ Οικ Δρα" xfId="11" xr:uid="{00000000-0005-0000-0000-00000B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19050</xdr:colOff>
      <xdr:row>8</xdr:row>
      <xdr:rowOff>0</xdr:rowOff>
    </xdr:from>
    <xdr:to>
      <xdr:col>2</xdr:col>
      <xdr:colOff>914400</xdr:colOff>
      <xdr:row>8</xdr:row>
      <xdr:rowOff>0</xdr:rowOff>
    </xdr:to>
    <xdr:sp macro="" textlink="">
      <xdr:nvSpPr>
        <xdr:cNvPr id="2" name="Text 15">
          <a:extLst>
            <a:ext uri="{FF2B5EF4-FFF2-40B4-BE49-F238E27FC236}">
              <a16:creationId xmlns:a16="http://schemas.microsoft.com/office/drawing/2014/main" id="{69D0403C-64EB-4F19-8702-E4F05736498B}"/>
            </a:ext>
          </a:extLst>
        </xdr:cNvPr>
        <xdr:cNvSpPr txBox="1">
          <a:spLocks noChangeArrowheads="1"/>
        </xdr:cNvSpPr>
      </xdr:nvSpPr>
      <xdr:spPr bwMode="auto">
        <a:xfrm>
          <a:off x="2466975" y="1514475"/>
          <a:ext cx="895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8</xdr:row>
      <xdr:rowOff>0</xdr:rowOff>
    </xdr:from>
    <xdr:to>
      <xdr:col>2</xdr:col>
      <xdr:colOff>914400</xdr:colOff>
      <xdr:row>8</xdr:row>
      <xdr:rowOff>0</xdr:rowOff>
    </xdr:to>
    <xdr:sp macro="" textlink="">
      <xdr:nvSpPr>
        <xdr:cNvPr id="3" name="Text 15">
          <a:extLst>
            <a:ext uri="{FF2B5EF4-FFF2-40B4-BE49-F238E27FC236}">
              <a16:creationId xmlns:a16="http://schemas.microsoft.com/office/drawing/2014/main" id="{B0D3188F-FAD2-444F-BF46-0C685B84D65F}"/>
            </a:ext>
          </a:extLst>
        </xdr:cNvPr>
        <xdr:cNvSpPr txBox="1">
          <a:spLocks noChangeArrowheads="1"/>
        </xdr:cNvSpPr>
      </xdr:nvSpPr>
      <xdr:spPr bwMode="auto">
        <a:xfrm>
          <a:off x="2466975" y="1514475"/>
          <a:ext cx="895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E17"/>
  <sheetViews>
    <sheetView tabSelected="1" workbookViewId="0">
      <pane ySplit="2" topLeftCell="A3" activePane="bottomLeft" state="frozen"/>
      <selection pane="bottomLeft"/>
    </sheetView>
  </sheetViews>
  <sheetFormatPr defaultColWidth="9.140625" defaultRowHeight="12.75"/>
  <cols>
    <col min="1" max="1" width="2.5703125" style="6" customWidth="1"/>
    <col min="2" max="2" width="117.85546875" style="6" customWidth="1"/>
    <col min="3" max="3" width="9" style="6" customWidth="1"/>
    <col min="4" max="4" width="111.42578125" style="6" customWidth="1"/>
    <col min="5" max="16384" width="9.140625" style="6"/>
  </cols>
  <sheetData>
    <row r="1" spans="1:5" ht="30" customHeight="1">
      <c r="B1" s="21" t="s">
        <v>524</v>
      </c>
      <c r="C1" s="18"/>
      <c r="D1" s="21" t="s">
        <v>525</v>
      </c>
    </row>
    <row r="2" spans="1:5" s="8" customFormat="1" ht="30" customHeight="1">
      <c r="A2" s="7"/>
      <c r="B2" s="19" t="s">
        <v>16</v>
      </c>
      <c r="C2" s="20" t="s">
        <v>18</v>
      </c>
      <c r="D2" s="19" t="s">
        <v>17</v>
      </c>
    </row>
    <row r="3" spans="1:5" s="9" customFormat="1" ht="42" customHeight="1">
      <c r="A3" s="11"/>
      <c r="B3" s="14" t="s">
        <v>526</v>
      </c>
      <c r="C3" s="15">
        <v>1</v>
      </c>
      <c r="D3" s="14" t="s">
        <v>527</v>
      </c>
      <c r="E3" s="5"/>
    </row>
    <row r="4" spans="1:5" s="9" customFormat="1" ht="24.75" customHeight="1">
      <c r="A4" s="11"/>
      <c r="B4" s="16" t="s">
        <v>528</v>
      </c>
      <c r="C4" s="15">
        <v>2</v>
      </c>
      <c r="D4" s="16" t="s">
        <v>529</v>
      </c>
    </row>
    <row r="5" spans="1:5" s="9" customFormat="1" ht="24.75" customHeight="1">
      <c r="A5" s="11"/>
      <c r="B5" s="16" t="s">
        <v>530</v>
      </c>
      <c r="C5" s="17">
        <v>3</v>
      </c>
      <c r="D5" s="16" t="s">
        <v>531</v>
      </c>
    </row>
    <row r="6" spans="1:5" s="9" customFormat="1" ht="24.75" customHeight="1">
      <c r="A6" s="11"/>
      <c r="B6" s="16" t="s">
        <v>532</v>
      </c>
      <c r="C6" s="17">
        <v>4</v>
      </c>
      <c r="D6" s="16" t="s">
        <v>533</v>
      </c>
    </row>
    <row r="7" spans="1:5" s="9" customFormat="1" ht="42" customHeight="1">
      <c r="A7" s="11"/>
      <c r="B7" s="14" t="s">
        <v>534</v>
      </c>
      <c r="C7" s="15">
        <v>5</v>
      </c>
      <c r="D7" s="14" t="s">
        <v>554</v>
      </c>
      <c r="E7" s="5"/>
    </row>
    <row r="8" spans="1:5" s="9" customFormat="1" ht="24.75" customHeight="1">
      <c r="A8" s="11"/>
      <c r="B8" s="16" t="s">
        <v>535</v>
      </c>
      <c r="C8" s="17">
        <v>6</v>
      </c>
      <c r="D8" s="16" t="s">
        <v>536</v>
      </c>
    </row>
    <row r="9" spans="1:5" ht="15" thickBot="1">
      <c r="A9" s="11"/>
    </row>
    <row r="10" spans="1:5" ht="15.75" thickTop="1">
      <c r="A10" s="11"/>
      <c r="B10" s="250" t="s">
        <v>552</v>
      </c>
      <c r="C10" s="251"/>
      <c r="D10" s="252"/>
    </row>
    <row r="11" spans="1:5" ht="15">
      <c r="A11" s="11"/>
      <c r="B11" s="13" t="s">
        <v>553</v>
      </c>
      <c r="C11" s="10"/>
      <c r="D11" s="12"/>
    </row>
    <row r="12" spans="1:5" ht="14.25">
      <c r="A12" s="11"/>
    </row>
    <row r="13" spans="1:5" ht="14.25">
      <c r="A13" s="11"/>
    </row>
    <row r="14" spans="1:5" ht="14.25">
      <c r="A14" s="11"/>
    </row>
    <row r="15" spans="1:5" ht="14.25">
      <c r="A15" s="11"/>
    </row>
    <row r="16" spans="1:5" ht="14.25">
      <c r="A16" s="11"/>
    </row>
    <row r="17" spans="1:1" ht="14.25">
      <c r="A17" s="11"/>
    </row>
  </sheetData>
  <hyperlinks>
    <hyperlink ref="C3" location="'1'!A1" display="'1'!A1" xr:uid="{00000000-0004-0000-0000-000000000000}"/>
    <hyperlink ref="C4" location="'2'!A1" display="'2'!A1" xr:uid="{00000000-0004-0000-0000-000001000000}"/>
    <hyperlink ref="C5" location="'3'!A1" display="'3'!A1" xr:uid="{00000000-0004-0000-0000-000002000000}"/>
    <hyperlink ref="C7" location="'5'!A1" display="'5'!A1" xr:uid="{00000000-0004-0000-0000-000003000000}"/>
    <hyperlink ref="C6" location="'4'!A1" display="'4'!A1" xr:uid="{00000000-0004-0000-0000-000004000000}"/>
    <hyperlink ref="C8" location="'6'!A1" display="'6'!A1" xr:uid="{00000000-0004-0000-0000-000005000000}"/>
  </hyperlinks>
  <printOptions horizontalCentered="1"/>
  <pageMargins left="0.15748031496062992" right="0.15748031496062992" top="0.78740157480314965" bottom="0.78740157480314965"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P50"/>
  <sheetViews>
    <sheetView zoomScaleNormal="100" zoomScaleSheetLayoutView="70" workbookViewId="0">
      <pane ySplit="9" topLeftCell="A10" activePane="bottomLeft" state="frozen"/>
      <selection pane="bottomLeft" sqref="A1:B1"/>
    </sheetView>
  </sheetViews>
  <sheetFormatPr defaultColWidth="9.28515625" defaultRowHeight="12.75"/>
  <cols>
    <col min="1" max="1" width="14.5703125" style="78" customWidth="1"/>
    <col min="2" max="4" width="11.5703125" style="165" customWidth="1"/>
    <col min="5" max="5" width="12.5703125" style="165" customWidth="1"/>
    <col min="6" max="9" width="13.28515625" style="165" customWidth="1"/>
    <col min="10" max="10" width="9.28515625" style="78"/>
    <col min="11" max="11" width="11" style="78" customWidth="1"/>
    <col min="12" max="16384" width="9.28515625" style="78"/>
  </cols>
  <sheetData>
    <row r="1" spans="1:16" s="65" customFormat="1" ht="12.95" customHeight="1">
      <c r="A1" s="336" t="s">
        <v>19</v>
      </c>
      <c r="B1" s="337"/>
      <c r="C1" s="62"/>
      <c r="D1" s="62"/>
      <c r="E1" s="22"/>
      <c r="F1" s="22"/>
      <c r="G1" s="22"/>
      <c r="H1" s="22"/>
      <c r="I1" s="135" t="s">
        <v>461</v>
      </c>
      <c r="K1" s="63"/>
      <c r="L1" s="63"/>
      <c r="M1" s="63"/>
      <c r="N1" s="64"/>
      <c r="O1" s="63"/>
      <c r="P1" s="136"/>
    </row>
    <row r="2" spans="1:16" s="65" customFormat="1" ht="12.95" customHeight="1">
      <c r="A2" s="22"/>
      <c r="B2" s="25"/>
      <c r="C2" s="62"/>
      <c r="D2" s="62"/>
      <c r="E2" s="22"/>
      <c r="F2" s="22"/>
      <c r="G2" s="22"/>
      <c r="H2" s="22"/>
      <c r="I2" s="135" t="s">
        <v>460</v>
      </c>
      <c r="K2" s="63"/>
      <c r="L2" s="63"/>
      <c r="M2" s="63"/>
      <c r="N2" s="64"/>
      <c r="O2" s="63"/>
      <c r="P2" s="136"/>
    </row>
    <row r="3" spans="1:16" s="65" customFormat="1" ht="8.4499999999999993" customHeight="1">
      <c r="A3" s="22"/>
      <c r="B3" s="25"/>
      <c r="C3" s="62"/>
      <c r="D3" s="62"/>
      <c r="E3" s="62"/>
      <c r="F3" s="62"/>
      <c r="G3" s="62"/>
      <c r="H3" s="62"/>
      <c r="I3" s="22"/>
      <c r="J3" s="63"/>
      <c r="K3" s="63"/>
      <c r="L3" s="63"/>
      <c r="M3" s="63"/>
      <c r="N3" s="64"/>
      <c r="O3" s="63"/>
      <c r="P3" s="136"/>
    </row>
    <row r="4" spans="1:16" s="137" customFormat="1" ht="15" customHeight="1">
      <c r="A4" s="255" t="s">
        <v>550</v>
      </c>
      <c r="B4" s="255"/>
      <c r="C4" s="255"/>
      <c r="D4" s="255"/>
      <c r="E4" s="255"/>
      <c r="F4" s="255"/>
      <c r="G4" s="255"/>
      <c r="H4" s="255"/>
      <c r="I4" s="255"/>
    </row>
    <row r="5" spans="1:16" s="137" customFormat="1" ht="15" customHeight="1" thickBot="1">
      <c r="A5" s="333" t="s">
        <v>551</v>
      </c>
      <c r="B5" s="333"/>
      <c r="C5" s="333"/>
      <c r="D5" s="333"/>
      <c r="E5" s="333"/>
      <c r="F5" s="333"/>
      <c r="G5" s="333"/>
      <c r="H5" s="333"/>
      <c r="I5" s="333"/>
    </row>
    <row r="6" spans="1:16" s="137" customFormat="1" ht="12.75" customHeight="1" thickTop="1">
      <c r="A6" s="256"/>
      <c r="B6" s="256"/>
      <c r="C6" s="256"/>
      <c r="D6" s="256"/>
      <c r="E6" s="256"/>
      <c r="F6" s="256"/>
      <c r="G6" s="256"/>
      <c r="H6" s="256"/>
      <c r="I6" s="256"/>
    </row>
    <row r="7" spans="1:16" s="137" customFormat="1" ht="12.75" customHeight="1">
      <c r="A7" s="138"/>
      <c r="B7" s="139"/>
      <c r="C7" s="139"/>
      <c r="D7" s="139"/>
      <c r="E7" s="139"/>
      <c r="F7" s="139"/>
      <c r="G7" s="139"/>
      <c r="H7" s="220"/>
      <c r="I7" s="290" t="s">
        <v>99</v>
      </c>
    </row>
    <row r="8" spans="1:16" s="67" customFormat="1" ht="45.6" customHeight="1">
      <c r="A8" s="140" t="s">
        <v>25</v>
      </c>
      <c r="B8" s="142" t="s">
        <v>13</v>
      </c>
      <c r="C8" s="193" t="s">
        <v>480</v>
      </c>
      <c r="D8" s="142" t="s">
        <v>481</v>
      </c>
      <c r="E8" s="142" t="s">
        <v>482</v>
      </c>
      <c r="F8" s="187" t="s">
        <v>483</v>
      </c>
      <c r="G8" s="187" t="s">
        <v>394</v>
      </c>
      <c r="H8" s="193" t="s">
        <v>484</v>
      </c>
      <c r="I8" s="142" t="s">
        <v>485</v>
      </c>
    </row>
    <row r="9" spans="1:16" s="67" customFormat="1" ht="45.2" customHeight="1">
      <c r="A9" s="145" t="s">
        <v>100</v>
      </c>
      <c r="B9" s="146" t="s">
        <v>15</v>
      </c>
      <c r="C9" s="146" t="s">
        <v>486</v>
      </c>
      <c r="D9" s="146" t="s">
        <v>487</v>
      </c>
      <c r="E9" s="146" t="s">
        <v>488</v>
      </c>
      <c r="F9" s="146" t="s">
        <v>489</v>
      </c>
      <c r="G9" s="146" t="s">
        <v>490</v>
      </c>
      <c r="H9" s="146" t="s">
        <v>491</v>
      </c>
      <c r="I9" s="146" t="s">
        <v>492</v>
      </c>
    </row>
    <row r="10" spans="1:16" s="137" customFormat="1" ht="8.25" customHeight="1">
      <c r="A10" s="69"/>
      <c r="B10" s="148"/>
      <c r="C10" s="219"/>
      <c r="D10" s="219"/>
      <c r="E10" s="219"/>
      <c r="F10" s="219"/>
      <c r="G10" s="194"/>
      <c r="H10" s="194"/>
      <c r="I10" s="221"/>
      <c r="J10" s="194"/>
    </row>
    <row r="11" spans="1:16" ht="14.25" customHeight="1">
      <c r="A11" s="69" t="s">
        <v>219</v>
      </c>
      <c r="B11" s="149">
        <f t="shared" ref="B11:E11" si="0">B12+B17+B28</f>
        <v>78708</v>
      </c>
      <c r="C11" s="149">
        <f t="shared" si="0"/>
        <v>4882</v>
      </c>
      <c r="D11" s="149">
        <f t="shared" si="0"/>
        <v>25897</v>
      </c>
      <c r="E11" s="149">
        <f t="shared" si="0"/>
        <v>17270</v>
      </c>
      <c r="F11" s="194">
        <f>F12+F17+F28</f>
        <v>1742</v>
      </c>
      <c r="G11" s="194">
        <f>G12+G17+G28</f>
        <v>525</v>
      </c>
      <c r="H11" s="313">
        <f>H12+H17+H28</f>
        <v>24008</v>
      </c>
      <c r="I11" s="319">
        <f>I12+I17+I28</f>
        <v>4384</v>
      </c>
      <c r="J11" s="194"/>
      <c r="K11" s="194"/>
    </row>
    <row r="12" spans="1:16" ht="14.25" customHeight="1">
      <c r="A12" s="69">
        <v>41</v>
      </c>
      <c r="B12" s="149">
        <f>SUM(C12:I12)</f>
        <v>48811</v>
      </c>
      <c r="C12" s="149">
        <f>C13+C15</f>
        <v>4178</v>
      </c>
      <c r="D12" s="149">
        <f t="shared" ref="D12:E12" si="1">D13+D15</f>
        <v>18755</v>
      </c>
      <c r="E12" s="149">
        <f t="shared" si="1"/>
        <v>9421</v>
      </c>
      <c r="F12" s="194">
        <f>F13+F15</f>
        <v>1007</v>
      </c>
      <c r="G12" s="194">
        <f>G13+G15</f>
        <v>163</v>
      </c>
      <c r="H12" s="313">
        <f>H13+H15</f>
        <v>13442</v>
      </c>
      <c r="I12" s="319">
        <f>I13+I15</f>
        <v>1845</v>
      </c>
      <c r="K12" s="194"/>
    </row>
    <row r="13" spans="1:16" ht="14.25" customHeight="1">
      <c r="A13" s="74" t="s">
        <v>220</v>
      </c>
      <c r="B13" s="154">
        <f>B14</f>
        <v>22200</v>
      </c>
      <c r="C13" s="154">
        <f>C14</f>
        <v>319</v>
      </c>
      <c r="D13" s="154">
        <f t="shared" ref="D13:E13" si="2">D14</f>
        <v>16087</v>
      </c>
      <c r="E13" s="154">
        <f t="shared" si="2"/>
        <v>1498</v>
      </c>
      <c r="F13" s="195">
        <f>F14</f>
        <v>526</v>
      </c>
      <c r="G13" s="195">
        <f>G14</f>
        <v>76</v>
      </c>
      <c r="H13" s="314">
        <f>H14</f>
        <v>2054</v>
      </c>
      <c r="I13" s="320">
        <f>I14</f>
        <v>1640</v>
      </c>
      <c r="K13" s="195"/>
    </row>
    <row r="14" spans="1:16" ht="14.25" customHeight="1">
      <c r="A14" s="72" t="s">
        <v>141</v>
      </c>
      <c r="B14" s="156">
        <f>SUM(C14:I14)</f>
        <v>22200</v>
      </c>
      <c r="C14" s="156">
        <v>319</v>
      </c>
      <c r="D14" s="156">
        <v>16087</v>
      </c>
      <c r="E14" s="156">
        <v>1498</v>
      </c>
      <c r="F14" s="158">
        <v>526</v>
      </c>
      <c r="G14" s="158">
        <v>76</v>
      </c>
      <c r="H14" s="315">
        <v>2054</v>
      </c>
      <c r="I14" s="321">
        <v>1640</v>
      </c>
      <c r="K14" s="158"/>
    </row>
    <row r="15" spans="1:16" s="152" customFormat="1" ht="14.25" customHeight="1">
      <c r="A15" s="207" t="s">
        <v>142</v>
      </c>
      <c r="B15" s="154">
        <f>B16</f>
        <v>26611</v>
      </c>
      <c r="C15" s="154">
        <f>C16</f>
        <v>3859</v>
      </c>
      <c r="D15" s="154">
        <f t="shared" ref="D15:E15" si="3">D16</f>
        <v>2668</v>
      </c>
      <c r="E15" s="154">
        <f t="shared" si="3"/>
        <v>7923</v>
      </c>
      <c r="F15" s="195">
        <f>F16</f>
        <v>481</v>
      </c>
      <c r="G15" s="195">
        <f>G16</f>
        <v>87</v>
      </c>
      <c r="H15" s="314">
        <f>H16</f>
        <v>11388</v>
      </c>
      <c r="I15" s="320">
        <f>I16</f>
        <v>205</v>
      </c>
      <c r="K15" s="195"/>
    </row>
    <row r="16" spans="1:16" s="152" customFormat="1" ht="14.25" customHeight="1">
      <c r="A16" s="208" t="s">
        <v>143</v>
      </c>
      <c r="B16" s="156">
        <f>SUM(C16:I16)</f>
        <v>26611</v>
      </c>
      <c r="C16" s="156">
        <v>3859</v>
      </c>
      <c r="D16" s="156">
        <v>2668</v>
      </c>
      <c r="E16" s="156">
        <v>7923</v>
      </c>
      <c r="F16" s="158">
        <v>481</v>
      </c>
      <c r="G16" s="158">
        <v>87</v>
      </c>
      <c r="H16" s="315">
        <v>11388</v>
      </c>
      <c r="I16" s="321">
        <v>205</v>
      </c>
      <c r="K16" s="158"/>
    </row>
    <row r="17" spans="1:14" ht="14.25" customHeight="1">
      <c r="A17" s="69">
        <v>42</v>
      </c>
      <c r="B17" s="149">
        <f t="shared" ref="B17:I17" si="4">B18+B22+B25</f>
        <v>2391</v>
      </c>
      <c r="C17" s="149">
        <f t="shared" si="4"/>
        <v>0</v>
      </c>
      <c r="D17" s="149">
        <f t="shared" si="4"/>
        <v>175</v>
      </c>
      <c r="E17" s="149">
        <f t="shared" si="4"/>
        <v>-337</v>
      </c>
      <c r="F17" s="194">
        <f t="shared" si="4"/>
        <v>34</v>
      </c>
      <c r="G17" s="194">
        <f t="shared" si="4"/>
        <v>33</v>
      </c>
      <c r="H17" s="313">
        <f t="shared" si="4"/>
        <v>1957</v>
      </c>
      <c r="I17" s="319">
        <f t="shared" si="4"/>
        <v>529</v>
      </c>
      <c r="K17" s="194"/>
    </row>
    <row r="18" spans="1:14" ht="12.75" customHeight="1">
      <c r="A18" s="74" t="s">
        <v>144</v>
      </c>
      <c r="B18" s="154">
        <f>SUM(C18:I18)</f>
        <v>2313</v>
      </c>
      <c r="C18" s="154">
        <v>0</v>
      </c>
      <c r="D18" s="154">
        <f>SUM(D19:D21)</f>
        <v>126</v>
      </c>
      <c r="E18" s="154">
        <f t="shared" ref="E18" si="5">SUM(E19:E21)</f>
        <v>-136</v>
      </c>
      <c r="F18" s="195">
        <f>SUM(F19:F21)</f>
        <v>10</v>
      </c>
      <c r="G18" s="195">
        <f>SUM(G19:G21)</f>
        <v>33</v>
      </c>
      <c r="H18" s="314">
        <f>SUM(H19:H21)</f>
        <v>1882</v>
      </c>
      <c r="I18" s="320">
        <f>SUM(I19:I21)</f>
        <v>398</v>
      </c>
      <c r="K18" s="195"/>
    </row>
    <row r="19" spans="1:14" ht="14.25" customHeight="1">
      <c r="A19" s="72" t="s">
        <v>145</v>
      </c>
      <c r="B19" s="156">
        <f>SUM(C19:I19)</f>
        <v>2313</v>
      </c>
      <c r="C19" s="156">
        <v>0</v>
      </c>
      <c r="D19" s="156">
        <v>126</v>
      </c>
      <c r="E19" s="156">
        <v>-136</v>
      </c>
      <c r="F19" s="158">
        <v>10</v>
      </c>
      <c r="G19" s="158">
        <v>33</v>
      </c>
      <c r="H19" s="316">
        <v>1882</v>
      </c>
      <c r="I19" s="321">
        <v>398</v>
      </c>
      <c r="K19" s="158"/>
    </row>
    <row r="20" spans="1:14" ht="14.25" customHeight="1">
      <c r="A20" s="72" t="s">
        <v>146</v>
      </c>
      <c r="B20" s="156">
        <f t="shared" ref="B20:B21" si="6">SUM(C20:I20)</f>
        <v>0</v>
      </c>
      <c r="C20" s="156">
        <v>0</v>
      </c>
      <c r="D20" s="156">
        <v>0</v>
      </c>
      <c r="E20" s="156">
        <v>0</v>
      </c>
      <c r="F20" s="158">
        <v>0</v>
      </c>
      <c r="G20" s="158">
        <v>0</v>
      </c>
      <c r="H20" s="317">
        <v>0</v>
      </c>
      <c r="I20" s="321">
        <v>0</v>
      </c>
      <c r="K20" s="158"/>
    </row>
    <row r="21" spans="1:14" ht="14.25" customHeight="1">
      <c r="A21" s="72" t="s">
        <v>147</v>
      </c>
      <c r="B21" s="156">
        <f t="shared" si="6"/>
        <v>0</v>
      </c>
      <c r="C21" s="156">
        <v>0</v>
      </c>
      <c r="D21" s="156">
        <v>0</v>
      </c>
      <c r="E21" s="156">
        <v>0</v>
      </c>
      <c r="F21" s="158">
        <v>0</v>
      </c>
      <c r="G21" s="158">
        <v>0</v>
      </c>
      <c r="H21" s="317">
        <v>0</v>
      </c>
      <c r="I21" s="321">
        <v>0</v>
      </c>
      <c r="K21" s="158"/>
      <c r="N21" s="196"/>
    </row>
    <row r="22" spans="1:14" ht="14.25" customHeight="1">
      <c r="A22" s="74" t="s">
        <v>148</v>
      </c>
      <c r="B22" s="154">
        <f>SUM(C22:I22)</f>
        <v>239</v>
      </c>
      <c r="C22" s="154">
        <v>0</v>
      </c>
      <c r="D22" s="154">
        <f>D23+D24</f>
        <v>26</v>
      </c>
      <c r="E22" s="154">
        <f t="shared" ref="E22" si="7">E23+E24</f>
        <v>74</v>
      </c>
      <c r="F22" s="195">
        <f>F23+F24</f>
        <v>7</v>
      </c>
      <c r="G22" s="195">
        <f>G23+G24</f>
        <v>0</v>
      </c>
      <c r="H22" s="318">
        <f>H23+H24</f>
        <v>-6</v>
      </c>
      <c r="I22" s="320">
        <f>I23+I24</f>
        <v>138</v>
      </c>
      <c r="K22" s="195"/>
    </row>
    <row r="23" spans="1:14" ht="14.25" customHeight="1">
      <c r="A23" s="72" t="s">
        <v>149</v>
      </c>
      <c r="B23" s="156">
        <f t="shared" ref="B23:B45" si="8">SUM(C23:I23)</f>
        <v>-153</v>
      </c>
      <c r="C23" s="156">
        <v>0</v>
      </c>
      <c r="D23" s="156">
        <v>2</v>
      </c>
      <c r="E23" s="156">
        <v>-21</v>
      </c>
      <c r="F23" s="158">
        <v>5</v>
      </c>
      <c r="G23" s="158">
        <v>0</v>
      </c>
      <c r="H23" s="317">
        <v>-143</v>
      </c>
      <c r="I23" s="321">
        <v>4</v>
      </c>
      <c r="K23" s="158"/>
    </row>
    <row r="24" spans="1:14" ht="14.25" customHeight="1">
      <c r="A24" s="72" t="s">
        <v>150</v>
      </c>
      <c r="B24" s="156">
        <f t="shared" si="8"/>
        <v>392</v>
      </c>
      <c r="C24" s="156">
        <v>0</v>
      </c>
      <c r="D24" s="156">
        <v>24</v>
      </c>
      <c r="E24" s="156">
        <v>95</v>
      </c>
      <c r="F24" s="158">
        <v>2</v>
      </c>
      <c r="G24" s="158">
        <v>0</v>
      </c>
      <c r="H24" s="317">
        <v>137</v>
      </c>
      <c r="I24" s="321">
        <v>134</v>
      </c>
      <c r="K24" s="158"/>
    </row>
    <row r="25" spans="1:14" ht="14.25" customHeight="1">
      <c r="A25" s="74" t="s">
        <v>151</v>
      </c>
      <c r="B25" s="154">
        <f t="shared" si="8"/>
        <v>-161</v>
      </c>
      <c r="C25" s="154">
        <v>0</v>
      </c>
      <c r="D25" s="154">
        <f>D26+D27</f>
        <v>23</v>
      </c>
      <c r="E25" s="154">
        <f t="shared" ref="E25" si="9">E26+E27</f>
        <v>-275</v>
      </c>
      <c r="F25" s="195">
        <f>F26+F27</f>
        <v>17</v>
      </c>
      <c r="G25" s="195">
        <f>G26+G27</f>
        <v>0</v>
      </c>
      <c r="H25" s="318">
        <f>H26+H27</f>
        <v>81</v>
      </c>
      <c r="I25" s="320">
        <f>I26+I27</f>
        <v>-7</v>
      </c>
      <c r="K25" s="195"/>
    </row>
    <row r="26" spans="1:14" ht="14.25" customHeight="1">
      <c r="A26" s="72" t="s">
        <v>152</v>
      </c>
      <c r="B26" s="156">
        <f t="shared" si="8"/>
        <v>61</v>
      </c>
      <c r="C26" s="156">
        <v>0</v>
      </c>
      <c r="D26" s="156">
        <v>0</v>
      </c>
      <c r="E26" s="156">
        <v>14</v>
      </c>
      <c r="F26" s="158">
        <v>6</v>
      </c>
      <c r="G26" s="158">
        <v>0</v>
      </c>
      <c r="H26" s="317">
        <v>39</v>
      </c>
      <c r="I26" s="321">
        <v>2</v>
      </c>
      <c r="K26" s="158"/>
    </row>
    <row r="27" spans="1:14" ht="14.25" customHeight="1">
      <c r="A27" s="72" t="s">
        <v>153</v>
      </c>
      <c r="B27" s="156">
        <f t="shared" si="8"/>
        <v>-222</v>
      </c>
      <c r="C27" s="154">
        <v>0</v>
      </c>
      <c r="D27" s="156">
        <v>23</v>
      </c>
      <c r="E27" s="156">
        <v>-289</v>
      </c>
      <c r="F27" s="158">
        <v>11</v>
      </c>
      <c r="G27" s="158">
        <v>0</v>
      </c>
      <c r="H27" s="317">
        <v>42</v>
      </c>
      <c r="I27" s="321">
        <v>-9</v>
      </c>
      <c r="K27" s="158"/>
    </row>
    <row r="28" spans="1:14" ht="14.25" customHeight="1">
      <c r="A28" s="69">
        <v>43</v>
      </c>
      <c r="B28" s="154">
        <f t="shared" si="8"/>
        <v>27506</v>
      </c>
      <c r="C28" s="154">
        <f>C29+C33+C37+C43</f>
        <v>704</v>
      </c>
      <c r="D28" s="154">
        <f t="shared" ref="D28:E28" si="10">D29+D33+D37+D43</f>
        <v>6967</v>
      </c>
      <c r="E28" s="154">
        <f t="shared" si="10"/>
        <v>8186</v>
      </c>
      <c r="F28" s="195">
        <f>F29+F33+F37+F43</f>
        <v>701</v>
      </c>
      <c r="G28" s="195">
        <f>G29+G33+G37+G43</f>
        <v>329</v>
      </c>
      <c r="H28" s="314">
        <f>H29+H33+H37+H43</f>
        <v>8609</v>
      </c>
      <c r="I28" s="320">
        <f>I29+I33+I37+I43</f>
        <v>2010</v>
      </c>
      <c r="K28" s="195"/>
    </row>
    <row r="29" spans="1:14" ht="14.25" customHeight="1">
      <c r="A29" s="74" t="s">
        <v>154</v>
      </c>
      <c r="B29" s="154">
        <f t="shared" si="8"/>
        <v>8301</v>
      </c>
      <c r="C29" s="154">
        <f>SUM(C30:C32)</f>
        <v>0</v>
      </c>
      <c r="D29" s="154">
        <f t="shared" ref="D29:E29" si="11">SUM(D30:D32)</f>
        <v>375</v>
      </c>
      <c r="E29" s="154">
        <f t="shared" si="11"/>
        <v>2453</v>
      </c>
      <c r="F29" s="195">
        <f>SUM(F30:F32)</f>
        <v>41</v>
      </c>
      <c r="G29" s="195">
        <f>SUM(G30:G32)</f>
        <v>3</v>
      </c>
      <c r="H29" s="314">
        <f>SUM(H30:H32)</f>
        <v>5252</v>
      </c>
      <c r="I29" s="320">
        <f>SUM(I30:I32)</f>
        <v>177</v>
      </c>
      <c r="K29" s="195"/>
    </row>
    <row r="30" spans="1:14" ht="14.25" customHeight="1">
      <c r="A30" s="72" t="s">
        <v>155</v>
      </c>
      <c r="B30" s="156">
        <f t="shared" si="8"/>
        <v>408</v>
      </c>
      <c r="C30" s="156">
        <v>0</v>
      </c>
      <c r="D30" s="156">
        <v>0</v>
      </c>
      <c r="E30" s="156">
        <v>39</v>
      </c>
      <c r="F30" s="158">
        <v>0</v>
      </c>
      <c r="G30" s="158">
        <v>0</v>
      </c>
      <c r="H30" s="317">
        <v>349</v>
      </c>
      <c r="I30" s="321">
        <v>20</v>
      </c>
      <c r="K30" s="158"/>
    </row>
    <row r="31" spans="1:14" ht="14.25" customHeight="1">
      <c r="A31" s="72" t="s">
        <v>156</v>
      </c>
      <c r="B31" s="156">
        <f t="shared" si="8"/>
        <v>7888</v>
      </c>
      <c r="C31" s="156">
        <v>0</v>
      </c>
      <c r="D31" s="156">
        <v>375</v>
      </c>
      <c r="E31" s="156">
        <v>2414</v>
      </c>
      <c r="F31" s="158">
        <v>38</v>
      </c>
      <c r="G31" s="158">
        <v>3</v>
      </c>
      <c r="H31" s="316">
        <v>4901</v>
      </c>
      <c r="I31" s="321">
        <v>157</v>
      </c>
      <c r="K31" s="158"/>
    </row>
    <row r="32" spans="1:14" ht="14.25" customHeight="1">
      <c r="A32" s="72" t="s">
        <v>157</v>
      </c>
      <c r="B32" s="156">
        <f t="shared" si="8"/>
        <v>5</v>
      </c>
      <c r="C32" s="156">
        <v>0</v>
      </c>
      <c r="D32" s="156">
        <v>0</v>
      </c>
      <c r="E32" s="156">
        <v>0</v>
      </c>
      <c r="F32" s="158">
        <v>3</v>
      </c>
      <c r="G32" s="158">
        <v>0</v>
      </c>
      <c r="H32" s="317">
        <v>2</v>
      </c>
      <c r="I32" s="321">
        <v>0</v>
      </c>
      <c r="K32" s="158"/>
    </row>
    <row r="33" spans="1:11" ht="14.25" customHeight="1">
      <c r="A33" s="74" t="s">
        <v>158</v>
      </c>
      <c r="B33" s="154">
        <f t="shared" si="8"/>
        <v>12601</v>
      </c>
      <c r="C33" s="154">
        <f>SUM(C34:C36)</f>
        <v>876</v>
      </c>
      <c r="D33" s="154">
        <f t="shared" ref="D33:E33" si="12">SUM(D34:D36)</f>
        <v>5068</v>
      </c>
      <c r="E33" s="154">
        <f t="shared" si="12"/>
        <v>3309</v>
      </c>
      <c r="F33" s="195">
        <f>SUM(F34:F36)</f>
        <v>517</v>
      </c>
      <c r="G33" s="195">
        <f>SUM(G34:G36)</f>
        <v>316</v>
      </c>
      <c r="H33" s="314">
        <f>SUM(H34:H36)</f>
        <v>1358</v>
      </c>
      <c r="I33" s="320">
        <f>SUM(I34:I36)</f>
        <v>1157</v>
      </c>
      <c r="K33" s="195"/>
    </row>
    <row r="34" spans="1:11" ht="14.25" customHeight="1">
      <c r="A34" s="72" t="s">
        <v>159</v>
      </c>
      <c r="B34" s="156">
        <f t="shared" si="8"/>
        <v>8391</v>
      </c>
      <c r="C34" s="156">
        <v>876</v>
      </c>
      <c r="D34" s="156">
        <v>3109</v>
      </c>
      <c r="E34" s="156">
        <v>2131</v>
      </c>
      <c r="F34" s="158">
        <v>402</v>
      </c>
      <c r="G34" s="158">
        <v>252</v>
      </c>
      <c r="H34" s="316">
        <v>857</v>
      </c>
      <c r="I34" s="321">
        <v>764</v>
      </c>
      <c r="K34" s="158"/>
    </row>
    <row r="35" spans="1:11" ht="14.25" customHeight="1">
      <c r="A35" s="72" t="s">
        <v>160</v>
      </c>
      <c r="B35" s="156">
        <f t="shared" si="8"/>
        <v>3725</v>
      </c>
      <c r="C35" s="156">
        <v>0</v>
      </c>
      <c r="D35" s="156">
        <v>1911</v>
      </c>
      <c r="E35" s="156">
        <v>903</v>
      </c>
      <c r="F35" s="158">
        <v>89</v>
      </c>
      <c r="G35" s="158">
        <v>57</v>
      </c>
      <c r="H35" s="317">
        <v>512</v>
      </c>
      <c r="I35" s="321">
        <v>253</v>
      </c>
      <c r="K35" s="158"/>
    </row>
    <row r="36" spans="1:11" ht="14.25" customHeight="1">
      <c r="A36" s="72" t="s">
        <v>161</v>
      </c>
      <c r="B36" s="156">
        <f t="shared" si="8"/>
        <v>485</v>
      </c>
      <c r="C36" s="156">
        <v>0</v>
      </c>
      <c r="D36" s="156">
        <v>48</v>
      </c>
      <c r="E36" s="156">
        <v>275</v>
      </c>
      <c r="F36" s="158">
        <v>26</v>
      </c>
      <c r="G36" s="158">
        <v>7</v>
      </c>
      <c r="H36" s="317">
        <v>-11</v>
      </c>
      <c r="I36" s="321">
        <v>140</v>
      </c>
      <c r="K36" s="158"/>
    </row>
    <row r="37" spans="1:11" ht="14.25" customHeight="1">
      <c r="A37" s="74" t="s">
        <v>162</v>
      </c>
      <c r="B37" s="154">
        <f t="shared" si="8"/>
        <v>1860</v>
      </c>
      <c r="C37" s="154">
        <f>SUM(C38:C42)</f>
        <v>-172</v>
      </c>
      <c r="D37" s="154">
        <f t="shared" ref="D37:E37" si="13">SUM(D38:D42)</f>
        <v>203</v>
      </c>
      <c r="E37" s="154">
        <f t="shared" si="13"/>
        <v>1085</v>
      </c>
      <c r="F37" s="195">
        <f>SUM(F38:F42)</f>
        <v>169</v>
      </c>
      <c r="G37" s="195">
        <f>SUM(G38:G42)</f>
        <v>6</v>
      </c>
      <c r="H37" s="318">
        <f>SUM(H38:H42)</f>
        <v>303</v>
      </c>
      <c r="I37" s="320">
        <f>SUM(I38:I42)</f>
        <v>266</v>
      </c>
      <c r="K37" s="195"/>
    </row>
    <row r="38" spans="1:11" ht="14.25" customHeight="1">
      <c r="A38" s="72" t="s">
        <v>163</v>
      </c>
      <c r="B38" s="156">
        <f t="shared" si="8"/>
        <v>102</v>
      </c>
      <c r="C38" s="156">
        <v>0</v>
      </c>
      <c r="D38" s="156">
        <v>0</v>
      </c>
      <c r="E38" s="156">
        <v>65</v>
      </c>
      <c r="F38" s="158">
        <v>0</v>
      </c>
      <c r="G38" s="158">
        <v>0</v>
      </c>
      <c r="H38" s="317">
        <v>18</v>
      </c>
      <c r="I38" s="321">
        <v>19</v>
      </c>
      <c r="K38" s="158"/>
    </row>
    <row r="39" spans="1:11" ht="14.25" customHeight="1">
      <c r="A39" s="72" t="s">
        <v>164</v>
      </c>
      <c r="B39" s="156">
        <f t="shared" si="8"/>
        <v>27</v>
      </c>
      <c r="C39" s="156">
        <v>0</v>
      </c>
      <c r="D39" s="156">
        <v>0</v>
      </c>
      <c r="E39" s="156">
        <v>0</v>
      </c>
      <c r="F39" s="158">
        <v>13</v>
      </c>
      <c r="G39" s="158">
        <v>0</v>
      </c>
      <c r="H39" s="317">
        <v>4</v>
      </c>
      <c r="I39" s="321">
        <v>10</v>
      </c>
      <c r="K39" s="158"/>
    </row>
    <row r="40" spans="1:11" ht="14.25" customHeight="1">
      <c r="A40" s="72" t="s">
        <v>165</v>
      </c>
      <c r="B40" s="156">
        <f t="shared" si="8"/>
        <v>1222</v>
      </c>
      <c r="C40" s="156">
        <v>-172</v>
      </c>
      <c r="D40" s="156">
        <v>196</v>
      </c>
      <c r="E40" s="156">
        <v>687</v>
      </c>
      <c r="F40" s="158">
        <v>67</v>
      </c>
      <c r="G40" s="158">
        <v>5</v>
      </c>
      <c r="H40" s="317">
        <v>239</v>
      </c>
      <c r="I40" s="321">
        <v>200</v>
      </c>
      <c r="K40" s="158"/>
    </row>
    <row r="41" spans="1:11" ht="14.25" customHeight="1">
      <c r="A41" s="72" t="s">
        <v>166</v>
      </c>
      <c r="B41" s="156">
        <f t="shared" si="8"/>
        <v>440</v>
      </c>
      <c r="C41" s="156">
        <v>0</v>
      </c>
      <c r="D41" s="156">
        <v>7</v>
      </c>
      <c r="E41" s="156">
        <v>293</v>
      </c>
      <c r="F41" s="158">
        <v>89</v>
      </c>
      <c r="G41" s="158">
        <v>1</v>
      </c>
      <c r="H41" s="317">
        <v>17</v>
      </c>
      <c r="I41" s="321">
        <v>33</v>
      </c>
      <c r="K41" s="158"/>
    </row>
    <row r="42" spans="1:11" ht="14.25" customHeight="1">
      <c r="A42" s="72" t="s">
        <v>167</v>
      </c>
      <c r="B42" s="156">
        <f t="shared" si="8"/>
        <v>69</v>
      </c>
      <c r="C42" s="156">
        <v>0</v>
      </c>
      <c r="D42" s="156">
        <v>0</v>
      </c>
      <c r="E42" s="156">
        <v>40</v>
      </c>
      <c r="F42" s="158">
        <v>0</v>
      </c>
      <c r="G42" s="158">
        <v>0</v>
      </c>
      <c r="H42" s="317">
        <v>25</v>
      </c>
      <c r="I42" s="321">
        <v>4</v>
      </c>
      <c r="K42" s="158"/>
    </row>
    <row r="43" spans="1:11" ht="14.25" customHeight="1">
      <c r="A43" s="74" t="s">
        <v>168</v>
      </c>
      <c r="B43" s="154">
        <f t="shared" si="8"/>
        <v>4744</v>
      </c>
      <c r="C43" s="154">
        <v>0</v>
      </c>
      <c r="D43" s="154">
        <f>D44+D45</f>
        <v>1321</v>
      </c>
      <c r="E43" s="154">
        <f t="shared" ref="E43" si="14">E44+E45</f>
        <v>1339</v>
      </c>
      <c r="F43" s="195">
        <f>F44+F45</f>
        <v>-26</v>
      </c>
      <c r="G43" s="195">
        <f>G44+G45</f>
        <v>4</v>
      </c>
      <c r="H43" s="314">
        <f>H44+H45</f>
        <v>1696</v>
      </c>
      <c r="I43" s="320">
        <f>I44+I45</f>
        <v>410</v>
      </c>
      <c r="K43" s="195"/>
    </row>
    <row r="44" spans="1:11" ht="14.25" customHeight="1">
      <c r="A44" s="72" t="s">
        <v>169</v>
      </c>
      <c r="B44" s="156">
        <f t="shared" si="8"/>
        <v>5</v>
      </c>
      <c r="C44" s="156">
        <v>0</v>
      </c>
      <c r="D44" s="156">
        <v>0</v>
      </c>
      <c r="E44" s="156">
        <v>0</v>
      </c>
      <c r="F44" s="158">
        <v>0</v>
      </c>
      <c r="G44" s="158">
        <v>0</v>
      </c>
      <c r="H44" s="317">
        <v>4</v>
      </c>
      <c r="I44" s="321">
        <v>1</v>
      </c>
      <c r="K44" s="158"/>
    </row>
    <row r="45" spans="1:11" ht="14.25" customHeight="1">
      <c r="A45" s="72" t="s">
        <v>170</v>
      </c>
      <c r="B45" s="156">
        <f t="shared" si="8"/>
        <v>4739</v>
      </c>
      <c r="C45" s="156">
        <v>0</v>
      </c>
      <c r="D45" s="156">
        <v>1321</v>
      </c>
      <c r="E45" s="156">
        <v>1339</v>
      </c>
      <c r="F45" s="158">
        <v>-26</v>
      </c>
      <c r="G45" s="158">
        <v>4</v>
      </c>
      <c r="H45" s="316">
        <v>1692</v>
      </c>
      <c r="I45" s="321">
        <v>409</v>
      </c>
      <c r="K45" s="158"/>
    </row>
    <row r="46" spans="1:11" ht="5.25" customHeight="1">
      <c r="A46" s="197"/>
      <c r="B46" s="198"/>
      <c r="C46" s="198"/>
      <c r="D46" s="198"/>
      <c r="E46" s="198"/>
      <c r="F46" s="198"/>
      <c r="G46" s="198"/>
      <c r="H46" s="307"/>
      <c r="I46" s="222"/>
    </row>
    <row r="47" spans="1:11" ht="13.5" customHeight="1" thickBot="1">
      <c r="A47" s="75"/>
      <c r="B47" s="75"/>
      <c r="C47" s="198"/>
      <c r="D47" s="75"/>
      <c r="E47" s="198"/>
      <c r="F47" s="75"/>
      <c r="G47" s="75"/>
      <c r="H47" s="75"/>
      <c r="I47" s="309"/>
    </row>
    <row r="48" spans="1:11" ht="13.5" thickTop="1">
      <c r="A48" s="253" t="str">
        <f>'Περιεχόμενα-Contents'!B10</f>
        <v>(Τελευταία Ενημέρωση/Last Update 26/08/2025)</v>
      </c>
      <c r="B48" s="264"/>
      <c r="C48" s="264"/>
      <c r="D48" s="264"/>
      <c r="E48" s="264"/>
      <c r="F48" s="264"/>
      <c r="G48" s="264"/>
      <c r="H48" s="264"/>
      <c r="I48" s="264"/>
    </row>
    <row r="49" spans="1:9">
      <c r="A49" s="48" t="str">
        <f>'Περιεχόμενα-Contents'!B11</f>
        <v>COPYRIGHT ©: 2025 REPUBLIC OF CYPRUS, STATISTICAL SERVICE</v>
      </c>
      <c r="B49" s="77"/>
      <c r="C49" s="77"/>
      <c r="D49" s="77"/>
      <c r="E49" s="77"/>
      <c r="F49" s="77"/>
      <c r="H49" s="77"/>
      <c r="I49" s="77"/>
    </row>
    <row r="50" spans="1:9">
      <c r="B50" s="192"/>
      <c r="C50" s="77"/>
      <c r="E50" s="77"/>
      <c r="F50" s="77"/>
      <c r="G50" s="77"/>
      <c r="H50" s="77"/>
      <c r="I50" s="77"/>
    </row>
  </sheetData>
  <mergeCells count="2">
    <mergeCell ref="A5:I5"/>
    <mergeCell ref="A1:B1"/>
  </mergeCells>
  <hyperlinks>
    <hyperlink ref="A1" location="'Περιεχόμενα-Contents'!A1" display="Περιεχόμενα - Contents" xr:uid="{00000000-0004-0000-0900-000000000000}"/>
  </hyperlinks>
  <printOptions horizontalCentered="1"/>
  <pageMargins left="0.15748031496062992" right="0.15748031496062992" top="0.23622047244094491" bottom="0.19685039370078741" header="0.19685039370078741" footer="0.1574803149606299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76"/>
  <sheetViews>
    <sheetView zoomScale="95" zoomScaleNormal="95" workbookViewId="0">
      <pane ySplit="3" topLeftCell="A4" activePane="bottomLeft" state="frozen"/>
      <selection pane="bottomLeft"/>
    </sheetView>
  </sheetViews>
  <sheetFormatPr defaultColWidth="9.140625" defaultRowHeight="12.75"/>
  <cols>
    <col min="1" max="1" width="2.5703125" style="22" customWidth="1"/>
    <col min="2" max="2" width="103.7109375" style="22" customWidth="1"/>
    <col min="3" max="3" width="3.85546875" style="22" customWidth="1"/>
    <col min="4" max="4" width="103.7109375" style="22" customWidth="1"/>
    <col min="5" max="16384" width="9.140625" style="22"/>
  </cols>
  <sheetData>
    <row r="1" spans="1:4" ht="14.25">
      <c r="B1" s="23" t="s">
        <v>19</v>
      </c>
      <c r="C1" s="24"/>
      <c r="D1" s="25"/>
    </row>
    <row r="2" spans="1:4" ht="30" customHeight="1">
      <c r="B2" s="50" t="s">
        <v>462</v>
      </c>
      <c r="C2" s="51"/>
      <c r="D2" s="50" t="s">
        <v>463</v>
      </c>
    </row>
    <row r="3" spans="1:4" s="28" customFormat="1" ht="30" customHeight="1">
      <c r="A3" s="26"/>
      <c r="B3" s="52" t="s">
        <v>2</v>
      </c>
      <c r="C3" s="53"/>
      <c r="D3" s="52" t="s">
        <v>3</v>
      </c>
    </row>
    <row r="4" spans="1:4" s="28" customFormat="1" ht="15.75">
      <c r="A4" s="26"/>
      <c r="B4" s="27"/>
      <c r="C4" s="27"/>
      <c r="D4" s="27"/>
    </row>
    <row r="5" spans="1:4">
      <c r="B5" s="29" t="s">
        <v>101</v>
      </c>
      <c r="C5" s="30"/>
      <c r="D5" s="31" t="s">
        <v>102</v>
      </c>
    </row>
    <row r="6" spans="1:4" ht="8.25" customHeight="1">
      <c r="B6" s="32"/>
      <c r="C6" s="30"/>
      <c r="D6" s="32"/>
    </row>
    <row r="7" spans="1:4" s="233" customFormat="1" ht="51">
      <c r="B7" s="33" t="s">
        <v>421</v>
      </c>
      <c r="C7" s="34"/>
      <c r="D7" s="35" t="s">
        <v>443</v>
      </c>
    </row>
    <row r="8" spans="1:4" ht="9.75" customHeight="1">
      <c r="B8" s="36"/>
      <c r="C8" s="30"/>
      <c r="D8" s="30"/>
    </row>
    <row r="9" spans="1:4" ht="15" customHeight="1">
      <c r="B9" s="37"/>
      <c r="C9" s="30"/>
      <c r="D9" s="30"/>
    </row>
    <row r="10" spans="1:4">
      <c r="B10" s="31" t="s">
        <v>447</v>
      </c>
      <c r="C10" s="30"/>
      <c r="D10" s="31" t="s">
        <v>448</v>
      </c>
    </row>
    <row r="11" spans="1:4" ht="9.75" customHeight="1">
      <c r="B11" s="31"/>
      <c r="C11" s="30"/>
      <c r="D11" s="31"/>
    </row>
    <row r="12" spans="1:4" s="233" customFormat="1" ht="39" customHeight="1">
      <c r="B12" s="35" t="s">
        <v>456</v>
      </c>
      <c r="C12" s="34"/>
      <c r="D12" s="35" t="s">
        <v>457</v>
      </c>
    </row>
    <row r="13" spans="1:4" ht="9.75" customHeight="1">
      <c r="B13" s="35"/>
      <c r="C13" s="34"/>
      <c r="D13" s="33"/>
    </row>
    <row r="14" spans="1:4">
      <c r="B14" s="38" t="s">
        <v>105</v>
      </c>
      <c r="C14" s="30"/>
      <c r="D14" s="38" t="s">
        <v>106</v>
      </c>
    </row>
    <row r="15" spans="1:4" ht="9.75" customHeight="1">
      <c r="B15" s="38"/>
      <c r="C15" s="30"/>
      <c r="D15" s="39"/>
    </row>
    <row r="16" spans="1:4">
      <c r="B16" s="33" t="s">
        <v>103</v>
      </c>
      <c r="C16" s="30"/>
      <c r="D16" s="33" t="s">
        <v>446</v>
      </c>
    </row>
    <row r="17" spans="2:4" ht="9.75" customHeight="1">
      <c r="B17" s="39"/>
      <c r="C17" s="30"/>
      <c r="D17" s="39"/>
    </row>
    <row r="18" spans="2:4">
      <c r="B18" s="38" t="s">
        <v>104</v>
      </c>
      <c r="C18" s="30"/>
      <c r="D18" s="38" t="s">
        <v>107</v>
      </c>
    </row>
    <row r="19" spans="2:4" ht="9.75" customHeight="1">
      <c r="B19" s="32"/>
      <c r="C19" s="30"/>
      <c r="D19" s="32"/>
    </row>
    <row r="20" spans="2:4" ht="38.25">
      <c r="B20" s="35" t="s">
        <v>555</v>
      </c>
      <c r="C20" s="34"/>
      <c r="D20" s="35" t="s">
        <v>556</v>
      </c>
    </row>
    <row r="21" spans="2:4">
      <c r="B21" s="35"/>
      <c r="C21" s="34"/>
      <c r="D21" s="33"/>
    </row>
    <row r="22" spans="2:4">
      <c r="B22" s="31" t="s">
        <v>20</v>
      </c>
      <c r="C22" s="30"/>
      <c r="D22" s="31" t="s">
        <v>7</v>
      </c>
    </row>
    <row r="23" spans="2:4" ht="9.75" customHeight="1">
      <c r="B23" s="30"/>
      <c r="C23" s="30"/>
      <c r="D23" s="30"/>
    </row>
    <row r="24" spans="2:4" ht="25.5">
      <c r="B24" s="33" t="s">
        <v>537</v>
      </c>
      <c r="C24" s="34"/>
      <c r="D24" s="33" t="s">
        <v>538</v>
      </c>
    </row>
    <row r="25" spans="2:4" ht="9.75" customHeight="1">
      <c r="B25" s="30"/>
      <c r="C25" s="30"/>
      <c r="D25" s="30"/>
    </row>
    <row r="26" spans="2:4">
      <c r="B26" s="31" t="s">
        <v>21</v>
      </c>
      <c r="C26" s="30"/>
      <c r="D26" s="31" t="s">
        <v>22</v>
      </c>
    </row>
    <row r="27" spans="2:4" ht="9.75" customHeight="1">
      <c r="B27" s="30"/>
      <c r="C27" s="30"/>
      <c r="D27" s="30"/>
    </row>
    <row r="28" spans="2:4" ht="38.25">
      <c r="B28" s="236" t="s">
        <v>438</v>
      </c>
      <c r="C28" s="34"/>
      <c r="D28" s="236" t="s">
        <v>557</v>
      </c>
    </row>
    <row r="29" spans="2:4">
      <c r="B29" s="30"/>
      <c r="C29" s="30"/>
      <c r="D29" s="30"/>
    </row>
    <row r="30" spans="2:4">
      <c r="B30" s="40" t="s">
        <v>5</v>
      </c>
      <c r="C30" s="30"/>
      <c r="D30" s="40" t="s">
        <v>6</v>
      </c>
    </row>
    <row r="31" spans="2:4" ht="9.75" customHeight="1">
      <c r="B31" s="30"/>
      <c r="C31" s="30"/>
      <c r="D31" s="30"/>
    </row>
    <row r="32" spans="2:4" ht="38.25">
      <c r="B32" s="33" t="s">
        <v>420</v>
      </c>
      <c r="C32" s="34"/>
      <c r="D32" s="33" t="s">
        <v>419</v>
      </c>
    </row>
    <row r="33" spans="2:4">
      <c r="B33" s="33"/>
      <c r="C33" s="34"/>
      <c r="D33" s="33"/>
    </row>
    <row r="34" spans="2:4" s="233" customFormat="1" ht="76.5">
      <c r="B34" s="226" t="s">
        <v>558</v>
      </c>
      <c r="C34" s="34"/>
      <c r="D34" s="226" t="s">
        <v>497</v>
      </c>
    </row>
    <row r="35" spans="2:4">
      <c r="B35" s="33"/>
      <c r="C35" s="30"/>
      <c r="D35" s="33"/>
    </row>
    <row r="36" spans="2:4" ht="63.75">
      <c r="B36" s="35" t="s">
        <v>498</v>
      </c>
      <c r="C36" s="34"/>
      <c r="D36" s="35" t="s">
        <v>422</v>
      </c>
    </row>
    <row r="37" spans="2:4">
      <c r="B37" s="34"/>
      <c r="C37" s="34"/>
      <c r="D37" s="34"/>
    </row>
    <row r="38" spans="2:4" s="233" customFormat="1" ht="38.25">
      <c r="B38" s="308" t="s">
        <v>514</v>
      </c>
      <c r="C38" s="34"/>
      <c r="D38" s="308" t="s">
        <v>515</v>
      </c>
    </row>
    <row r="39" spans="2:4">
      <c r="B39" s="34"/>
      <c r="C39" s="34"/>
      <c r="D39" s="34"/>
    </row>
    <row r="40" spans="2:4" ht="25.5">
      <c r="B40" s="308" t="s">
        <v>559</v>
      </c>
      <c r="C40" s="34"/>
      <c r="D40" s="308" t="s">
        <v>560</v>
      </c>
    </row>
    <row r="41" spans="2:4">
      <c r="B41" s="34"/>
      <c r="C41" s="34"/>
      <c r="D41" s="34"/>
    </row>
    <row r="42" spans="2:4" ht="25.5">
      <c r="B42" s="33" t="s">
        <v>496</v>
      </c>
      <c r="C42" s="34"/>
      <c r="D42" s="33" t="s">
        <v>413</v>
      </c>
    </row>
    <row r="43" spans="2:4">
      <c r="B43" s="34"/>
      <c r="C43" s="34"/>
      <c r="D43" s="34"/>
    </row>
    <row r="44" spans="2:4" ht="63.75">
      <c r="B44" s="33" t="s">
        <v>503</v>
      </c>
      <c r="C44" s="34"/>
      <c r="D44" s="33" t="s">
        <v>506</v>
      </c>
    </row>
    <row r="45" spans="2:4">
      <c r="B45" s="34"/>
      <c r="C45" s="34"/>
      <c r="D45" s="34"/>
    </row>
    <row r="46" spans="2:4" ht="25.5">
      <c r="B46" s="33" t="s">
        <v>504</v>
      </c>
      <c r="C46" s="34"/>
      <c r="D46" s="33" t="s">
        <v>507</v>
      </c>
    </row>
    <row r="47" spans="2:4">
      <c r="B47" s="34"/>
      <c r="C47" s="34"/>
      <c r="D47" s="34"/>
    </row>
    <row r="48" spans="2:4" s="233" customFormat="1" ht="62.25" customHeight="1">
      <c r="B48" s="226" t="s">
        <v>505</v>
      </c>
      <c r="C48" s="34"/>
      <c r="D48" s="226" t="s">
        <v>508</v>
      </c>
    </row>
    <row r="49" spans="2:4">
      <c r="B49" s="34"/>
      <c r="C49" s="34"/>
      <c r="D49" s="34"/>
    </row>
    <row r="50" spans="2:4" ht="38.25">
      <c r="B50" s="33" t="s">
        <v>423</v>
      </c>
      <c r="C50" s="34"/>
      <c r="D50" s="33" t="s">
        <v>444</v>
      </c>
    </row>
    <row r="51" spans="2:4">
      <c r="B51" s="34"/>
      <c r="C51" s="34"/>
      <c r="D51" s="34"/>
    </row>
    <row r="52" spans="2:4" ht="38.25">
      <c r="B52" s="41" t="s">
        <v>424</v>
      </c>
      <c r="C52" s="34"/>
      <c r="D52" s="33" t="s">
        <v>445</v>
      </c>
    </row>
    <row r="53" spans="2:4">
      <c r="B53" s="34"/>
      <c r="C53" s="34"/>
      <c r="D53" s="34"/>
    </row>
    <row r="54" spans="2:4" ht="25.5">
      <c r="B54" s="33" t="s">
        <v>440</v>
      </c>
      <c r="C54" s="34"/>
      <c r="D54" s="33" t="s">
        <v>441</v>
      </c>
    </row>
    <row r="55" spans="2:4">
      <c r="B55" s="34"/>
      <c r="C55" s="34"/>
      <c r="D55" s="34"/>
    </row>
    <row r="56" spans="2:4" ht="57.75" customHeight="1">
      <c r="B56" s="33" t="s">
        <v>418</v>
      </c>
      <c r="C56" s="34"/>
      <c r="D56" s="33" t="s">
        <v>442</v>
      </c>
    </row>
    <row r="57" spans="2:4">
      <c r="B57" s="34"/>
      <c r="C57" s="34"/>
      <c r="D57" s="34"/>
    </row>
    <row r="58" spans="2:4">
      <c r="B58" s="34" t="s">
        <v>425</v>
      </c>
      <c r="C58" s="34"/>
      <c r="D58" s="34" t="s">
        <v>133</v>
      </c>
    </row>
    <row r="59" spans="2:4" ht="12.75" customHeight="1">
      <c r="B59" s="34"/>
      <c r="C59" s="34"/>
      <c r="D59" s="34"/>
    </row>
    <row r="60" spans="2:4" ht="25.5">
      <c r="B60" s="42" t="s">
        <v>426</v>
      </c>
      <c r="C60" s="34"/>
      <c r="D60" s="35" t="s">
        <v>427</v>
      </c>
    </row>
    <row r="61" spans="2:4">
      <c r="B61" s="30"/>
      <c r="C61" s="30"/>
      <c r="D61" s="30"/>
    </row>
    <row r="62" spans="2:4">
      <c r="B62" s="40" t="s">
        <v>4</v>
      </c>
      <c r="C62" s="30"/>
      <c r="D62" s="40" t="s">
        <v>130</v>
      </c>
    </row>
    <row r="63" spans="2:4" ht="9.75" customHeight="1">
      <c r="B63" s="30"/>
      <c r="C63" s="30"/>
      <c r="D63" s="30"/>
    </row>
    <row r="64" spans="2:4" ht="15" customHeight="1">
      <c r="B64" s="30" t="s">
        <v>114</v>
      </c>
      <c r="C64" s="30"/>
      <c r="D64" s="30" t="s">
        <v>122</v>
      </c>
    </row>
    <row r="65" spans="2:4" ht="15" customHeight="1">
      <c r="B65" s="30" t="s">
        <v>113</v>
      </c>
      <c r="C65" s="30"/>
      <c r="D65" s="30" t="s">
        <v>121</v>
      </c>
    </row>
    <row r="66" spans="2:4">
      <c r="B66" s="43" t="s">
        <v>112</v>
      </c>
      <c r="C66" s="30"/>
      <c r="D66" s="43" t="s">
        <v>120</v>
      </c>
    </row>
    <row r="67" spans="2:4">
      <c r="B67" s="43" t="s">
        <v>110</v>
      </c>
      <c r="C67" s="30"/>
      <c r="D67" s="43" t="s">
        <v>119</v>
      </c>
    </row>
    <row r="68" spans="2:4">
      <c r="B68" s="43" t="s">
        <v>111</v>
      </c>
      <c r="C68" s="30"/>
      <c r="D68" s="43" t="s">
        <v>118</v>
      </c>
    </row>
    <row r="69" spans="2:4">
      <c r="B69" s="44" t="s">
        <v>109</v>
      </c>
      <c r="C69" s="30"/>
      <c r="D69" s="44" t="s">
        <v>117</v>
      </c>
    </row>
    <row r="70" spans="2:4">
      <c r="B70" s="45" t="s">
        <v>108</v>
      </c>
      <c r="C70" s="30"/>
      <c r="D70" s="45" t="s">
        <v>116</v>
      </c>
    </row>
    <row r="71" spans="2:4">
      <c r="B71" s="43" t="s">
        <v>136</v>
      </c>
      <c r="C71" s="30"/>
      <c r="D71" s="43" t="s">
        <v>115</v>
      </c>
    </row>
    <row r="72" spans="2:4">
      <c r="B72" s="43" t="s">
        <v>137</v>
      </c>
      <c r="C72" s="30"/>
      <c r="D72" s="43" t="s">
        <v>138</v>
      </c>
    </row>
    <row r="73" spans="2:4">
      <c r="B73" s="43" t="s">
        <v>134</v>
      </c>
      <c r="C73" s="30"/>
      <c r="D73" s="43" t="s">
        <v>135</v>
      </c>
    </row>
    <row r="74" spans="2:4">
      <c r="B74" s="46"/>
    </row>
    <row r="75" spans="2:4">
      <c r="B75" s="47" t="s">
        <v>552</v>
      </c>
      <c r="D75" s="48"/>
    </row>
    <row r="76" spans="2:4">
      <c r="B76" s="49" t="s">
        <v>553</v>
      </c>
      <c r="D76" s="48"/>
    </row>
  </sheetData>
  <hyperlinks>
    <hyperlink ref="B1" location="'Περιεχόμενα-Contents'!A1" display="Περιεχόμενα - Contents" xr:uid="{00000000-0004-0000-0100-000000000000}"/>
  </hyperlinks>
  <pageMargins left="0.70866141732283472" right="0.70866141732283472" top="0.59055118110236227" bottom="0.39370078740157483" header="0.31496062992125984" footer="0.31496062992125984"/>
  <pageSetup paperSize="9" scale="6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H48"/>
  <sheetViews>
    <sheetView zoomScaleNormal="100" workbookViewId="0">
      <pane ySplit="5" topLeftCell="A6" activePane="bottomLeft" state="frozen"/>
      <selection pane="bottomLeft"/>
    </sheetView>
  </sheetViews>
  <sheetFormatPr defaultColWidth="9.140625" defaultRowHeight="12"/>
  <cols>
    <col min="1" max="1" width="2.5703125" style="55" customWidth="1"/>
    <col min="2" max="2" width="15" style="55" customWidth="1"/>
    <col min="3" max="4" width="60.7109375" style="55" customWidth="1"/>
    <col min="5" max="16384" width="9.140625" style="55"/>
  </cols>
  <sheetData>
    <row r="1" spans="2:8" s="22" customFormat="1" ht="14.25">
      <c r="B1" s="23" t="s">
        <v>19</v>
      </c>
      <c r="C1" s="54"/>
      <c r="D1" s="25" t="s">
        <v>459</v>
      </c>
    </row>
    <row r="2" spans="2:8" s="22" customFormat="1" ht="14.25">
      <c r="B2" s="24"/>
      <c r="C2" s="54"/>
      <c r="D2" s="25" t="s">
        <v>458</v>
      </c>
    </row>
    <row r="3" spans="2:8" s="22" customFormat="1" ht="14.25">
      <c r="B3" s="24"/>
      <c r="C3" s="54"/>
    </row>
    <row r="4" spans="2:8" ht="29.25" customHeight="1">
      <c r="B4" s="332" t="s">
        <v>24</v>
      </c>
      <c r="C4" s="332"/>
      <c r="D4" s="332"/>
    </row>
    <row r="5" spans="2:8" ht="29.25" customHeight="1">
      <c r="B5" s="332" t="s">
        <v>8</v>
      </c>
      <c r="C5" s="332"/>
      <c r="D5" s="332"/>
    </row>
    <row r="6" spans="2:8" ht="22.5" customHeight="1"/>
    <row r="7" spans="2:8" ht="12" customHeight="1">
      <c r="B7" s="329" t="s">
        <v>23</v>
      </c>
      <c r="C7" s="323" t="s">
        <v>9</v>
      </c>
      <c r="D7" s="326" t="s">
        <v>10</v>
      </c>
    </row>
    <row r="8" spans="2:8" ht="12" customHeight="1">
      <c r="B8" s="330"/>
      <c r="C8" s="324"/>
      <c r="D8" s="327"/>
    </row>
    <row r="9" spans="2:8" ht="27.2" customHeight="1">
      <c r="B9" s="331"/>
      <c r="C9" s="325"/>
      <c r="D9" s="328"/>
      <c r="H9" s="56"/>
    </row>
    <row r="10" spans="2:8" ht="30" customHeight="1">
      <c r="B10" s="57" t="s">
        <v>139</v>
      </c>
      <c r="C10" s="57" t="s">
        <v>171</v>
      </c>
      <c r="D10" s="57" t="s">
        <v>193</v>
      </c>
      <c r="H10" s="56"/>
    </row>
    <row r="11" spans="2:8" ht="30" customHeight="1">
      <c r="B11" s="223">
        <v>41</v>
      </c>
      <c r="C11" s="57" t="s">
        <v>172</v>
      </c>
      <c r="D11" s="57" t="s">
        <v>194</v>
      </c>
      <c r="H11" s="56"/>
    </row>
    <row r="12" spans="2:8" ht="30" customHeight="1">
      <c r="B12" s="57" t="s">
        <v>140</v>
      </c>
      <c r="C12" s="58" t="s">
        <v>173</v>
      </c>
      <c r="D12" s="58" t="s">
        <v>195</v>
      </c>
      <c r="H12" s="56"/>
    </row>
    <row r="13" spans="2:8" ht="30" customHeight="1">
      <c r="B13" s="59" t="s">
        <v>141</v>
      </c>
      <c r="C13" s="60" t="s">
        <v>173</v>
      </c>
      <c r="D13" s="60" t="s">
        <v>195</v>
      </c>
      <c r="H13" s="56"/>
    </row>
    <row r="14" spans="2:8" ht="30" customHeight="1">
      <c r="B14" s="57" t="s">
        <v>142</v>
      </c>
      <c r="C14" s="58" t="s">
        <v>399</v>
      </c>
      <c r="D14" s="58" t="s">
        <v>400</v>
      </c>
      <c r="H14" s="56"/>
    </row>
    <row r="15" spans="2:8" ht="30" customHeight="1">
      <c r="B15" s="59" t="s">
        <v>143</v>
      </c>
      <c r="C15" s="60" t="s">
        <v>399</v>
      </c>
      <c r="D15" s="60" t="s">
        <v>400</v>
      </c>
      <c r="H15" s="56"/>
    </row>
    <row r="16" spans="2:8" ht="30" customHeight="1">
      <c r="B16" s="223">
        <v>42</v>
      </c>
      <c r="C16" s="58" t="s">
        <v>174</v>
      </c>
      <c r="D16" s="58" t="s">
        <v>196</v>
      </c>
      <c r="H16" s="56"/>
    </row>
    <row r="17" spans="2:8" ht="30" customHeight="1">
      <c r="B17" s="223" t="s">
        <v>144</v>
      </c>
      <c r="C17" s="58" t="s">
        <v>401</v>
      </c>
      <c r="D17" s="57" t="s">
        <v>197</v>
      </c>
      <c r="H17" s="56"/>
    </row>
    <row r="18" spans="2:8" ht="30" customHeight="1">
      <c r="B18" s="61" t="s">
        <v>145</v>
      </c>
      <c r="C18" s="59" t="s">
        <v>175</v>
      </c>
      <c r="D18" s="59" t="s">
        <v>198</v>
      </c>
      <c r="H18" s="224"/>
    </row>
    <row r="19" spans="2:8" ht="30" customHeight="1">
      <c r="B19" s="59" t="s">
        <v>146</v>
      </c>
      <c r="C19" s="60" t="s">
        <v>403</v>
      </c>
      <c r="D19" s="60" t="s">
        <v>402</v>
      </c>
      <c r="H19" s="224"/>
    </row>
    <row r="20" spans="2:8" ht="30" customHeight="1">
      <c r="B20" s="59" t="s">
        <v>147</v>
      </c>
      <c r="C20" s="60" t="s">
        <v>176</v>
      </c>
      <c r="D20" s="60" t="s">
        <v>199</v>
      </c>
      <c r="H20" s="56"/>
    </row>
    <row r="21" spans="2:8" ht="30" customHeight="1">
      <c r="B21" s="57" t="s">
        <v>148</v>
      </c>
      <c r="C21" s="58" t="s">
        <v>177</v>
      </c>
      <c r="D21" s="58" t="s">
        <v>200</v>
      </c>
      <c r="H21" s="56"/>
    </row>
    <row r="22" spans="2:8" ht="30" customHeight="1">
      <c r="B22" s="59" t="s">
        <v>149</v>
      </c>
      <c r="C22" s="60" t="s">
        <v>178</v>
      </c>
      <c r="D22" s="60" t="s">
        <v>201</v>
      </c>
      <c r="H22" s="56"/>
    </row>
    <row r="23" spans="2:8" ht="30" customHeight="1">
      <c r="B23" s="59" t="s">
        <v>150</v>
      </c>
      <c r="C23" s="60" t="s">
        <v>404</v>
      </c>
      <c r="D23" s="60" t="s">
        <v>405</v>
      </c>
      <c r="H23" s="56"/>
    </row>
    <row r="24" spans="2:8" ht="30" customHeight="1">
      <c r="B24" s="57" t="s">
        <v>151</v>
      </c>
      <c r="C24" s="58" t="s">
        <v>406</v>
      </c>
      <c r="D24" s="58" t="s">
        <v>407</v>
      </c>
      <c r="H24" s="56"/>
    </row>
    <row r="25" spans="2:8" ht="30" customHeight="1">
      <c r="B25" s="59" t="s">
        <v>152</v>
      </c>
      <c r="C25" s="60" t="s">
        <v>179</v>
      </c>
      <c r="D25" s="60" t="s">
        <v>202</v>
      </c>
    </row>
    <row r="26" spans="2:8" ht="30" customHeight="1">
      <c r="B26" s="59" t="s">
        <v>153</v>
      </c>
      <c r="C26" s="60" t="s">
        <v>428</v>
      </c>
      <c r="D26" s="60" t="s">
        <v>408</v>
      </c>
    </row>
    <row r="27" spans="2:8" ht="30" customHeight="1">
      <c r="B27" s="57">
        <v>43</v>
      </c>
      <c r="C27" s="58" t="s">
        <v>409</v>
      </c>
      <c r="D27" s="58" t="s">
        <v>410</v>
      </c>
    </row>
    <row r="28" spans="2:8" ht="30" customHeight="1">
      <c r="B28" s="57" t="s">
        <v>154</v>
      </c>
      <c r="C28" s="58" t="s">
        <v>180</v>
      </c>
      <c r="D28" s="58" t="s">
        <v>203</v>
      </c>
    </row>
    <row r="29" spans="2:8" ht="30" customHeight="1">
      <c r="B29" s="59" t="s">
        <v>155</v>
      </c>
      <c r="C29" s="60" t="s">
        <v>181</v>
      </c>
      <c r="D29" s="60" t="s">
        <v>204</v>
      </c>
    </row>
    <row r="30" spans="2:8" ht="30" customHeight="1">
      <c r="B30" s="59" t="s">
        <v>156</v>
      </c>
      <c r="C30" s="60" t="s">
        <v>182</v>
      </c>
      <c r="D30" s="60" t="s">
        <v>205</v>
      </c>
    </row>
    <row r="31" spans="2:8" ht="30" customHeight="1">
      <c r="B31" s="59" t="s">
        <v>157</v>
      </c>
      <c r="C31" s="60" t="s">
        <v>183</v>
      </c>
      <c r="D31" s="60" t="s">
        <v>206</v>
      </c>
    </row>
    <row r="32" spans="2:8" ht="30" customHeight="1">
      <c r="B32" s="57" t="s">
        <v>158</v>
      </c>
      <c r="C32" s="58" t="s">
        <v>184</v>
      </c>
      <c r="D32" s="58" t="s">
        <v>207</v>
      </c>
    </row>
    <row r="33" spans="2:4" ht="30" customHeight="1">
      <c r="B33" s="57"/>
      <c r="C33" s="58" t="s">
        <v>412</v>
      </c>
      <c r="D33" s="58" t="s">
        <v>411</v>
      </c>
    </row>
    <row r="34" spans="2:4" ht="30" customHeight="1">
      <c r="B34" s="59" t="s">
        <v>159</v>
      </c>
      <c r="C34" s="60" t="s">
        <v>185</v>
      </c>
      <c r="D34" s="60" t="s">
        <v>208</v>
      </c>
    </row>
    <row r="35" spans="2:4" ht="30" customHeight="1">
      <c r="B35" s="59" t="s">
        <v>160</v>
      </c>
      <c r="C35" s="60" t="s">
        <v>398</v>
      </c>
      <c r="D35" s="60" t="s">
        <v>209</v>
      </c>
    </row>
    <row r="36" spans="2:4" ht="30" customHeight="1">
      <c r="B36" s="59" t="s">
        <v>161</v>
      </c>
      <c r="C36" s="60" t="s">
        <v>186</v>
      </c>
      <c r="D36" s="60" t="s">
        <v>210</v>
      </c>
    </row>
    <row r="37" spans="2:4" ht="30" customHeight="1">
      <c r="B37" s="57" t="s">
        <v>162</v>
      </c>
      <c r="C37" s="58" t="s">
        <v>397</v>
      </c>
      <c r="D37" s="58" t="s">
        <v>211</v>
      </c>
    </row>
    <row r="38" spans="2:4" ht="30" customHeight="1">
      <c r="B38" s="59" t="s">
        <v>163</v>
      </c>
      <c r="C38" s="60" t="s">
        <v>187</v>
      </c>
      <c r="D38" s="60" t="s">
        <v>212</v>
      </c>
    </row>
    <row r="39" spans="2:4" ht="30" customHeight="1">
      <c r="B39" s="59" t="s">
        <v>164</v>
      </c>
      <c r="C39" s="60" t="s">
        <v>188</v>
      </c>
      <c r="D39" s="60" t="s">
        <v>213</v>
      </c>
    </row>
    <row r="40" spans="2:4" ht="30" customHeight="1">
      <c r="B40" s="59" t="s">
        <v>165</v>
      </c>
      <c r="C40" s="60" t="s">
        <v>189</v>
      </c>
      <c r="D40" s="60" t="s">
        <v>214</v>
      </c>
    </row>
    <row r="41" spans="2:4" ht="30" customHeight="1">
      <c r="B41" s="59" t="s">
        <v>166</v>
      </c>
      <c r="C41" s="60" t="s">
        <v>190</v>
      </c>
      <c r="D41" s="60" t="s">
        <v>215</v>
      </c>
    </row>
    <row r="42" spans="2:4" ht="30" customHeight="1">
      <c r="B42" s="59" t="s">
        <v>167</v>
      </c>
      <c r="C42" s="60" t="s">
        <v>396</v>
      </c>
      <c r="D42" s="59" t="s">
        <v>216</v>
      </c>
    </row>
    <row r="43" spans="2:4" ht="30" customHeight="1">
      <c r="B43" s="57" t="s">
        <v>168</v>
      </c>
      <c r="C43" s="58" t="s">
        <v>395</v>
      </c>
      <c r="D43" s="58" t="s">
        <v>430</v>
      </c>
    </row>
    <row r="44" spans="2:4" ht="30" customHeight="1">
      <c r="B44" s="59" t="s">
        <v>169</v>
      </c>
      <c r="C44" s="60" t="s">
        <v>191</v>
      </c>
      <c r="D44" s="60" t="s">
        <v>217</v>
      </c>
    </row>
    <row r="45" spans="2:4" ht="30" customHeight="1">
      <c r="B45" s="59" t="s">
        <v>170</v>
      </c>
      <c r="C45" s="60" t="s">
        <v>429</v>
      </c>
      <c r="D45" s="60" t="s">
        <v>218</v>
      </c>
    </row>
    <row r="46" spans="2:4">
      <c r="C46" s="55" t="s">
        <v>192</v>
      </c>
    </row>
    <row r="47" spans="2:4" ht="12.75">
      <c r="B47" s="47" t="str">
        <f>'Περιεχόμενα-Contents'!B10</f>
        <v>(Τελευταία Ενημέρωση/Last Update 26/08/2025)</v>
      </c>
      <c r="C47" s="22"/>
      <c r="D47" s="48"/>
    </row>
    <row r="48" spans="2:4" ht="12.75">
      <c r="B48" s="49" t="str">
        <f>'Περιεχόμενα-Contents'!B11</f>
        <v>COPYRIGHT ©: 2025 REPUBLIC OF CYPRUS, STATISTICAL SERVICE</v>
      </c>
      <c r="C48" s="22"/>
      <c r="D48" s="49"/>
    </row>
  </sheetData>
  <mergeCells count="5">
    <mergeCell ref="C7:C9"/>
    <mergeCell ref="D7:D9"/>
    <mergeCell ref="B7:B9"/>
    <mergeCell ref="B4:D4"/>
    <mergeCell ref="B5:D5"/>
  </mergeCells>
  <hyperlinks>
    <hyperlink ref="B1" location="'Περιεχόμενα-Contents'!A1" display="Περιεχόμενα - Contents" xr:uid="{00000000-0004-0000-0200-000000000000}"/>
  </hyperlinks>
  <printOptions horizontalCentered="1"/>
  <pageMargins left="0.15748031496062992" right="0.15748031496062992" top="0.74803149606299213" bottom="0.59055118110236227" header="0.31496062992125984" footer="0.31496062992125984"/>
  <pageSetup paperSize="9" scale="75" fitToHeight="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E14:O18"/>
  <sheetViews>
    <sheetView zoomScaleNormal="100" workbookViewId="0"/>
  </sheetViews>
  <sheetFormatPr defaultColWidth="9.140625" defaultRowHeight="12.75"/>
  <cols>
    <col min="1" max="16384" width="9.140625" style="1"/>
  </cols>
  <sheetData>
    <row r="14" spans="7:15" ht="45">
      <c r="K14" s="2"/>
      <c r="L14" s="2"/>
      <c r="M14" s="3"/>
      <c r="N14" s="2"/>
      <c r="O14" s="2"/>
    </row>
    <row r="15" spans="7:15" ht="45">
      <c r="G15" s="2"/>
      <c r="H15" s="2"/>
      <c r="I15" s="3" t="s">
        <v>539</v>
      </c>
      <c r="J15" s="2"/>
      <c r="K15" s="2"/>
    </row>
    <row r="16" spans="7:15" ht="45">
      <c r="G16" s="3"/>
      <c r="H16" s="2"/>
      <c r="I16" s="3"/>
      <c r="J16" s="3"/>
      <c r="K16" s="3"/>
    </row>
    <row r="17" spans="5:11" ht="45">
      <c r="G17" s="3"/>
      <c r="H17" s="2"/>
      <c r="I17" s="3" t="s">
        <v>540</v>
      </c>
      <c r="J17" s="3"/>
      <c r="K17" s="3"/>
    </row>
    <row r="18" spans="5:11" ht="22.5">
      <c r="E18" s="4"/>
      <c r="F18" s="4"/>
    </row>
  </sheetData>
  <pageMargins left="0.7" right="0.7" top="0.75" bottom="0.75" header="0.3" footer="0.3"/>
  <pageSetup scale="7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K57"/>
  <sheetViews>
    <sheetView zoomScaleNormal="100" zoomScaleSheetLayoutView="80" workbookViewId="0">
      <pane ySplit="13" topLeftCell="A14" activePane="bottomLeft" state="frozen"/>
      <selection pane="bottomLeft" sqref="A1:B1"/>
    </sheetView>
  </sheetViews>
  <sheetFormatPr defaultColWidth="9.28515625" defaultRowHeight="12.75"/>
  <cols>
    <col min="1" max="1" width="14.5703125" style="78" customWidth="1"/>
    <col min="2" max="2" width="13.5703125" style="165" customWidth="1"/>
    <col min="3" max="3" width="11.140625" style="165" customWidth="1"/>
    <col min="4" max="4" width="12.7109375" style="165" customWidth="1"/>
    <col min="5" max="5" width="14" style="165" customWidth="1"/>
    <col min="6" max="6" width="13.85546875" style="165" customWidth="1"/>
    <col min="7" max="7" width="15.140625" style="165" customWidth="1"/>
    <col min="8" max="16384" width="9.28515625" style="78"/>
  </cols>
  <sheetData>
    <row r="1" spans="1:11" s="65" customFormat="1" ht="12.95" customHeight="1">
      <c r="A1" s="336" t="s">
        <v>19</v>
      </c>
      <c r="B1" s="337"/>
      <c r="C1" s="22"/>
      <c r="D1" s="62"/>
      <c r="E1" s="62"/>
      <c r="F1" s="22"/>
      <c r="G1" s="135" t="s">
        <v>461</v>
      </c>
    </row>
    <row r="2" spans="1:11" s="65" customFormat="1" ht="12.95" customHeight="1">
      <c r="A2" s="22"/>
      <c r="B2" s="25"/>
      <c r="C2" s="66"/>
      <c r="D2" s="62"/>
      <c r="E2" s="62"/>
      <c r="F2" s="22"/>
      <c r="G2" s="135" t="s">
        <v>460</v>
      </c>
    </row>
    <row r="3" spans="1:11" s="65" customFormat="1" ht="8.1" customHeight="1">
      <c r="A3" s="22"/>
      <c r="B3" s="25"/>
      <c r="C3" s="66"/>
      <c r="D3" s="62"/>
      <c r="E3" s="62"/>
      <c r="F3" s="62"/>
      <c r="G3" s="62"/>
    </row>
    <row r="4" spans="1:11" s="137" customFormat="1" ht="15" customHeight="1">
      <c r="A4" s="255" t="s">
        <v>493</v>
      </c>
      <c r="B4" s="255"/>
      <c r="C4" s="255"/>
      <c r="D4" s="255"/>
      <c r="E4" s="255"/>
      <c r="F4" s="255"/>
      <c r="G4" s="255"/>
    </row>
    <row r="5" spans="1:11" s="137" customFormat="1" ht="12.75" customHeight="1">
      <c r="A5" s="255" t="s">
        <v>433</v>
      </c>
      <c r="B5" s="255"/>
      <c r="C5" s="255"/>
      <c r="D5" s="255"/>
      <c r="E5" s="255"/>
      <c r="F5" s="255"/>
      <c r="G5" s="255"/>
    </row>
    <row r="6" spans="1:11" s="137" customFormat="1" ht="12.75" customHeight="1">
      <c r="A6" s="255" t="s">
        <v>541</v>
      </c>
      <c r="B6" s="255"/>
      <c r="C6" s="255"/>
      <c r="D6" s="255"/>
      <c r="E6" s="255"/>
      <c r="F6" s="255"/>
      <c r="G6" s="255"/>
    </row>
    <row r="7" spans="1:11" s="137" customFormat="1" ht="15" customHeight="1">
      <c r="A7" s="255" t="s">
        <v>494</v>
      </c>
      <c r="B7" s="255"/>
      <c r="C7" s="255"/>
      <c r="D7" s="255"/>
      <c r="E7" s="255"/>
      <c r="F7" s="255"/>
      <c r="G7" s="255"/>
    </row>
    <row r="8" spans="1:11" s="137" customFormat="1" ht="12.75" customHeight="1">
      <c r="A8" s="255" t="s">
        <v>434</v>
      </c>
      <c r="B8" s="255"/>
      <c r="C8" s="255"/>
      <c r="D8" s="255"/>
      <c r="E8" s="255"/>
      <c r="F8" s="255"/>
      <c r="G8" s="255"/>
    </row>
    <row r="9" spans="1:11" s="137" customFormat="1" ht="12.75" customHeight="1" thickBot="1">
      <c r="A9" s="333" t="s">
        <v>542</v>
      </c>
      <c r="B9" s="333"/>
      <c r="C9" s="333"/>
      <c r="D9" s="333"/>
      <c r="E9" s="333"/>
      <c r="F9" s="333"/>
      <c r="G9" s="333"/>
    </row>
    <row r="10" spans="1:11" s="137" customFormat="1" ht="12.75" customHeight="1" thickTop="1">
      <c r="A10" s="256"/>
      <c r="B10" s="256"/>
      <c r="C10" s="256"/>
      <c r="D10" s="256"/>
      <c r="E10" s="256"/>
      <c r="F10" s="256"/>
      <c r="G10" s="256"/>
    </row>
    <row r="11" spans="1:11" s="137" customFormat="1" ht="4.5" customHeight="1">
      <c r="A11" s="334"/>
      <c r="B11" s="334"/>
      <c r="C11" s="334"/>
      <c r="D11" s="334"/>
      <c r="E11" s="334"/>
      <c r="F11" s="334"/>
      <c r="G11" s="334"/>
    </row>
    <row r="12" spans="1:11" s="67" customFormat="1" ht="67.5" customHeight="1">
      <c r="A12" s="140" t="s">
        <v>25</v>
      </c>
      <c r="B12" s="142" t="s">
        <v>26</v>
      </c>
      <c r="C12" s="335" t="s">
        <v>516</v>
      </c>
      <c r="D12" s="335"/>
      <c r="E12" s="142" t="s">
        <v>27</v>
      </c>
      <c r="F12" s="142" t="s">
        <v>431</v>
      </c>
      <c r="G12" s="142" t="s">
        <v>518</v>
      </c>
    </row>
    <row r="13" spans="1:11" s="67" customFormat="1" ht="54" customHeight="1">
      <c r="A13" s="145" t="s">
        <v>28</v>
      </c>
      <c r="B13" s="146" t="s">
        <v>29</v>
      </c>
      <c r="C13" s="338" t="s">
        <v>517</v>
      </c>
      <c r="D13" s="339"/>
      <c r="E13" s="146" t="s">
        <v>30</v>
      </c>
      <c r="F13" s="146" t="s">
        <v>432</v>
      </c>
      <c r="G13" s="146" t="s">
        <v>519</v>
      </c>
    </row>
    <row r="14" spans="1:11" s="137" customFormat="1" ht="11.25" customHeight="1">
      <c r="A14" s="73"/>
      <c r="B14" s="148"/>
      <c r="C14" s="148"/>
      <c r="D14" s="148"/>
      <c r="E14" s="148"/>
      <c r="F14" s="148"/>
      <c r="G14" s="189"/>
      <c r="J14" s="78"/>
      <c r="K14" s="78"/>
    </row>
    <row r="15" spans="1:11" ht="12.95" customHeight="1">
      <c r="A15" s="69" t="s">
        <v>219</v>
      </c>
      <c r="B15" s="199">
        <v>10312</v>
      </c>
      <c r="C15" s="340">
        <v>38937</v>
      </c>
      <c r="D15" s="340"/>
      <c r="E15" s="199">
        <v>6232583</v>
      </c>
      <c r="F15" s="199">
        <v>1578681</v>
      </c>
      <c r="G15" s="200">
        <v>78708</v>
      </c>
    </row>
    <row r="16" spans="1:11" ht="14.25" customHeight="1">
      <c r="A16" s="69">
        <v>41</v>
      </c>
      <c r="B16" s="199">
        <f>B17+B19</f>
        <v>2925</v>
      </c>
      <c r="C16" s="340">
        <v>16538</v>
      </c>
      <c r="D16" s="340"/>
      <c r="E16" s="199">
        <v>4173966</v>
      </c>
      <c r="F16" s="199">
        <v>877693</v>
      </c>
      <c r="G16" s="200">
        <v>48811</v>
      </c>
    </row>
    <row r="17" spans="1:11" ht="14.25" customHeight="1">
      <c r="A17" s="74" t="s">
        <v>220</v>
      </c>
      <c r="B17" s="201">
        <v>636</v>
      </c>
      <c r="C17" s="341">
        <v>1884</v>
      </c>
      <c r="D17" s="341"/>
      <c r="E17" s="201">
        <v>892396</v>
      </c>
      <c r="F17" s="201">
        <v>211385</v>
      </c>
      <c r="G17" s="202">
        <v>22200</v>
      </c>
    </row>
    <row r="18" spans="1:11" ht="14.25" customHeight="1">
      <c r="A18" s="72" t="s">
        <v>141</v>
      </c>
      <c r="B18" s="203">
        <v>636</v>
      </c>
      <c r="C18" s="342">
        <v>1884</v>
      </c>
      <c r="D18" s="342"/>
      <c r="E18" s="203">
        <v>892396</v>
      </c>
      <c r="F18" s="203">
        <v>211385</v>
      </c>
      <c r="G18" s="204">
        <v>22200</v>
      </c>
    </row>
    <row r="19" spans="1:11" s="152" customFormat="1" ht="14.25" customHeight="1">
      <c r="A19" s="207" t="s">
        <v>142</v>
      </c>
      <c r="B19" s="201">
        <v>2289</v>
      </c>
      <c r="C19" s="341">
        <v>14654</v>
      </c>
      <c r="D19" s="341"/>
      <c r="E19" s="201">
        <v>3281570</v>
      </c>
      <c r="F19" s="201">
        <v>666308</v>
      </c>
      <c r="G19" s="202">
        <v>26611</v>
      </c>
      <c r="I19" s="78"/>
      <c r="J19" s="78"/>
      <c r="K19" s="78"/>
    </row>
    <row r="20" spans="1:11" s="152" customFormat="1" ht="14.25" customHeight="1">
      <c r="A20" s="208" t="s">
        <v>143</v>
      </c>
      <c r="B20" s="203">
        <v>2289</v>
      </c>
      <c r="C20" s="342">
        <v>14654</v>
      </c>
      <c r="D20" s="342"/>
      <c r="E20" s="203">
        <v>3281570</v>
      </c>
      <c r="F20" s="203">
        <v>666308</v>
      </c>
      <c r="G20" s="204">
        <v>26611</v>
      </c>
      <c r="I20" s="78"/>
      <c r="J20" s="78"/>
      <c r="K20" s="78"/>
    </row>
    <row r="21" spans="1:11" ht="14.25" customHeight="1">
      <c r="A21" s="69">
        <v>42</v>
      </c>
      <c r="B21" s="199">
        <v>118</v>
      </c>
      <c r="C21" s="340">
        <v>1687</v>
      </c>
      <c r="D21" s="340"/>
      <c r="E21" s="199">
        <v>397086</v>
      </c>
      <c r="F21" s="199">
        <v>84182</v>
      </c>
      <c r="G21" s="200">
        <v>2391</v>
      </c>
    </row>
    <row r="22" spans="1:11" ht="14.25" customHeight="1">
      <c r="A22" s="74" t="s">
        <v>144</v>
      </c>
      <c r="B22" s="201">
        <v>50</v>
      </c>
      <c r="C22" s="341">
        <v>1142</v>
      </c>
      <c r="D22" s="341"/>
      <c r="E22" s="201">
        <v>233683</v>
      </c>
      <c r="F22" s="201">
        <v>60520</v>
      </c>
      <c r="G22" s="202">
        <v>2313</v>
      </c>
    </row>
    <row r="23" spans="1:11" ht="14.25" customHeight="1">
      <c r="A23" s="72" t="s">
        <v>145</v>
      </c>
      <c r="B23" s="203">
        <v>50</v>
      </c>
      <c r="C23" s="342">
        <v>1142</v>
      </c>
      <c r="D23" s="342"/>
      <c r="E23" s="203">
        <v>233683</v>
      </c>
      <c r="F23" s="203">
        <v>60520</v>
      </c>
      <c r="G23" s="204">
        <v>2313</v>
      </c>
    </row>
    <row r="24" spans="1:11" ht="14.25" customHeight="1">
      <c r="A24" s="72" t="s">
        <v>146</v>
      </c>
      <c r="B24" s="203">
        <v>0</v>
      </c>
      <c r="C24" s="342">
        <v>0</v>
      </c>
      <c r="D24" s="342"/>
      <c r="E24" s="203">
        <v>0</v>
      </c>
      <c r="F24" s="203">
        <v>0</v>
      </c>
      <c r="G24" s="204">
        <v>0</v>
      </c>
    </row>
    <row r="25" spans="1:11" ht="14.25" customHeight="1">
      <c r="A25" s="72" t="s">
        <v>147</v>
      </c>
      <c r="B25" s="203">
        <v>0</v>
      </c>
      <c r="C25" s="342">
        <v>0</v>
      </c>
      <c r="D25" s="342"/>
      <c r="E25" s="203">
        <v>0</v>
      </c>
      <c r="F25" s="203">
        <v>0</v>
      </c>
      <c r="G25" s="204">
        <v>0</v>
      </c>
    </row>
    <row r="26" spans="1:11" ht="13.5" customHeight="1">
      <c r="A26" s="74" t="s">
        <v>148</v>
      </c>
      <c r="B26" s="201">
        <v>35</v>
      </c>
      <c r="C26" s="341">
        <v>314</v>
      </c>
      <c r="D26" s="341"/>
      <c r="E26" s="201">
        <v>35531</v>
      </c>
      <c r="F26" s="201">
        <v>14463</v>
      </c>
      <c r="G26" s="202">
        <v>239</v>
      </c>
    </row>
    <row r="27" spans="1:11" ht="14.25" customHeight="1">
      <c r="A27" s="72" t="s">
        <v>149</v>
      </c>
      <c r="B27" s="203">
        <v>31</v>
      </c>
      <c r="C27" s="342">
        <v>188</v>
      </c>
      <c r="D27" s="342"/>
      <c r="E27" s="203">
        <v>19740</v>
      </c>
      <c r="F27" s="203">
        <v>7022</v>
      </c>
      <c r="G27" s="204">
        <v>-153</v>
      </c>
    </row>
    <row r="28" spans="1:11" ht="14.25" customHeight="1">
      <c r="A28" s="72" t="s">
        <v>150</v>
      </c>
      <c r="B28" s="203">
        <v>4</v>
      </c>
      <c r="C28" s="342">
        <v>126</v>
      </c>
      <c r="D28" s="342"/>
      <c r="E28" s="205">
        <v>15791</v>
      </c>
      <c r="F28" s="203">
        <v>7441</v>
      </c>
      <c r="G28" s="204">
        <v>392</v>
      </c>
    </row>
    <row r="29" spans="1:11" ht="14.25" customHeight="1">
      <c r="A29" s="74" t="s">
        <v>151</v>
      </c>
      <c r="B29" s="201">
        <v>33</v>
      </c>
      <c r="C29" s="341">
        <v>231</v>
      </c>
      <c r="D29" s="341"/>
      <c r="E29" s="201">
        <v>127872</v>
      </c>
      <c r="F29" s="201">
        <v>9199</v>
      </c>
      <c r="G29" s="202">
        <v>-161</v>
      </c>
    </row>
    <row r="30" spans="1:11" ht="14.25" customHeight="1">
      <c r="A30" s="72" t="s">
        <v>152</v>
      </c>
      <c r="B30" s="203">
        <v>15</v>
      </c>
      <c r="C30" s="342">
        <v>84</v>
      </c>
      <c r="D30" s="342"/>
      <c r="E30" s="203">
        <v>7625</v>
      </c>
      <c r="F30" s="203">
        <v>2218</v>
      </c>
      <c r="G30" s="204">
        <v>61</v>
      </c>
    </row>
    <row r="31" spans="1:11" ht="14.25" customHeight="1">
      <c r="A31" s="72" t="s">
        <v>153</v>
      </c>
      <c r="B31" s="203">
        <v>18</v>
      </c>
      <c r="C31" s="342">
        <v>147</v>
      </c>
      <c r="D31" s="342"/>
      <c r="E31" s="203">
        <v>120247</v>
      </c>
      <c r="F31" s="203">
        <v>6981</v>
      </c>
      <c r="G31" s="204">
        <v>-222</v>
      </c>
    </row>
    <row r="32" spans="1:11" ht="14.25" customHeight="1">
      <c r="A32" s="69">
        <v>43</v>
      </c>
      <c r="B32" s="199">
        <v>7269</v>
      </c>
      <c r="C32" s="340">
        <v>20712</v>
      </c>
      <c r="D32" s="340"/>
      <c r="E32" s="199">
        <v>1661531</v>
      </c>
      <c r="F32" s="199">
        <v>616806</v>
      </c>
      <c r="G32" s="200">
        <v>27506</v>
      </c>
    </row>
    <row r="33" spans="1:7" ht="14.25" customHeight="1">
      <c r="A33" s="74" t="s">
        <v>154</v>
      </c>
      <c r="B33" s="201">
        <v>602</v>
      </c>
      <c r="C33" s="341">
        <v>1447</v>
      </c>
      <c r="D33" s="341"/>
      <c r="E33" s="201">
        <v>152720</v>
      </c>
      <c r="F33" s="201">
        <v>57229</v>
      </c>
      <c r="G33" s="202">
        <v>8301</v>
      </c>
    </row>
    <row r="34" spans="1:7" ht="14.25" customHeight="1">
      <c r="A34" s="72" t="s">
        <v>155</v>
      </c>
      <c r="B34" s="203">
        <v>13</v>
      </c>
      <c r="C34" s="342">
        <v>45</v>
      </c>
      <c r="D34" s="342"/>
      <c r="E34" s="203">
        <v>6693</v>
      </c>
      <c r="F34" s="203">
        <v>2890</v>
      </c>
      <c r="G34" s="204">
        <v>408</v>
      </c>
    </row>
    <row r="35" spans="1:7" ht="14.25" customHeight="1">
      <c r="A35" s="72" t="s">
        <v>156</v>
      </c>
      <c r="B35" s="203">
        <v>582</v>
      </c>
      <c r="C35" s="342">
        <v>1385</v>
      </c>
      <c r="D35" s="342"/>
      <c r="E35" s="203">
        <v>145276</v>
      </c>
      <c r="F35" s="203">
        <v>54129</v>
      </c>
      <c r="G35" s="204">
        <v>7888</v>
      </c>
    </row>
    <row r="36" spans="1:7" ht="14.25" customHeight="1">
      <c r="A36" s="72" t="s">
        <v>157</v>
      </c>
      <c r="B36" s="203">
        <v>7</v>
      </c>
      <c r="C36" s="342">
        <v>17</v>
      </c>
      <c r="D36" s="342"/>
      <c r="E36" s="203">
        <v>751</v>
      </c>
      <c r="F36" s="203">
        <v>210</v>
      </c>
      <c r="G36" s="204">
        <v>5</v>
      </c>
    </row>
    <row r="37" spans="1:7" ht="14.25" customHeight="1">
      <c r="A37" s="74" t="s">
        <v>158</v>
      </c>
      <c r="B37" s="201">
        <v>2125</v>
      </c>
      <c r="C37" s="341">
        <v>8332</v>
      </c>
      <c r="D37" s="341"/>
      <c r="E37" s="201">
        <v>810624</v>
      </c>
      <c r="F37" s="201">
        <v>290678</v>
      </c>
      <c r="G37" s="202">
        <v>12601</v>
      </c>
    </row>
    <row r="38" spans="1:7" ht="14.25" customHeight="1">
      <c r="A38" s="72" t="s">
        <v>159</v>
      </c>
      <c r="B38" s="203">
        <v>1072</v>
      </c>
      <c r="C38" s="342">
        <v>4919</v>
      </c>
      <c r="D38" s="342"/>
      <c r="E38" s="203">
        <v>480647</v>
      </c>
      <c r="F38" s="203">
        <v>178022</v>
      </c>
      <c r="G38" s="204">
        <v>8391</v>
      </c>
    </row>
    <row r="39" spans="1:7" ht="14.25" customHeight="1">
      <c r="A39" s="72" t="s">
        <v>160</v>
      </c>
      <c r="B39" s="203">
        <v>913</v>
      </c>
      <c r="C39" s="342">
        <v>2665</v>
      </c>
      <c r="D39" s="342"/>
      <c r="E39" s="203">
        <v>248582</v>
      </c>
      <c r="F39" s="203">
        <v>84769</v>
      </c>
      <c r="G39" s="204">
        <v>3725</v>
      </c>
    </row>
    <row r="40" spans="1:7" ht="14.25" customHeight="1">
      <c r="A40" s="72" t="s">
        <v>161</v>
      </c>
      <c r="B40" s="203">
        <v>140</v>
      </c>
      <c r="C40" s="342">
        <v>748</v>
      </c>
      <c r="D40" s="342"/>
      <c r="E40" s="203">
        <v>81395</v>
      </c>
      <c r="F40" s="203">
        <v>27887</v>
      </c>
      <c r="G40" s="204">
        <v>485</v>
      </c>
    </row>
    <row r="41" spans="1:7" ht="14.25" customHeight="1">
      <c r="A41" s="74" t="s">
        <v>162</v>
      </c>
      <c r="B41" s="201">
        <v>1753</v>
      </c>
      <c r="C41" s="341">
        <v>4218</v>
      </c>
      <c r="D41" s="341"/>
      <c r="E41" s="201">
        <v>280258</v>
      </c>
      <c r="F41" s="201">
        <v>101891</v>
      </c>
      <c r="G41" s="202">
        <v>1860</v>
      </c>
    </row>
    <row r="42" spans="1:7" ht="14.25" customHeight="1">
      <c r="A42" s="72" t="s">
        <v>163</v>
      </c>
      <c r="B42" s="203">
        <v>44</v>
      </c>
      <c r="C42" s="342">
        <v>129</v>
      </c>
      <c r="D42" s="342"/>
      <c r="E42" s="203">
        <v>9496</v>
      </c>
      <c r="F42" s="203">
        <v>3394</v>
      </c>
      <c r="G42" s="204">
        <v>102</v>
      </c>
    </row>
    <row r="43" spans="1:7" ht="14.25" customHeight="1">
      <c r="A43" s="72" t="s">
        <v>164</v>
      </c>
      <c r="B43" s="203">
        <v>116</v>
      </c>
      <c r="C43" s="342">
        <v>226</v>
      </c>
      <c r="D43" s="342"/>
      <c r="E43" s="203">
        <v>13805</v>
      </c>
      <c r="F43" s="203">
        <v>6462</v>
      </c>
      <c r="G43" s="204">
        <v>27</v>
      </c>
    </row>
    <row r="44" spans="1:7" ht="14.25" customHeight="1">
      <c r="A44" s="72" t="s">
        <v>165</v>
      </c>
      <c r="B44" s="203">
        <v>515</v>
      </c>
      <c r="C44" s="342">
        <v>1584</v>
      </c>
      <c r="D44" s="342"/>
      <c r="E44" s="203">
        <v>132628</v>
      </c>
      <c r="F44" s="203">
        <v>45239</v>
      </c>
      <c r="G44" s="204">
        <v>1222</v>
      </c>
    </row>
    <row r="45" spans="1:7" ht="14.25" customHeight="1">
      <c r="A45" s="72" t="s">
        <v>166</v>
      </c>
      <c r="B45" s="203">
        <v>971</v>
      </c>
      <c r="C45" s="342">
        <v>2098</v>
      </c>
      <c r="D45" s="342"/>
      <c r="E45" s="203">
        <v>116374</v>
      </c>
      <c r="F45" s="203">
        <v>44533</v>
      </c>
      <c r="G45" s="204">
        <v>440</v>
      </c>
    </row>
    <row r="46" spans="1:7" ht="14.25" customHeight="1">
      <c r="A46" s="72" t="s">
        <v>167</v>
      </c>
      <c r="B46" s="203">
        <v>107</v>
      </c>
      <c r="C46" s="342">
        <v>181</v>
      </c>
      <c r="D46" s="342"/>
      <c r="E46" s="203">
        <v>7955</v>
      </c>
      <c r="F46" s="203">
        <v>2263</v>
      </c>
      <c r="G46" s="204">
        <v>69</v>
      </c>
    </row>
    <row r="47" spans="1:7" ht="14.25" customHeight="1">
      <c r="A47" s="74" t="s">
        <v>168</v>
      </c>
      <c r="B47" s="201">
        <v>2789</v>
      </c>
      <c r="C47" s="341">
        <v>6715</v>
      </c>
      <c r="D47" s="341"/>
      <c r="E47" s="201">
        <v>417929</v>
      </c>
      <c r="F47" s="201">
        <v>167008</v>
      </c>
      <c r="G47" s="202">
        <v>4744</v>
      </c>
    </row>
    <row r="48" spans="1:7" ht="14.25" customHeight="1">
      <c r="A48" s="72" t="s">
        <v>169</v>
      </c>
      <c r="B48" s="203">
        <v>18</v>
      </c>
      <c r="C48" s="342">
        <v>50</v>
      </c>
      <c r="D48" s="342"/>
      <c r="E48" s="203">
        <v>3390</v>
      </c>
      <c r="F48" s="203">
        <v>916</v>
      </c>
      <c r="G48" s="204">
        <v>5</v>
      </c>
    </row>
    <row r="49" spans="1:10" ht="14.25" customHeight="1">
      <c r="A49" s="72" t="s">
        <v>170</v>
      </c>
      <c r="B49" s="203">
        <v>2771</v>
      </c>
      <c r="C49" s="342">
        <v>6665</v>
      </c>
      <c r="D49" s="342"/>
      <c r="E49" s="203">
        <v>414539</v>
      </c>
      <c r="F49" s="203">
        <v>166092</v>
      </c>
      <c r="G49" s="204">
        <v>4739</v>
      </c>
      <c r="I49"/>
    </row>
    <row r="50" spans="1:10" ht="6.75" customHeight="1">
      <c r="A50" s="197"/>
      <c r="B50" s="206"/>
      <c r="C50" s="206"/>
      <c r="D50" s="206"/>
      <c r="E50" s="206"/>
      <c r="F50" s="206"/>
      <c r="G50" s="294"/>
    </row>
    <row r="51" spans="1:10" ht="13.5" thickBot="1">
      <c r="A51" s="75"/>
      <c r="B51" s="77"/>
      <c r="C51" s="77"/>
      <c r="D51" s="77"/>
      <c r="E51" s="77"/>
      <c r="F51" s="77"/>
      <c r="G51" s="77"/>
    </row>
    <row r="52" spans="1:10" s="64" customFormat="1" ht="13.5" thickTop="1">
      <c r="A52" s="253" t="str">
        <f>'Περιεχόμενα-Contents'!B10</f>
        <v>(Τελευταία Ενημέρωση/Last Update 26/08/2025)</v>
      </c>
      <c r="B52" s="254"/>
      <c r="C52" s="254"/>
      <c r="D52" s="254"/>
      <c r="E52" s="254"/>
      <c r="F52" s="254"/>
      <c r="G52" s="254"/>
      <c r="J52" s="78"/>
    </row>
    <row r="53" spans="1:10" s="64" customFormat="1">
      <c r="A53" s="49" t="str">
        <f>'Περιεχόμενα-Contents'!B11</f>
        <v>COPYRIGHT ©: 2025 REPUBLIC OF CYPRUS, STATISTICAL SERVICE</v>
      </c>
      <c r="B53" s="22"/>
      <c r="C53" s="22"/>
      <c r="D53" s="22"/>
      <c r="E53" s="22"/>
      <c r="F53" s="22"/>
      <c r="G53" s="22"/>
    </row>
    <row r="57" spans="1:10" s="165" customFormat="1">
      <c r="A57" s="78"/>
      <c r="B57" s="192"/>
      <c r="C57" s="192"/>
    </row>
  </sheetData>
  <mergeCells count="40">
    <mergeCell ref="C45:D45"/>
    <mergeCell ref="C46:D46"/>
    <mergeCell ref="C47:D47"/>
    <mergeCell ref="C48:D48"/>
    <mergeCell ref="C49:D49"/>
    <mergeCell ref="C30:D30"/>
    <mergeCell ref="C31:D31"/>
    <mergeCell ref="C32:D32"/>
    <mergeCell ref="C44:D44"/>
    <mergeCell ref="C33:D33"/>
    <mergeCell ref="C34:D34"/>
    <mergeCell ref="C35:D35"/>
    <mergeCell ref="C36:D36"/>
    <mergeCell ref="C37:D37"/>
    <mergeCell ref="C38:D38"/>
    <mergeCell ref="C39:D39"/>
    <mergeCell ref="C40:D40"/>
    <mergeCell ref="C41:D41"/>
    <mergeCell ref="C42:D42"/>
    <mergeCell ref="C43:D43"/>
    <mergeCell ref="C25:D25"/>
    <mergeCell ref="C26:D26"/>
    <mergeCell ref="C27:D27"/>
    <mergeCell ref="C28:D28"/>
    <mergeCell ref="C29:D29"/>
    <mergeCell ref="C20:D20"/>
    <mergeCell ref="C21:D21"/>
    <mergeCell ref="C22:D22"/>
    <mergeCell ref="C23:D23"/>
    <mergeCell ref="C24:D24"/>
    <mergeCell ref="C15:D15"/>
    <mergeCell ref="C16:D16"/>
    <mergeCell ref="C17:D17"/>
    <mergeCell ref="C18:D18"/>
    <mergeCell ref="C19:D19"/>
    <mergeCell ref="A9:G9"/>
    <mergeCell ref="A11:G11"/>
    <mergeCell ref="C12:D12"/>
    <mergeCell ref="A1:B1"/>
    <mergeCell ref="C13:D13"/>
  </mergeCells>
  <hyperlinks>
    <hyperlink ref="A1" location="'Περιεχόμενα-Contents'!A1" display="Περιεχόμενα - Contents" xr:uid="{00000000-0004-0000-0400-000000000000}"/>
  </hyperlinks>
  <printOptions horizontalCentered="1"/>
  <pageMargins left="0.15748031496062992" right="0.15748031496062992" top="0.19685039370078741" bottom="0.19685039370078741" header="0.15748031496062992" footer="0.1574803149606299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1307E-5C13-41DB-949E-6F3ADDDF2744}">
  <sheetPr>
    <tabColor rgb="FFFFC000"/>
  </sheetPr>
  <dimension ref="A1:AN66"/>
  <sheetViews>
    <sheetView zoomScaleNormal="100" zoomScaleSheetLayoutView="70" workbookViewId="0">
      <pane xSplit="3" ySplit="10" topLeftCell="D11" activePane="bottomRight" state="frozen"/>
      <selection pane="topRight" activeCell="D1" sqref="D1"/>
      <selection pane="bottomLeft" activeCell="A10" sqref="A10"/>
      <selection pane="bottomRight" sqref="A1:B1"/>
    </sheetView>
  </sheetViews>
  <sheetFormatPr defaultColWidth="8.42578125" defaultRowHeight="12.75"/>
  <cols>
    <col min="1" max="1" width="4" style="107" customWidth="1"/>
    <col min="2" max="2" width="32.7109375" style="108" customWidth="1"/>
    <col min="3" max="3" width="27.85546875" style="108" customWidth="1"/>
    <col min="4" max="4" width="9.7109375" style="109" customWidth="1"/>
    <col min="5" max="5" width="12.140625" style="83" customWidth="1"/>
    <col min="6" max="6" width="9.7109375" style="83" customWidth="1"/>
    <col min="7" max="7" width="10.5703125" style="83" customWidth="1"/>
    <col min="8" max="8" width="10" style="83" customWidth="1"/>
    <col min="9" max="9" width="10.7109375" style="83" customWidth="1"/>
    <col min="10" max="10" width="12" style="83" customWidth="1"/>
    <col min="11" max="16" width="10" style="83" customWidth="1"/>
    <col min="17" max="18" width="10.7109375" style="83" customWidth="1"/>
    <col min="19" max="19" width="10.5703125" style="83" customWidth="1"/>
    <col min="20" max="21" width="8" style="83" customWidth="1"/>
    <col min="22" max="22" width="9.42578125" style="83" customWidth="1"/>
    <col min="23" max="23" width="8.7109375" style="83" customWidth="1"/>
    <col min="24" max="24" width="9.140625" style="83" customWidth="1"/>
    <col min="25" max="25" width="10.42578125" style="83" customWidth="1"/>
    <col min="26" max="26" width="8.7109375" style="83" customWidth="1"/>
    <col min="27" max="27" width="9.140625" style="83" customWidth="1"/>
    <col min="28" max="28" width="9.5703125" style="83" customWidth="1"/>
    <col min="29" max="31" width="9" style="83" customWidth="1"/>
    <col min="32" max="33" width="8.42578125" style="83" customWidth="1"/>
    <col min="34" max="34" width="9" style="83" customWidth="1"/>
    <col min="35" max="35" width="9.5703125" style="83" customWidth="1"/>
    <col min="36" max="36" width="8.42578125" style="83" customWidth="1"/>
    <col min="37" max="37" width="9.28515625" style="83" customWidth="1"/>
    <col min="38" max="38" width="10.28515625" style="83" customWidth="1"/>
    <col min="39" max="39" width="7.85546875" style="83" customWidth="1"/>
    <col min="40" max="40" width="8.140625" style="83" customWidth="1"/>
    <col min="41" max="41" width="8.42578125" style="83" customWidth="1"/>
    <col min="42" max="42" width="6.5703125" style="83" customWidth="1"/>
    <col min="43" max="44" width="8.42578125" style="83" customWidth="1"/>
    <col min="45" max="45" width="2.5703125" style="83" customWidth="1"/>
    <col min="46" max="16384" width="8.42578125" style="83"/>
  </cols>
  <sheetData>
    <row r="1" spans="1:40" s="64" customFormat="1">
      <c r="A1" s="336" t="s">
        <v>19</v>
      </c>
      <c r="B1" s="336"/>
      <c r="C1" s="79"/>
      <c r="D1" s="80"/>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135" t="s">
        <v>461</v>
      </c>
    </row>
    <row r="2" spans="1:40" s="64" customFormat="1" ht="12.75" customHeight="1">
      <c r="A2" s="22"/>
      <c r="B2" s="81"/>
      <c r="C2" s="81"/>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135" t="s">
        <v>460</v>
      </c>
    </row>
    <row r="3" spans="1:40" s="64" customFormat="1" ht="9.1999999999999993" customHeight="1">
      <c r="A3" s="22"/>
      <c r="B3" s="81"/>
      <c r="C3" s="81"/>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row>
    <row r="4" spans="1:40" ht="15" customHeight="1">
      <c r="A4" s="257" t="s">
        <v>543</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row>
    <row r="5" spans="1:40" ht="15" customHeight="1" thickBot="1">
      <c r="A5" s="258" t="s">
        <v>544</v>
      </c>
      <c r="B5" s="259"/>
      <c r="C5" s="259"/>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row>
    <row r="6" spans="1:40" ht="15" customHeight="1" thickTop="1">
      <c r="A6" s="82"/>
      <c r="B6" s="84"/>
      <c r="C6" s="84"/>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row>
    <row r="7" spans="1:40" ht="13.5" customHeight="1">
      <c r="A7" s="85"/>
      <c r="B7" s="86"/>
      <c r="C7" s="87"/>
      <c r="D7" s="82"/>
      <c r="E7" s="88"/>
      <c r="F7" s="88"/>
      <c r="G7" s="88"/>
      <c r="H7" s="88"/>
      <c r="I7" s="88"/>
      <c r="J7" s="88"/>
      <c r="K7" s="88"/>
      <c r="L7" s="88"/>
      <c r="M7" s="88"/>
      <c r="N7" s="88"/>
      <c r="O7" s="88"/>
      <c r="P7" s="88"/>
      <c r="Q7" s="88"/>
      <c r="R7" s="88"/>
      <c r="S7" s="88"/>
      <c r="T7" s="88"/>
      <c r="U7" s="88"/>
      <c r="V7" s="88"/>
      <c r="W7" s="88"/>
      <c r="X7" s="88"/>
      <c r="Y7" s="88"/>
      <c r="Z7" s="210"/>
      <c r="AA7" s="88"/>
      <c r="AB7" s="88"/>
      <c r="AC7" s="88"/>
      <c r="AD7" s="88"/>
      <c r="AE7" s="88"/>
      <c r="AF7" s="88"/>
      <c r="AG7" s="343" t="s">
        <v>11</v>
      </c>
      <c r="AH7" s="343"/>
      <c r="AI7" s="343"/>
      <c r="AJ7" s="343"/>
      <c r="AK7" s="343"/>
      <c r="AL7" s="343"/>
    </row>
    <row r="8" spans="1:40" ht="26.25" customHeight="1">
      <c r="A8" s="344" t="s">
        <v>31</v>
      </c>
      <c r="B8" s="344"/>
      <c r="C8" s="344" t="s">
        <v>33</v>
      </c>
      <c r="D8" s="346" t="s">
        <v>32</v>
      </c>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7"/>
      <c r="AJ8" s="346"/>
      <c r="AK8" s="346"/>
      <c r="AL8" s="346"/>
    </row>
    <row r="9" spans="1:40" ht="16.7" customHeight="1">
      <c r="A9" s="345"/>
      <c r="B9" s="345"/>
      <c r="C9" s="345"/>
      <c r="D9" s="126" t="s">
        <v>139</v>
      </c>
      <c r="E9" s="126" t="s">
        <v>221</v>
      </c>
      <c r="F9" s="126" t="s">
        <v>222</v>
      </c>
      <c r="G9" s="126" t="s">
        <v>226</v>
      </c>
      <c r="H9" s="126" t="s">
        <v>140</v>
      </c>
      <c r="I9" s="126" t="s">
        <v>223</v>
      </c>
      <c r="J9" s="126" t="s">
        <v>144</v>
      </c>
      <c r="K9" s="126" t="s">
        <v>148</v>
      </c>
      <c r="L9" s="126" t="s">
        <v>224</v>
      </c>
      <c r="M9" s="126" t="s">
        <v>227</v>
      </c>
      <c r="N9" s="126" t="s">
        <v>228</v>
      </c>
      <c r="O9" s="126" t="s">
        <v>229</v>
      </c>
      <c r="P9" s="126" t="s">
        <v>225</v>
      </c>
      <c r="Q9" s="126" t="s">
        <v>141</v>
      </c>
      <c r="R9" s="126" t="s">
        <v>143</v>
      </c>
      <c r="S9" s="126" t="s">
        <v>145</v>
      </c>
      <c r="T9" s="126" t="s">
        <v>146</v>
      </c>
      <c r="U9" s="126" t="s">
        <v>147</v>
      </c>
      <c r="V9" s="126" t="s">
        <v>149</v>
      </c>
      <c r="W9" s="126" t="s">
        <v>150</v>
      </c>
      <c r="X9" s="126" t="s">
        <v>152</v>
      </c>
      <c r="Y9" s="126" t="s">
        <v>153</v>
      </c>
      <c r="Z9" s="126" t="s">
        <v>155</v>
      </c>
      <c r="AA9" s="126" t="s">
        <v>156</v>
      </c>
      <c r="AB9" s="126" t="s">
        <v>157</v>
      </c>
      <c r="AC9" s="126" t="s">
        <v>159</v>
      </c>
      <c r="AD9" s="126" t="s">
        <v>160</v>
      </c>
      <c r="AE9" s="126" t="s">
        <v>161</v>
      </c>
      <c r="AF9" s="126" t="s">
        <v>163</v>
      </c>
      <c r="AG9" s="126" t="s">
        <v>164</v>
      </c>
      <c r="AH9" s="126" t="s">
        <v>165</v>
      </c>
      <c r="AI9" s="126" t="s">
        <v>166</v>
      </c>
      <c r="AJ9" s="126" t="s">
        <v>167</v>
      </c>
      <c r="AK9" s="126" t="s">
        <v>169</v>
      </c>
      <c r="AL9" s="131" t="s">
        <v>170</v>
      </c>
    </row>
    <row r="10" spans="1:40" ht="3" customHeight="1">
      <c r="A10" s="117"/>
      <c r="B10" s="118"/>
      <c r="C10" s="120"/>
      <c r="D10" s="127"/>
      <c r="E10" s="89"/>
      <c r="F10" s="89"/>
      <c r="G10" s="89"/>
      <c r="H10" s="90"/>
      <c r="I10" s="90"/>
      <c r="J10" s="90"/>
      <c r="K10" s="90"/>
      <c r="L10" s="90"/>
      <c r="M10" s="89"/>
      <c r="N10" s="90"/>
      <c r="O10" s="90"/>
      <c r="P10" s="90"/>
      <c r="Q10" s="90"/>
      <c r="R10" s="89"/>
      <c r="S10" s="90"/>
      <c r="T10" s="90"/>
      <c r="U10" s="90"/>
      <c r="V10" s="89"/>
      <c r="W10" s="90"/>
      <c r="X10" s="90"/>
      <c r="Y10" s="90"/>
      <c r="Z10" s="89"/>
      <c r="AA10" s="90"/>
      <c r="AB10" s="90"/>
      <c r="AC10" s="90"/>
      <c r="AD10" s="89"/>
      <c r="AE10" s="90"/>
      <c r="AF10" s="91"/>
      <c r="AG10" s="91"/>
      <c r="AH10" s="91"/>
      <c r="AI10" s="91"/>
      <c r="AJ10" s="91"/>
      <c r="AK10" s="90"/>
      <c r="AL10" s="111"/>
    </row>
    <row r="11" spans="1:40" ht="15" customHeight="1">
      <c r="A11" s="112" t="s">
        <v>34</v>
      </c>
      <c r="B11" s="100" t="s">
        <v>35</v>
      </c>
      <c r="C11" s="121" t="s">
        <v>36</v>
      </c>
      <c r="D11" s="128">
        <f>SUM(E11+F11+G11)</f>
        <v>6232583</v>
      </c>
      <c r="E11" s="91">
        <f>H11+I11</f>
        <v>4173966</v>
      </c>
      <c r="F11" s="91">
        <f>J11+K11+L11</f>
        <v>397086</v>
      </c>
      <c r="G11" s="91">
        <f>M11+N11+O11+P11</f>
        <v>1661531</v>
      </c>
      <c r="H11" s="91">
        <v>892396</v>
      </c>
      <c r="I11" s="91">
        <v>3281570</v>
      </c>
      <c r="J11" s="91">
        <v>233683</v>
      </c>
      <c r="K11" s="91">
        <v>35531</v>
      </c>
      <c r="L11" s="91">
        <v>127872</v>
      </c>
      <c r="M11" s="91">
        <v>152720</v>
      </c>
      <c r="N11" s="91">
        <v>810624</v>
      </c>
      <c r="O11" s="91">
        <v>280258</v>
      </c>
      <c r="P11" s="91">
        <v>417929</v>
      </c>
      <c r="Q11" s="91">
        <f>H11</f>
        <v>892396</v>
      </c>
      <c r="R11" s="91">
        <f>I11</f>
        <v>3281570</v>
      </c>
      <c r="S11" s="91">
        <f>J11</f>
        <v>233683</v>
      </c>
      <c r="T11" s="91">
        <v>0</v>
      </c>
      <c r="U11" s="91">
        <v>0</v>
      </c>
      <c r="V11" s="91">
        <v>19740</v>
      </c>
      <c r="W11" s="91">
        <v>15791</v>
      </c>
      <c r="X11" s="91">
        <v>7625</v>
      </c>
      <c r="Y11" s="91">
        <v>120247</v>
      </c>
      <c r="Z11" s="91">
        <v>6693</v>
      </c>
      <c r="AA11" s="91">
        <v>145276</v>
      </c>
      <c r="AB11" s="91">
        <v>751</v>
      </c>
      <c r="AC11" s="91">
        <v>480647</v>
      </c>
      <c r="AD11" s="91">
        <v>248582</v>
      </c>
      <c r="AE11" s="91">
        <v>81395</v>
      </c>
      <c r="AF11" s="91">
        <v>9496</v>
      </c>
      <c r="AG11" s="91">
        <v>13805</v>
      </c>
      <c r="AH11" s="91">
        <v>132628</v>
      </c>
      <c r="AI11" s="91">
        <v>116374</v>
      </c>
      <c r="AJ11" s="91">
        <v>7955</v>
      </c>
      <c r="AK11" s="91">
        <v>3390</v>
      </c>
      <c r="AL11" s="132">
        <v>414539</v>
      </c>
      <c r="AM11" s="225"/>
      <c r="AN11" s="225"/>
    </row>
    <row r="12" spans="1:40" ht="12.95" customHeight="1">
      <c r="A12" s="112"/>
      <c r="B12" s="101"/>
      <c r="C12" s="122"/>
      <c r="D12" s="129"/>
      <c r="E12" s="91"/>
      <c r="F12" s="91"/>
      <c r="G12" s="91"/>
      <c r="H12" s="91"/>
      <c r="I12" s="91"/>
      <c r="J12" s="91"/>
      <c r="K12" s="91"/>
      <c r="L12" s="91"/>
      <c r="M12" s="97"/>
      <c r="N12" s="98"/>
      <c r="O12" s="91"/>
      <c r="P12" s="91"/>
      <c r="Q12" s="97"/>
      <c r="R12" s="97"/>
      <c r="S12" s="98"/>
      <c r="T12" s="91"/>
      <c r="U12" s="91"/>
      <c r="V12" s="97"/>
      <c r="W12" s="98"/>
      <c r="X12" s="91"/>
      <c r="Y12" s="97"/>
      <c r="Z12" s="97"/>
      <c r="AA12" s="98"/>
      <c r="AB12" s="91"/>
      <c r="AC12" s="97"/>
      <c r="AD12" s="98"/>
      <c r="AE12" s="99"/>
      <c r="AF12" s="99"/>
      <c r="AG12" s="94"/>
      <c r="AH12" s="94"/>
      <c r="AI12" s="94"/>
      <c r="AJ12" s="94"/>
      <c r="AK12" s="94"/>
      <c r="AL12" s="133"/>
      <c r="AM12" s="225"/>
      <c r="AN12" s="225"/>
    </row>
    <row r="13" spans="1:40" ht="13.5" customHeight="1">
      <c r="A13" s="112" t="s">
        <v>37</v>
      </c>
      <c r="B13" s="100" t="s">
        <v>38</v>
      </c>
      <c r="C13" s="121" t="s">
        <v>39</v>
      </c>
      <c r="D13" s="128">
        <f t="shared" ref="D13:D19" si="0">SUM(E13+F13+G13)</f>
        <v>4400303</v>
      </c>
      <c r="E13" s="91">
        <f>SUM(E14:E25)</f>
        <v>3122680</v>
      </c>
      <c r="F13" s="91">
        <f t="shared" ref="F13:L13" si="1">SUM(F14:F25)</f>
        <v>296538</v>
      </c>
      <c r="G13" s="91">
        <f t="shared" si="1"/>
        <v>981085</v>
      </c>
      <c r="H13" s="91">
        <f>SUM(H14:H25)</f>
        <v>615985</v>
      </c>
      <c r="I13" s="91">
        <f>SUM(I14:I25)</f>
        <v>2506695</v>
      </c>
      <c r="J13" s="91">
        <f t="shared" si="1"/>
        <v>163745</v>
      </c>
      <c r="K13" s="91">
        <f t="shared" si="1"/>
        <v>20166</v>
      </c>
      <c r="L13" s="91">
        <f t="shared" si="1"/>
        <v>112627</v>
      </c>
      <c r="M13" s="91">
        <f>SUM(M14:M25)</f>
        <v>89419</v>
      </c>
      <c r="N13" s="91">
        <f>SUM(N14:N25)</f>
        <v>488262</v>
      </c>
      <c r="O13" s="91">
        <f>SUM(O14:O25)</f>
        <v>168357</v>
      </c>
      <c r="P13" s="91">
        <f>SUM(P14:P25)</f>
        <v>235047</v>
      </c>
      <c r="Q13" s="91">
        <f t="shared" ref="Q13:AL13" si="2">SUM(Q14:Q25)</f>
        <v>615985</v>
      </c>
      <c r="R13" s="91">
        <f t="shared" si="2"/>
        <v>2506695</v>
      </c>
      <c r="S13" s="91">
        <f t="shared" si="2"/>
        <v>163745</v>
      </c>
      <c r="T13" s="91">
        <f t="shared" si="2"/>
        <v>0</v>
      </c>
      <c r="U13" s="91">
        <f t="shared" si="2"/>
        <v>0</v>
      </c>
      <c r="V13" s="91">
        <f t="shared" si="2"/>
        <v>12289</v>
      </c>
      <c r="W13" s="91">
        <f t="shared" si="2"/>
        <v>7877</v>
      </c>
      <c r="X13" s="91">
        <f t="shared" si="2"/>
        <v>4896</v>
      </c>
      <c r="Y13" s="91">
        <f t="shared" si="2"/>
        <v>107731</v>
      </c>
      <c r="Z13" s="91">
        <f t="shared" si="2"/>
        <v>3638</v>
      </c>
      <c r="AA13" s="91">
        <f t="shared" si="2"/>
        <v>85339</v>
      </c>
      <c r="AB13" s="91">
        <f t="shared" si="2"/>
        <v>442</v>
      </c>
      <c r="AC13" s="91">
        <f t="shared" si="2"/>
        <v>286935</v>
      </c>
      <c r="AD13" s="91">
        <f t="shared" si="2"/>
        <v>154738</v>
      </c>
      <c r="AE13" s="91">
        <f t="shared" si="2"/>
        <v>46589</v>
      </c>
      <c r="AF13" s="91">
        <f t="shared" si="2"/>
        <v>5737</v>
      </c>
      <c r="AG13" s="91">
        <f t="shared" si="2"/>
        <v>6259</v>
      </c>
      <c r="AH13" s="91">
        <f t="shared" si="2"/>
        <v>83415</v>
      </c>
      <c r="AI13" s="91">
        <f t="shared" si="2"/>
        <v>67677</v>
      </c>
      <c r="AJ13" s="91">
        <f t="shared" si="2"/>
        <v>5269</v>
      </c>
      <c r="AK13" s="91">
        <f t="shared" si="2"/>
        <v>2328</v>
      </c>
      <c r="AL13" s="132">
        <f t="shared" si="2"/>
        <v>232719</v>
      </c>
      <c r="AM13" s="225"/>
      <c r="AN13" s="225"/>
    </row>
    <row r="14" spans="1:40">
      <c r="A14" s="112"/>
      <c r="B14" s="101" t="s">
        <v>233</v>
      </c>
      <c r="C14" s="123" t="s">
        <v>230</v>
      </c>
      <c r="D14" s="128">
        <f t="shared" si="0"/>
        <v>1967658</v>
      </c>
      <c r="E14" s="91">
        <f>H14+I14</f>
        <v>1205562</v>
      </c>
      <c r="F14" s="91">
        <f>J14+K14+L14</f>
        <v>140623</v>
      </c>
      <c r="G14" s="91">
        <f>M14+N14+O14+P14</f>
        <v>621473</v>
      </c>
      <c r="H14" s="97">
        <v>210212</v>
      </c>
      <c r="I14" s="97">
        <v>995350</v>
      </c>
      <c r="J14" s="97">
        <v>90679</v>
      </c>
      <c r="K14" s="97">
        <v>6514</v>
      </c>
      <c r="L14" s="97">
        <v>43430</v>
      </c>
      <c r="M14" s="97">
        <v>18922</v>
      </c>
      <c r="N14" s="97">
        <v>387360</v>
      </c>
      <c r="O14" s="97">
        <v>106538</v>
      </c>
      <c r="P14" s="97">
        <v>108653</v>
      </c>
      <c r="Q14" s="97">
        <v>210212</v>
      </c>
      <c r="R14" s="97">
        <v>995350</v>
      </c>
      <c r="S14" s="97">
        <v>90679</v>
      </c>
      <c r="T14" s="97">
        <v>0</v>
      </c>
      <c r="U14" s="97">
        <v>0</v>
      </c>
      <c r="V14" s="97">
        <v>2667</v>
      </c>
      <c r="W14" s="97">
        <v>3847</v>
      </c>
      <c r="X14" s="97">
        <v>1514</v>
      </c>
      <c r="Y14" s="97">
        <v>41916</v>
      </c>
      <c r="Z14" s="97">
        <v>765</v>
      </c>
      <c r="AA14" s="97">
        <v>18003</v>
      </c>
      <c r="AB14" s="97">
        <v>154</v>
      </c>
      <c r="AC14" s="97">
        <v>224694</v>
      </c>
      <c r="AD14" s="97">
        <v>126089</v>
      </c>
      <c r="AE14" s="97">
        <v>36577</v>
      </c>
      <c r="AF14" s="97">
        <v>2393</v>
      </c>
      <c r="AG14" s="97">
        <v>4178</v>
      </c>
      <c r="AH14" s="97">
        <v>61017</v>
      </c>
      <c r="AI14" s="97">
        <v>37182</v>
      </c>
      <c r="AJ14" s="97">
        <v>1768</v>
      </c>
      <c r="AK14" s="97">
        <v>1691</v>
      </c>
      <c r="AL14" s="133">
        <v>106962</v>
      </c>
      <c r="AM14" s="225"/>
      <c r="AN14" s="225"/>
    </row>
    <row r="15" spans="1:40">
      <c r="A15" s="112"/>
      <c r="B15" s="101" t="s">
        <v>234</v>
      </c>
      <c r="C15" s="123" t="s">
        <v>231</v>
      </c>
      <c r="D15" s="128">
        <f t="shared" si="0"/>
        <v>0</v>
      </c>
      <c r="E15" s="91">
        <f t="shared" ref="E15:E25" si="3">H15+I15</f>
        <v>0</v>
      </c>
      <c r="F15" s="91">
        <f t="shared" ref="F15:F25" si="4">J15+K15+L15</f>
        <v>0</v>
      </c>
      <c r="G15" s="91">
        <f t="shared" ref="G15:G25" si="5">M15+N15+O15+P15</f>
        <v>0</v>
      </c>
      <c r="H15" s="97">
        <v>0</v>
      </c>
      <c r="I15" s="97">
        <v>0</v>
      </c>
      <c r="J15" s="97">
        <v>0</v>
      </c>
      <c r="K15" s="97">
        <v>0</v>
      </c>
      <c r="L15" s="97">
        <v>0</v>
      </c>
      <c r="M15" s="97">
        <v>0</v>
      </c>
      <c r="N15" s="97">
        <v>0</v>
      </c>
      <c r="O15" s="97">
        <v>0</v>
      </c>
      <c r="P15" s="97">
        <v>0</v>
      </c>
      <c r="Q15" s="97">
        <v>0</v>
      </c>
      <c r="R15" s="97">
        <v>0</v>
      </c>
      <c r="S15" s="97">
        <v>0</v>
      </c>
      <c r="T15" s="97">
        <v>0</v>
      </c>
      <c r="U15" s="97">
        <v>0</v>
      </c>
      <c r="V15" s="97">
        <v>0</v>
      </c>
      <c r="W15" s="97">
        <v>0</v>
      </c>
      <c r="X15" s="97">
        <v>0</v>
      </c>
      <c r="Y15" s="97">
        <v>0</v>
      </c>
      <c r="Z15" s="97">
        <v>0</v>
      </c>
      <c r="AA15" s="97">
        <v>0</v>
      </c>
      <c r="AB15" s="97">
        <v>0</v>
      </c>
      <c r="AC15" s="97">
        <v>0</v>
      </c>
      <c r="AD15" s="97">
        <v>0</v>
      </c>
      <c r="AE15" s="97">
        <v>0</v>
      </c>
      <c r="AF15" s="97">
        <v>0</v>
      </c>
      <c r="AG15" s="97">
        <v>0</v>
      </c>
      <c r="AH15" s="97">
        <v>0</v>
      </c>
      <c r="AI15" s="97">
        <v>0</v>
      </c>
      <c r="AJ15" s="97">
        <v>0</v>
      </c>
      <c r="AK15" s="97">
        <v>0</v>
      </c>
      <c r="AL15" s="133">
        <v>0</v>
      </c>
      <c r="AM15" s="225"/>
      <c r="AN15" s="225"/>
    </row>
    <row r="16" spans="1:40">
      <c r="A16" s="112"/>
      <c r="B16" s="101" t="s">
        <v>40</v>
      </c>
      <c r="C16" s="123" t="s">
        <v>41</v>
      </c>
      <c r="D16" s="128">
        <f t="shared" si="0"/>
        <v>65196</v>
      </c>
      <c r="E16" s="91">
        <f t="shared" si="3"/>
        <v>16927</v>
      </c>
      <c r="F16" s="91">
        <f t="shared" si="4"/>
        <v>19726</v>
      </c>
      <c r="G16" s="91">
        <f t="shared" si="5"/>
        <v>28543</v>
      </c>
      <c r="H16" s="97">
        <v>568</v>
      </c>
      <c r="I16" s="97">
        <v>16359</v>
      </c>
      <c r="J16" s="97">
        <v>16013</v>
      </c>
      <c r="K16" s="97">
        <v>1909</v>
      </c>
      <c r="L16" s="97">
        <v>1804</v>
      </c>
      <c r="M16" s="97">
        <v>26296</v>
      </c>
      <c r="N16" s="97">
        <v>414</v>
      </c>
      <c r="O16" s="97">
        <v>200</v>
      </c>
      <c r="P16" s="97">
        <v>1633</v>
      </c>
      <c r="Q16" s="97">
        <v>568</v>
      </c>
      <c r="R16" s="97">
        <v>16359</v>
      </c>
      <c r="S16" s="97">
        <v>16013</v>
      </c>
      <c r="T16" s="97">
        <v>0</v>
      </c>
      <c r="U16" s="97">
        <v>0</v>
      </c>
      <c r="V16" s="97">
        <v>1179</v>
      </c>
      <c r="W16" s="97">
        <v>730</v>
      </c>
      <c r="X16" s="97">
        <v>157</v>
      </c>
      <c r="Y16" s="97">
        <v>1647</v>
      </c>
      <c r="Z16" s="97">
        <v>472</v>
      </c>
      <c r="AA16" s="97">
        <v>25652</v>
      </c>
      <c r="AB16" s="97">
        <v>172</v>
      </c>
      <c r="AC16" s="97">
        <v>102</v>
      </c>
      <c r="AD16" s="97">
        <v>35</v>
      </c>
      <c r="AE16" s="97">
        <v>277</v>
      </c>
      <c r="AF16" s="97">
        <v>7</v>
      </c>
      <c r="AG16" s="97">
        <v>0</v>
      </c>
      <c r="AH16" s="97">
        <v>7</v>
      </c>
      <c r="AI16" s="97">
        <v>13</v>
      </c>
      <c r="AJ16" s="97">
        <v>173</v>
      </c>
      <c r="AK16" s="97">
        <v>0</v>
      </c>
      <c r="AL16" s="133">
        <v>1633</v>
      </c>
      <c r="AM16" s="225"/>
      <c r="AN16" s="225"/>
    </row>
    <row r="17" spans="1:40">
      <c r="A17" s="112"/>
      <c r="B17" s="101" t="s">
        <v>42</v>
      </c>
      <c r="C17" s="123" t="s">
        <v>1</v>
      </c>
      <c r="D17" s="128">
        <f t="shared" si="0"/>
        <v>9292</v>
      </c>
      <c r="E17" s="91">
        <f t="shared" si="3"/>
        <v>6444</v>
      </c>
      <c r="F17" s="91">
        <f t="shared" si="4"/>
        <v>453</v>
      </c>
      <c r="G17" s="91">
        <f t="shared" si="5"/>
        <v>2395</v>
      </c>
      <c r="H17" s="97">
        <v>2991</v>
      </c>
      <c r="I17" s="97">
        <v>3453</v>
      </c>
      <c r="J17" s="97">
        <v>324</v>
      </c>
      <c r="K17" s="97">
        <v>46</v>
      </c>
      <c r="L17" s="97">
        <v>83</v>
      </c>
      <c r="M17" s="97">
        <v>187</v>
      </c>
      <c r="N17" s="97">
        <v>1292</v>
      </c>
      <c r="O17" s="97">
        <v>322</v>
      </c>
      <c r="P17" s="97">
        <v>594</v>
      </c>
      <c r="Q17" s="97">
        <v>2991</v>
      </c>
      <c r="R17" s="97">
        <v>3453</v>
      </c>
      <c r="S17" s="97">
        <v>324</v>
      </c>
      <c r="T17" s="97">
        <v>0</v>
      </c>
      <c r="U17" s="97">
        <v>0</v>
      </c>
      <c r="V17" s="97">
        <v>20</v>
      </c>
      <c r="W17" s="97">
        <v>26</v>
      </c>
      <c r="X17" s="97">
        <v>4</v>
      </c>
      <c r="Y17" s="97">
        <v>79</v>
      </c>
      <c r="Z17" s="97">
        <v>10</v>
      </c>
      <c r="AA17" s="97">
        <v>159</v>
      </c>
      <c r="AB17" s="97">
        <v>18</v>
      </c>
      <c r="AC17" s="97">
        <v>799</v>
      </c>
      <c r="AD17" s="97">
        <v>343</v>
      </c>
      <c r="AE17" s="97">
        <v>150</v>
      </c>
      <c r="AF17" s="97">
        <v>1</v>
      </c>
      <c r="AG17" s="97">
        <v>38</v>
      </c>
      <c r="AH17" s="97">
        <v>150</v>
      </c>
      <c r="AI17" s="97">
        <v>133</v>
      </c>
      <c r="AJ17" s="97">
        <v>0</v>
      </c>
      <c r="AK17" s="97">
        <v>5</v>
      </c>
      <c r="AL17" s="133">
        <v>589</v>
      </c>
      <c r="AM17" s="225"/>
      <c r="AN17" s="225"/>
    </row>
    <row r="18" spans="1:40">
      <c r="A18" s="112"/>
      <c r="B18" s="101" t="s">
        <v>43</v>
      </c>
      <c r="C18" s="123" t="s">
        <v>44</v>
      </c>
      <c r="D18" s="128">
        <f t="shared" si="0"/>
        <v>1427</v>
      </c>
      <c r="E18" s="91">
        <f t="shared" si="3"/>
        <v>1043</v>
      </c>
      <c r="F18" s="91">
        <f t="shared" si="4"/>
        <v>63</v>
      </c>
      <c r="G18" s="91">
        <f t="shared" si="5"/>
        <v>321</v>
      </c>
      <c r="H18" s="97">
        <v>399</v>
      </c>
      <c r="I18" s="97">
        <v>644</v>
      </c>
      <c r="J18" s="97">
        <v>53</v>
      </c>
      <c r="K18" s="97">
        <v>5</v>
      </c>
      <c r="L18" s="97">
        <v>5</v>
      </c>
      <c r="M18" s="97">
        <v>43</v>
      </c>
      <c r="N18" s="97">
        <v>168</v>
      </c>
      <c r="O18" s="97">
        <v>49</v>
      </c>
      <c r="P18" s="97">
        <v>61</v>
      </c>
      <c r="Q18" s="97">
        <v>399</v>
      </c>
      <c r="R18" s="97">
        <v>644</v>
      </c>
      <c r="S18" s="97">
        <v>53</v>
      </c>
      <c r="T18" s="97">
        <v>0</v>
      </c>
      <c r="U18" s="97">
        <v>0</v>
      </c>
      <c r="V18" s="97">
        <v>3</v>
      </c>
      <c r="W18" s="97">
        <v>2</v>
      </c>
      <c r="X18" s="97">
        <v>0</v>
      </c>
      <c r="Y18" s="97">
        <v>5</v>
      </c>
      <c r="Z18" s="97">
        <v>1</v>
      </c>
      <c r="AA18" s="97">
        <v>42</v>
      </c>
      <c r="AB18" s="97">
        <v>0</v>
      </c>
      <c r="AC18" s="97">
        <v>110</v>
      </c>
      <c r="AD18" s="97">
        <v>37</v>
      </c>
      <c r="AE18" s="97">
        <v>21</v>
      </c>
      <c r="AF18" s="97">
        <v>15</v>
      </c>
      <c r="AG18" s="97">
        <v>3</v>
      </c>
      <c r="AH18" s="97">
        <v>13</v>
      </c>
      <c r="AI18" s="97">
        <v>18</v>
      </c>
      <c r="AJ18" s="97">
        <v>0</v>
      </c>
      <c r="AK18" s="97">
        <v>0</v>
      </c>
      <c r="AL18" s="133">
        <v>61</v>
      </c>
      <c r="AM18" s="225"/>
      <c r="AN18" s="225"/>
    </row>
    <row r="19" spans="1:40" ht="27.2" customHeight="1">
      <c r="A19" s="112"/>
      <c r="B19" s="101" t="s">
        <v>123</v>
      </c>
      <c r="C19" s="123" t="s">
        <v>124</v>
      </c>
      <c r="D19" s="128">
        <f t="shared" si="0"/>
        <v>89603</v>
      </c>
      <c r="E19" s="91">
        <f t="shared" si="3"/>
        <v>31887</v>
      </c>
      <c r="F19" s="91">
        <f t="shared" si="4"/>
        <v>2772</v>
      </c>
      <c r="G19" s="91">
        <f t="shared" si="5"/>
        <v>54944</v>
      </c>
      <c r="H19" s="97">
        <v>3620</v>
      </c>
      <c r="I19" s="97">
        <v>28267</v>
      </c>
      <c r="J19" s="97">
        <v>1622</v>
      </c>
      <c r="K19" s="97">
        <v>497</v>
      </c>
      <c r="L19" s="97">
        <v>653</v>
      </c>
      <c r="M19" s="97">
        <v>8587</v>
      </c>
      <c r="N19" s="97">
        <v>19016</v>
      </c>
      <c r="O19" s="97">
        <v>9258</v>
      </c>
      <c r="P19" s="97">
        <v>18083</v>
      </c>
      <c r="Q19" s="97">
        <v>3620</v>
      </c>
      <c r="R19" s="97">
        <v>28267</v>
      </c>
      <c r="S19" s="97">
        <v>1622</v>
      </c>
      <c r="T19" s="97">
        <v>0</v>
      </c>
      <c r="U19" s="97">
        <v>0</v>
      </c>
      <c r="V19" s="97">
        <v>364</v>
      </c>
      <c r="W19" s="97">
        <v>133</v>
      </c>
      <c r="X19" s="97">
        <v>147</v>
      </c>
      <c r="Y19" s="97">
        <v>506</v>
      </c>
      <c r="Z19" s="97">
        <v>234</v>
      </c>
      <c r="AA19" s="97">
        <v>8299</v>
      </c>
      <c r="AB19" s="97">
        <v>54</v>
      </c>
      <c r="AC19" s="97">
        <v>10396</v>
      </c>
      <c r="AD19" s="97">
        <v>6637</v>
      </c>
      <c r="AE19" s="97">
        <v>1983</v>
      </c>
      <c r="AF19" s="97">
        <v>393</v>
      </c>
      <c r="AG19" s="97">
        <v>350</v>
      </c>
      <c r="AH19" s="97">
        <v>3904</v>
      </c>
      <c r="AI19" s="97">
        <v>4316</v>
      </c>
      <c r="AJ19" s="97">
        <v>295</v>
      </c>
      <c r="AK19" s="97">
        <v>188</v>
      </c>
      <c r="AL19" s="133">
        <v>17895</v>
      </c>
      <c r="AM19" s="225"/>
      <c r="AN19" s="225"/>
    </row>
    <row r="20" spans="1:40" ht="16.7" customHeight="1">
      <c r="A20" s="112"/>
      <c r="B20" s="101" t="s">
        <v>235</v>
      </c>
      <c r="C20" s="123" t="s">
        <v>232</v>
      </c>
      <c r="D20" s="128">
        <f t="shared" ref="D20:D25" si="6">SUM(E20+F20+G20)</f>
        <v>2144295</v>
      </c>
      <c r="E20" s="91">
        <f t="shared" si="3"/>
        <v>1775229</v>
      </c>
      <c r="F20" s="91">
        <f t="shared" si="4"/>
        <v>120604</v>
      </c>
      <c r="G20" s="91">
        <f t="shared" si="5"/>
        <v>248462</v>
      </c>
      <c r="H20" s="97">
        <v>365294</v>
      </c>
      <c r="I20" s="97">
        <v>1409935</v>
      </c>
      <c r="J20" s="97">
        <v>48571</v>
      </c>
      <c r="K20" s="97">
        <v>9693</v>
      </c>
      <c r="L20" s="97">
        <v>62340</v>
      </c>
      <c r="M20" s="97">
        <v>24359</v>
      </c>
      <c r="N20" s="97">
        <v>72605</v>
      </c>
      <c r="O20" s="97">
        <v>49526</v>
      </c>
      <c r="P20" s="97">
        <v>101972</v>
      </c>
      <c r="Q20" s="97">
        <v>365294</v>
      </c>
      <c r="R20" s="97">
        <v>1409935</v>
      </c>
      <c r="S20" s="97">
        <v>48571</v>
      </c>
      <c r="T20" s="97">
        <v>0</v>
      </c>
      <c r="U20" s="97">
        <v>0</v>
      </c>
      <c r="V20" s="97">
        <v>6774</v>
      </c>
      <c r="W20" s="97">
        <v>2919</v>
      </c>
      <c r="X20" s="97">
        <v>2868</v>
      </c>
      <c r="Y20" s="97">
        <v>59472</v>
      </c>
      <c r="Z20" s="97">
        <v>1957</v>
      </c>
      <c r="AA20" s="97">
        <v>22399</v>
      </c>
      <c r="AB20" s="97">
        <v>3</v>
      </c>
      <c r="AC20" s="97">
        <v>46663</v>
      </c>
      <c r="AD20" s="97">
        <v>19871</v>
      </c>
      <c r="AE20" s="97">
        <v>6071</v>
      </c>
      <c r="AF20" s="97">
        <v>2874</v>
      </c>
      <c r="AG20" s="97">
        <v>1355</v>
      </c>
      <c r="AH20" s="97">
        <v>17192</v>
      </c>
      <c r="AI20" s="97">
        <v>25191</v>
      </c>
      <c r="AJ20" s="97">
        <v>2914</v>
      </c>
      <c r="AK20" s="97">
        <v>428</v>
      </c>
      <c r="AL20" s="133">
        <v>101544</v>
      </c>
      <c r="AM20" s="225"/>
      <c r="AN20" s="225"/>
    </row>
    <row r="21" spans="1:40">
      <c r="A21" s="112"/>
      <c r="B21" s="101" t="s">
        <v>45</v>
      </c>
      <c r="C21" s="123" t="s">
        <v>46</v>
      </c>
      <c r="D21" s="128">
        <f t="shared" si="6"/>
        <v>35753</v>
      </c>
      <c r="E21" s="91">
        <f t="shared" si="3"/>
        <v>14362</v>
      </c>
      <c r="F21" s="91">
        <f t="shared" si="4"/>
        <v>6307</v>
      </c>
      <c r="G21" s="91">
        <f t="shared" si="5"/>
        <v>15084</v>
      </c>
      <c r="H21" s="97">
        <v>2567</v>
      </c>
      <c r="I21" s="97">
        <v>11795</v>
      </c>
      <c r="J21" s="97">
        <v>4393</v>
      </c>
      <c r="K21" s="97">
        <v>1210</v>
      </c>
      <c r="L21" s="97">
        <v>704</v>
      </c>
      <c r="M21" s="97">
        <v>9220</v>
      </c>
      <c r="N21" s="97">
        <v>2482</v>
      </c>
      <c r="O21" s="97">
        <v>881</v>
      </c>
      <c r="P21" s="97">
        <v>2501</v>
      </c>
      <c r="Q21" s="97">
        <v>2567</v>
      </c>
      <c r="R21" s="97">
        <v>11795</v>
      </c>
      <c r="S21" s="97">
        <v>4393</v>
      </c>
      <c r="T21" s="97">
        <v>0</v>
      </c>
      <c r="U21" s="97">
        <v>0</v>
      </c>
      <c r="V21" s="97">
        <v>1040</v>
      </c>
      <c r="W21" s="97">
        <v>170</v>
      </c>
      <c r="X21" s="97">
        <v>51</v>
      </c>
      <c r="Y21" s="97">
        <v>653</v>
      </c>
      <c r="Z21" s="97">
        <v>128</v>
      </c>
      <c r="AA21" s="97">
        <v>9056</v>
      </c>
      <c r="AB21" s="97">
        <v>36</v>
      </c>
      <c r="AC21" s="97">
        <v>1381</v>
      </c>
      <c r="AD21" s="97">
        <v>613</v>
      </c>
      <c r="AE21" s="97">
        <v>488</v>
      </c>
      <c r="AF21" s="97">
        <v>29</v>
      </c>
      <c r="AG21" s="97">
        <v>74</v>
      </c>
      <c r="AH21" s="97">
        <v>372</v>
      </c>
      <c r="AI21" s="97">
        <v>373</v>
      </c>
      <c r="AJ21" s="97">
        <v>33</v>
      </c>
      <c r="AK21" s="97">
        <v>4</v>
      </c>
      <c r="AL21" s="133">
        <v>2497</v>
      </c>
      <c r="AM21" s="225"/>
      <c r="AN21" s="225"/>
    </row>
    <row r="22" spans="1:40">
      <c r="A22" s="112"/>
      <c r="B22" s="101" t="s">
        <v>47</v>
      </c>
      <c r="C22" s="123" t="s">
        <v>48</v>
      </c>
      <c r="D22" s="128">
        <f t="shared" si="6"/>
        <v>6586</v>
      </c>
      <c r="E22" s="91">
        <f t="shared" si="3"/>
        <v>5440</v>
      </c>
      <c r="F22" s="91">
        <f t="shared" si="4"/>
        <v>208</v>
      </c>
      <c r="G22" s="91">
        <f t="shared" si="5"/>
        <v>938</v>
      </c>
      <c r="H22" s="97">
        <v>3119</v>
      </c>
      <c r="I22" s="97">
        <v>2321</v>
      </c>
      <c r="J22" s="97">
        <v>158</v>
      </c>
      <c r="K22" s="97">
        <v>1</v>
      </c>
      <c r="L22" s="97">
        <v>49</v>
      </c>
      <c r="M22" s="97">
        <v>69</v>
      </c>
      <c r="N22" s="97">
        <v>564</v>
      </c>
      <c r="O22" s="97">
        <v>158</v>
      </c>
      <c r="P22" s="97">
        <v>147</v>
      </c>
      <c r="Q22" s="97">
        <v>3119</v>
      </c>
      <c r="R22" s="97">
        <v>2321</v>
      </c>
      <c r="S22" s="97">
        <v>158</v>
      </c>
      <c r="T22" s="97">
        <v>0</v>
      </c>
      <c r="U22" s="97">
        <v>0</v>
      </c>
      <c r="V22" s="97">
        <v>0</v>
      </c>
      <c r="W22" s="97">
        <v>1</v>
      </c>
      <c r="X22" s="97">
        <v>36</v>
      </c>
      <c r="Y22" s="97">
        <v>13</v>
      </c>
      <c r="Z22" s="97">
        <v>11</v>
      </c>
      <c r="AA22" s="97">
        <v>56</v>
      </c>
      <c r="AB22" s="97">
        <v>2</v>
      </c>
      <c r="AC22" s="97">
        <v>294</v>
      </c>
      <c r="AD22" s="97">
        <v>204</v>
      </c>
      <c r="AE22" s="97">
        <v>66</v>
      </c>
      <c r="AF22" s="97">
        <v>3</v>
      </c>
      <c r="AG22" s="97">
        <v>36</v>
      </c>
      <c r="AH22" s="97">
        <v>93</v>
      </c>
      <c r="AI22" s="97">
        <v>20</v>
      </c>
      <c r="AJ22" s="97">
        <v>6</v>
      </c>
      <c r="AK22" s="97">
        <v>0</v>
      </c>
      <c r="AL22" s="133">
        <v>147</v>
      </c>
      <c r="AM22" s="225"/>
      <c r="AN22" s="225"/>
    </row>
    <row r="23" spans="1:40" ht="13.5" customHeight="1">
      <c r="A23" s="112"/>
      <c r="B23" s="101" t="s">
        <v>449</v>
      </c>
      <c r="C23" s="123" t="s">
        <v>450</v>
      </c>
      <c r="D23" s="128">
        <f t="shared" si="6"/>
        <v>5731</v>
      </c>
      <c r="E23" s="91">
        <f t="shared" si="3"/>
        <v>4365</v>
      </c>
      <c r="F23" s="91">
        <f t="shared" si="4"/>
        <v>300</v>
      </c>
      <c r="G23" s="91">
        <f t="shared" si="5"/>
        <v>1066</v>
      </c>
      <c r="H23" s="97">
        <v>1960</v>
      </c>
      <c r="I23" s="97">
        <v>2405</v>
      </c>
      <c r="J23" s="97">
        <v>182</v>
      </c>
      <c r="K23" s="97">
        <v>36</v>
      </c>
      <c r="L23" s="97">
        <v>82</v>
      </c>
      <c r="M23" s="97">
        <v>345</v>
      </c>
      <c r="N23" s="97">
        <v>399</v>
      </c>
      <c r="O23" s="97">
        <v>110</v>
      </c>
      <c r="P23" s="97">
        <v>212</v>
      </c>
      <c r="Q23" s="97">
        <v>1960</v>
      </c>
      <c r="R23" s="97">
        <v>2405</v>
      </c>
      <c r="S23" s="97">
        <v>182</v>
      </c>
      <c r="T23" s="97">
        <v>0</v>
      </c>
      <c r="U23" s="97">
        <v>0</v>
      </c>
      <c r="V23" s="97">
        <v>18</v>
      </c>
      <c r="W23" s="97">
        <v>18</v>
      </c>
      <c r="X23" s="97">
        <v>11</v>
      </c>
      <c r="Y23" s="97">
        <v>71</v>
      </c>
      <c r="Z23" s="97">
        <v>4</v>
      </c>
      <c r="AA23" s="97">
        <v>338</v>
      </c>
      <c r="AB23" s="97">
        <v>3</v>
      </c>
      <c r="AC23" s="97">
        <v>287</v>
      </c>
      <c r="AD23" s="97">
        <v>78</v>
      </c>
      <c r="AE23" s="97">
        <v>34</v>
      </c>
      <c r="AF23" s="97">
        <v>4</v>
      </c>
      <c r="AG23" s="97">
        <v>7</v>
      </c>
      <c r="AH23" s="97">
        <v>89</v>
      </c>
      <c r="AI23" s="97">
        <v>10</v>
      </c>
      <c r="AJ23" s="97">
        <v>0</v>
      </c>
      <c r="AK23" s="97">
        <v>0</v>
      </c>
      <c r="AL23" s="133">
        <v>212</v>
      </c>
      <c r="AM23" s="225"/>
      <c r="AN23" s="225"/>
    </row>
    <row r="24" spans="1:40" ht="12.75" customHeight="1">
      <c r="A24" s="112"/>
      <c r="B24" s="101" t="s">
        <v>236</v>
      </c>
      <c r="C24" s="123" t="s">
        <v>451</v>
      </c>
      <c r="D24" s="128">
        <f t="shared" si="6"/>
        <v>4070</v>
      </c>
      <c r="E24" s="91">
        <f t="shared" si="3"/>
        <v>2437</v>
      </c>
      <c r="F24" s="91">
        <f t="shared" si="4"/>
        <v>205</v>
      </c>
      <c r="G24" s="91">
        <f t="shared" si="5"/>
        <v>1428</v>
      </c>
      <c r="H24" s="97">
        <v>540</v>
      </c>
      <c r="I24" s="97">
        <v>1897</v>
      </c>
      <c r="J24" s="97">
        <v>117</v>
      </c>
      <c r="K24" s="97">
        <v>24</v>
      </c>
      <c r="L24" s="97">
        <v>64</v>
      </c>
      <c r="M24" s="97">
        <v>113</v>
      </c>
      <c r="N24" s="97">
        <v>908</v>
      </c>
      <c r="O24" s="97">
        <v>186</v>
      </c>
      <c r="P24" s="97">
        <v>221</v>
      </c>
      <c r="Q24" s="97">
        <v>540</v>
      </c>
      <c r="R24" s="97">
        <v>1897</v>
      </c>
      <c r="S24" s="97">
        <v>117</v>
      </c>
      <c r="T24" s="97">
        <v>0</v>
      </c>
      <c r="U24" s="97">
        <v>0</v>
      </c>
      <c r="V24" s="97">
        <v>6</v>
      </c>
      <c r="W24" s="97">
        <v>18</v>
      </c>
      <c r="X24" s="97">
        <v>4</v>
      </c>
      <c r="Y24" s="97">
        <v>60</v>
      </c>
      <c r="Z24" s="97">
        <v>3</v>
      </c>
      <c r="AA24" s="97">
        <v>110</v>
      </c>
      <c r="AB24" s="97">
        <v>0</v>
      </c>
      <c r="AC24" s="97">
        <v>573</v>
      </c>
      <c r="AD24" s="97">
        <v>221</v>
      </c>
      <c r="AE24" s="97">
        <v>114</v>
      </c>
      <c r="AF24" s="97">
        <v>16</v>
      </c>
      <c r="AG24" s="97">
        <v>8</v>
      </c>
      <c r="AH24" s="97">
        <v>102</v>
      </c>
      <c r="AI24" s="97">
        <v>56</v>
      </c>
      <c r="AJ24" s="97">
        <v>4</v>
      </c>
      <c r="AK24" s="97">
        <v>1</v>
      </c>
      <c r="AL24" s="133">
        <v>220</v>
      </c>
      <c r="AM24" s="225"/>
      <c r="AN24" s="225"/>
    </row>
    <row r="25" spans="1:40">
      <c r="A25" s="112"/>
      <c r="B25" s="101" t="s">
        <v>49</v>
      </c>
      <c r="C25" s="123" t="s">
        <v>50</v>
      </c>
      <c r="D25" s="128">
        <f t="shared" si="6"/>
        <v>70692</v>
      </c>
      <c r="E25" s="91">
        <f t="shared" si="3"/>
        <v>58984</v>
      </c>
      <c r="F25" s="91">
        <f t="shared" si="4"/>
        <v>5277</v>
      </c>
      <c r="G25" s="91">
        <f t="shared" si="5"/>
        <v>6431</v>
      </c>
      <c r="H25" s="97">
        <v>24715</v>
      </c>
      <c r="I25" s="97">
        <v>34269</v>
      </c>
      <c r="J25" s="97">
        <v>1633</v>
      </c>
      <c r="K25" s="97">
        <v>231</v>
      </c>
      <c r="L25" s="97">
        <v>3413</v>
      </c>
      <c r="M25" s="97">
        <v>1278</v>
      </c>
      <c r="N25" s="97">
        <v>3054</v>
      </c>
      <c r="O25" s="97">
        <v>1129</v>
      </c>
      <c r="P25" s="97">
        <v>970</v>
      </c>
      <c r="Q25" s="97">
        <v>24715</v>
      </c>
      <c r="R25" s="97">
        <v>34269</v>
      </c>
      <c r="S25" s="97">
        <v>1633</v>
      </c>
      <c r="T25" s="97">
        <v>0</v>
      </c>
      <c r="U25" s="97">
        <v>0</v>
      </c>
      <c r="V25" s="97">
        <v>218</v>
      </c>
      <c r="W25" s="97">
        <v>13</v>
      </c>
      <c r="X25" s="97">
        <v>104</v>
      </c>
      <c r="Y25" s="97">
        <v>3309</v>
      </c>
      <c r="Z25" s="97">
        <v>53</v>
      </c>
      <c r="AA25" s="97">
        <v>1225</v>
      </c>
      <c r="AB25" s="97">
        <v>0</v>
      </c>
      <c r="AC25" s="97">
        <v>1636</v>
      </c>
      <c r="AD25" s="97">
        <v>610</v>
      </c>
      <c r="AE25" s="97">
        <v>808</v>
      </c>
      <c r="AF25" s="97">
        <v>2</v>
      </c>
      <c r="AG25" s="97">
        <v>210</v>
      </c>
      <c r="AH25" s="97">
        <v>476</v>
      </c>
      <c r="AI25" s="97">
        <v>365</v>
      </c>
      <c r="AJ25" s="97">
        <v>76</v>
      </c>
      <c r="AK25" s="97">
        <v>11</v>
      </c>
      <c r="AL25" s="133">
        <v>959</v>
      </c>
      <c r="AM25" s="225"/>
      <c r="AN25" s="225"/>
    </row>
    <row r="26" spans="1:40" ht="13.5" customHeight="1">
      <c r="A26" s="112"/>
      <c r="B26" s="101"/>
      <c r="C26" s="123"/>
      <c r="D26" s="129"/>
      <c r="E26" s="91"/>
      <c r="F26" s="91"/>
      <c r="G26" s="91"/>
      <c r="H26" s="91"/>
      <c r="I26" s="91"/>
      <c r="J26" s="91"/>
      <c r="K26" s="91"/>
      <c r="L26" s="91"/>
      <c r="N26" s="91"/>
      <c r="O26" s="91"/>
      <c r="P26" s="97"/>
      <c r="Q26" s="97"/>
      <c r="R26" s="97"/>
      <c r="S26" s="98"/>
      <c r="T26" s="91"/>
      <c r="U26" s="91"/>
      <c r="V26" s="91"/>
      <c r="W26" s="91"/>
      <c r="X26" s="97"/>
      <c r="Y26" s="97"/>
      <c r="Z26" s="91"/>
      <c r="AA26" s="91"/>
      <c r="AB26" s="91"/>
      <c r="AC26" s="91"/>
      <c r="AD26" s="91"/>
      <c r="AE26" s="91"/>
      <c r="AF26" s="91"/>
      <c r="AG26" s="97"/>
      <c r="AH26" s="97"/>
      <c r="AI26" s="94"/>
      <c r="AJ26" s="97"/>
      <c r="AK26" s="91"/>
      <c r="AL26" s="133"/>
      <c r="AM26" s="225"/>
      <c r="AN26" s="225"/>
    </row>
    <row r="27" spans="1:40" ht="13.5" customHeight="1">
      <c r="A27" s="112" t="s">
        <v>51</v>
      </c>
      <c r="B27" s="100" t="s">
        <v>52</v>
      </c>
      <c r="C27" s="121" t="s">
        <v>53</v>
      </c>
      <c r="D27" s="128">
        <f>SUM(E27+F27+G27)</f>
        <v>214402</v>
      </c>
      <c r="E27" s="91">
        <f t="shared" ref="E27:AL27" si="7">SUM(E28:E40)</f>
        <v>150233</v>
      </c>
      <c r="F27" s="91">
        <f t="shared" si="7"/>
        <v>12256</v>
      </c>
      <c r="G27" s="91">
        <f t="shared" si="7"/>
        <v>51913</v>
      </c>
      <c r="H27" s="91">
        <f t="shared" si="7"/>
        <v>61233</v>
      </c>
      <c r="I27" s="91">
        <f t="shared" si="7"/>
        <v>89000</v>
      </c>
      <c r="J27" s="91">
        <f t="shared" si="7"/>
        <v>5816</v>
      </c>
      <c r="K27" s="91">
        <f t="shared" si="7"/>
        <v>841</v>
      </c>
      <c r="L27" s="91">
        <f t="shared" si="7"/>
        <v>5599</v>
      </c>
      <c r="M27" s="91">
        <f t="shared" si="7"/>
        <v>5555</v>
      </c>
      <c r="N27" s="91">
        <f t="shared" si="7"/>
        <v>26082</v>
      </c>
      <c r="O27" s="91">
        <f t="shared" si="7"/>
        <v>8378</v>
      </c>
      <c r="P27" s="91">
        <f t="shared" si="7"/>
        <v>11898</v>
      </c>
      <c r="Q27" s="91">
        <f t="shared" si="7"/>
        <v>61233</v>
      </c>
      <c r="R27" s="91">
        <f t="shared" si="7"/>
        <v>89000</v>
      </c>
      <c r="S27" s="91">
        <f t="shared" si="7"/>
        <v>5816</v>
      </c>
      <c r="T27" s="91">
        <f t="shared" si="7"/>
        <v>0</v>
      </c>
      <c r="U27" s="91">
        <f t="shared" si="7"/>
        <v>0</v>
      </c>
      <c r="V27" s="91">
        <f t="shared" si="7"/>
        <v>412</v>
      </c>
      <c r="W27" s="91">
        <f t="shared" si="7"/>
        <v>429</v>
      </c>
      <c r="X27" s="91">
        <f t="shared" si="7"/>
        <v>443</v>
      </c>
      <c r="Y27" s="91">
        <f t="shared" si="7"/>
        <v>5156</v>
      </c>
      <c r="Z27" s="91">
        <f t="shared" si="7"/>
        <v>158</v>
      </c>
      <c r="AA27" s="91">
        <f t="shared" si="7"/>
        <v>5344</v>
      </c>
      <c r="AB27" s="91">
        <f t="shared" si="7"/>
        <v>53</v>
      </c>
      <c r="AC27" s="91">
        <f t="shared" si="7"/>
        <v>13315</v>
      </c>
      <c r="AD27" s="91">
        <f t="shared" si="7"/>
        <v>7527</v>
      </c>
      <c r="AE27" s="91">
        <f t="shared" si="7"/>
        <v>5240</v>
      </c>
      <c r="AF27" s="91">
        <f t="shared" si="7"/>
        <v>336</v>
      </c>
      <c r="AG27" s="91">
        <f t="shared" si="7"/>
        <v>732</v>
      </c>
      <c r="AH27" s="91">
        <f t="shared" si="7"/>
        <v>3564</v>
      </c>
      <c r="AI27" s="91">
        <f t="shared" si="7"/>
        <v>3443</v>
      </c>
      <c r="AJ27" s="91">
        <f t="shared" si="7"/>
        <v>303</v>
      </c>
      <c r="AK27" s="91">
        <f t="shared" si="7"/>
        <v>115</v>
      </c>
      <c r="AL27" s="132">
        <f t="shared" si="7"/>
        <v>11783</v>
      </c>
      <c r="AM27" s="225"/>
      <c r="AN27" s="225"/>
    </row>
    <row r="28" spans="1:40" ht="27.2" customHeight="1">
      <c r="A28" s="112"/>
      <c r="B28" s="101" t="s">
        <v>126</v>
      </c>
      <c r="C28" s="123" t="s">
        <v>127</v>
      </c>
      <c r="D28" s="128">
        <f t="shared" ref="D28:D40" si="8">SUM(E28+F28+G28)</f>
        <v>10430</v>
      </c>
      <c r="E28" s="91">
        <f>H28+I28</f>
        <v>4648</v>
      </c>
      <c r="F28" s="91">
        <f>J28+K28+L28</f>
        <v>304</v>
      </c>
      <c r="G28" s="91">
        <f>M28+N28+O28+P28</f>
        <v>5478</v>
      </c>
      <c r="H28" s="97">
        <v>1009</v>
      </c>
      <c r="I28" s="97">
        <v>3639</v>
      </c>
      <c r="J28" s="97">
        <v>164</v>
      </c>
      <c r="K28" s="97">
        <f>V28+W28</f>
        <v>49</v>
      </c>
      <c r="L28" s="97">
        <f>X28+Y28</f>
        <v>91</v>
      </c>
      <c r="M28" s="97">
        <f>Z28+AA28+AB28</f>
        <v>448</v>
      </c>
      <c r="N28" s="97">
        <f>AC28+AD28+AE28</f>
        <v>2487</v>
      </c>
      <c r="O28" s="97">
        <f>AF28+AG28+AH28+AI28+AJ28</f>
        <v>1229</v>
      </c>
      <c r="P28" s="97">
        <f>AK28+AL28</f>
        <v>1314</v>
      </c>
      <c r="Q28" s="97">
        <v>1009</v>
      </c>
      <c r="R28" s="234">
        <v>3639</v>
      </c>
      <c r="S28" s="234">
        <v>164</v>
      </c>
      <c r="T28" s="97">
        <v>0</v>
      </c>
      <c r="U28" s="97">
        <v>0</v>
      </c>
      <c r="V28" s="97">
        <v>18</v>
      </c>
      <c r="W28" s="97">
        <v>31</v>
      </c>
      <c r="X28" s="97">
        <v>17</v>
      </c>
      <c r="Y28" s="97">
        <v>74</v>
      </c>
      <c r="Z28" s="97">
        <v>8</v>
      </c>
      <c r="AA28" s="97">
        <v>430</v>
      </c>
      <c r="AB28" s="97">
        <v>10</v>
      </c>
      <c r="AC28" s="97">
        <v>1496</v>
      </c>
      <c r="AD28" s="97">
        <v>702</v>
      </c>
      <c r="AE28" s="97">
        <v>289</v>
      </c>
      <c r="AF28" s="97">
        <v>22</v>
      </c>
      <c r="AG28" s="97">
        <v>53</v>
      </c>
      <c r="AH28" s="97">
        <v>400</v>
      </c>
      <c r="AI28" s="97">
        <v>660</v>
      </c>
      <c r="AJ28" s="97">
        <v>94</v>
      </c>
      <c r="AK28" s="97">
        <v>13</v>
      </c>
      <c r="AL28" s="133">
        <v>1301</v>
      </c>
      <c r="AM28" s="225"/>
      <c r="AN28" s="225"/>
    </row>
    <row r="29" spans="1:40">
      <c r="A29" s="113"/>
      <c r="B29" s="101" t="s">
        <v>54</v>
      </c>
      <c r="C29" s="123" t="s">
        <v>55</v>
      </c>
      <c r="D29" s="128">
        <f t="shared" si="8"/>
        <v>52530</v>
      </c>
      <c r="E29" s="91">
        <f t="shared" ref="E29:E40" si="9">H29+I29</f>
        <v>50179</v>
      </c>
      <c r="F29" s="91">
        <f t="shared" ref="F29:F40" si="10">J29+K29+L29</f>
        <v>328</v>
      </c>
      <c r="G29" s="91">
        <f t="shared" ref="G29:G40" si="11">M29+N29+O29+P29</f>
        <v>2023</v>
      </c>
      <c r="H29" s="97">
        <v>25896</v>
      </c>
      <c r="I29" s="97">
        <v>24283</v>
      </c>
      <c r="J29" s="97">
        <v>269</v>
      </c>
      <c r="K29" s="97">
        <f t="shared" ref="K29:K40" si="12">V29+W29</f>
        <v>8</v>
      </c>
      <c r="L29" s="97">
        <f t="shared" ref="L29:L40" si="13">X29+Y29</f>
        <v>51</v>
      </c>
      <c r="M29" s="97">
        <f t="shared" ref="M29:M40" si="14">Z29+AA29+AB29</f>
        <v>87</v>
      </c>
      <c r="N29" s="97">
        <f t="shared" ref="N29:N40" si="15">AC29+AD29+AE29</f>
        <v>1015</v>
      </c>
      <c r="O29" s="97">
        <f t="shared" ref="O29:O40" si="16">AF29+AG29+AH29+AI29+AJ29</f>
        <v>615</v>
      </c>
      <c r="P29" s="97">
        <f t="shared" ref="P29:P40" si="17">AK29+AL29</f>
        <v>306</v>
      </c>
      <c r="Q29" s="97">
        <v>25896</v>
      </c>
      <c r="R29" s="234">
        <v>24283</v>
      </c>
      <c r="S29" s="234">
        <v>269</v>
      </c>
      <c r="T29" s="97">
        <v>0</v>
      </c>
      <c r="U29" s="97">
        <v>0</v>
      </c>
      <c r="V29" s="97">
        <v>2</v>
      </c>
      <c r="W29" s="97">
        <v>6</v>
      </c>
      <c r="X29" s="97">
        <v>1</v>
      </c>
      <c r="Y29" s="97">
        <v>50</v>
      </c>
      <c r="Z29" s="97">
        <v>4</v>
      </c>
      <c r="AA29" s="97">
        <v>81</v>
      </c>
      <c r="AB29" s="97">
        <v>2</v>
      </c>
      <c r="AC29" s="97">
        <v>734</v>
      </c>
      <c r="AD29" s="97">
        <v>215</v>
      </c>
      <c r="AE29" s="97">
        <v>66</v>
      </c>
      <c r="AF29" s="97">
        <v>5</v>
      </c>
      <c r="AG29" s="97">
        <v>6</v>
      </c>
      <c r="AH29" s="97">
        <v>560</v>
      </c>
      <c r="AI29" s="97">
        <v>44</v>
      </c>
      <c r="AJ29" s="97">
        <v>0</v>
      </c>
      <c r="AK29" s="97">
        <v>13</v>
      </c>
      <c r="AL29" s="133">
        <v>293</v>
      </c>
      <c r="AM29" s="225"/>
      <c r="AN29" s="225"/>
    </row>
    <row r="30" spans="1:40">
      <c r="A30" s="113"/>
      <c r="B30" s="101" t="s">
        <v>56</v>
      </c>
      <c r="C30" s="123" t="s">
        <v>57</v>
      </c>
      <c r="D30" s="128">
        <f t="shared" si="8"/>
        <v>8535</v>
      </c>
      <c r="E30" s="91">
        <f t="shared" si="9"/>
        <v>5597</v>
      </c>
      <c r="F30" s="91">
        <f t="shared" si="10"/>
        <v>2116</v>
      </c>
      <c r="G30" s="91">
        <f t="shared" si="11"/>
        <v>822</v>
      </c>
      <c r="H30" s="97">
        <v>2734</v>
      </c>
      <c r="I30" s="97">
        <v>2863</v>
      </c>
      <c r="J30" s="97">
        <v>522</v>
      </c>
      <c r="K30" s="97">
        <f t="shared" si="12"/>
        <v>46</v>
      </c>
      <c r="L30" s="97">
        <f t="shared" si="13"/>
        <v>1548</v>
      </c>
      <c r="M30" s="97">
        <f t="shared" si="14"/>
        <v>125</v>
      </c>
      <c r="N30" s="97">
        <f t="shared" si="15"/>
        <v>474</v>
      </c>
      <c r="O30" s="97">
        <f t="shared" si="16"/>
        <v>48</v>
      </c>
      <c r="P30" s="97">
        <f t="shared" si="17"/>
        <v>175</v>
      </c>
      <c r="Q30" s="97">
        <v>2734</v>
      </c>
      <c r="R30" s="234">
        <v>2863</v>
      </c>
      <c r="S30" s="234">
        <v>522</v>
      </c>
      <c r="T30" s="97">
        <v>0</v>
      </c>
      <c r="U30" s="97">
        <v>0</v>
      </c>
      <c r="V30" s="97">
        <v>17</v>
      </c>
      <c r="W30" s="97">
        <v>29</v>
      </c>
      <c r="X30" s="97">
        <v>26</v>
      </c>
      <c r="Y30" s="97">
        <v>1522</v>
      </c>
      <c r="Z30" s="97">
        <v>0</v>
      </c>
      <c r="AA30" s="97">
        <v>124</v>
      </c>
      <c r="AB30" s="97">
        <v>1</v>
      </c>
      <c r="AC30" s="97">
        <v>345</v>
      </c>
      <c r="AD30" s="97">
        <v>65</v>
      </c>
      <c r="AE30" s="97">
        <v>64</v>
      </c>
      <c r="AF30" s="97">
        <v>1</v>
      </c>
      <c r="AG30" s="97">
        <v>0</v>
      </c>
      <c r="AH30" s="97">
        <v>46</v>
      </c>
      <c r="AI30" s="97">
        <v>1</v>
      </c>
      <c r="AJ30" s="97">
        <v>0</v>
      </c>
      <c r="AK30" s="97">
        <v>0</v>
      </c>
      <c r="AL30" s="133">
        <v>175</v>
      </c>
      <c r="AM30" s="225"/>
      <c r="AN30" s="225"/>
    </row>
    <row r="31" spans="1:40">
      <c r="A31" s="112"/>
      <c r="B31" s="101" t="s">
        <v>58</v>
      </c>
      <c r="C31" s="123" t="s">
        <v>59</v>
      </c>
      <c r="D31" s="128">
        <f t="shared" si="8"/>
        <v>21579</v>
      </c>
      <c r="E31" s="91">
        <f t="shared" si="9"/>
        <v>11397</v>
      </c>
      <c r="F31" s="91">
        <f t="shared" si="10"/>
        <v>612</v>
      </c>
      <c r="G31" s="91">
        <f t="shared" si="11"/>
        <v>9570</v>
      </c>
      <c r="H31" s="97">
        <v>3372</v>
      </c>
      <c r="I31" s="97">
        <v>8025</v>
      </c>
      <c r="J31" s="97">
        <v>299</v>
      </c>
      <c r="K31" s="97">
        <f t="shared" si="12"/>
        <v>136</v>
      </c>
      <c r="L31" s="97">
        <f t="shared" si="13"/>
        <v>177</v>
      </c>
      <c r="M31" s="97">
        <f t="shared" si="14"/>
        <v>962</v>
      </c>
      <c r="N31" s="97">
        <f t="shared" si="15"/>
        <v>3769</v>
      </c>
      <c r="O31" s="97">
        <f t="shared" si="16"/>
        <v>1760</v>
      </c>
      <c r="P31" s="97">
        <f t="shared" si="17"/>
        <v>3079</v>
      </c>
      <c r="Q31" s="97">
        <v>3372</v>
      </c>
      <c r="R31" s="234">
        <v>8025</v>
      </c>
      <c r="S31" s="234">
        <v>299</v>
      </c>
      <c r="T31" s="97">
        <v>0</v>
      </c>
      <c r="U31" s="97">
        <v>0</v>
      </c>
      <c r="V31" s="97">
        <v>70</v>
      </c>
      <c r="W31" s="97">
        <v>66</v>
      </c>
      <c r="X31" s="97">
        <v>28</v>
      </c>
      <c r="Y31" s="97">
        <v>149</v>
      </c>
      <c r="Z31" s="97">
        <v>23</v>
      </c>
      <c r="AA31" s="97">
        <v>932</v>
      </c>
      <c r="AB31" s="97">
        <v>7</v>
      </c>
      <c r="AC31" s="97">
        <v>2082</v>
      </c>
      <c r="AD31" s="97">
        <v>1342</v>
      </c>
      <c r="AE31" s="97">
        <v>345</v>
      </c>
      <c r="AF31" s="97">
        <v>57</v>
      </c>
      <c r="AG31" s="97">
        <v>70</v>
      </c>
      <c r="AH31" s="97">
        <v>754</v>
      </c>
      <c r="AI31" s="97">
        <v>815</v>
      </c>
      <c r="AJ31" s="97">
        <v>64</v>
      </c>
      <c r="AK31" s="97">
        <v>33</v>
      </c>
      <c r="AL31" s="133">
        <v>3046</v>
      </c>
      <c r="AM31" s="225"/>
      <c r="AN31" s="225"/>
    </row>
    <row r="32" spans="1:40" ht="27.75" customHeight="1">
      <c r="A32" s="112"/>
      <c r="B32" s="101" t="s">
        <v>60</v>
      </c>
      <c r="C32" s="123" t="s">
        <v>452</v>
      </c>
      <c r="D32" s="128">
        <f t="shared" si="8"/>
        <v>29506</v>
      </c>
      <c r="E32" s="91">
        <f t="shared" si="9"/>
        <v>22999</v>
      </c>
      <c r="F32" s="91">
        <f t="shared" si="10"/>
        <v>1951</v>
      </c>
      <c r="G32" s="91">
        <f t="shared" si="11"/>
        <v>4556</v>
      </c>
      <c r="H32" s="97">
        <v>12404</v>
      </c>
      <c r="I32" s="97">
        <v>10595</v>
      </c>
      <c r="J32" s="97">
        <v>1033</v>
      </c>
      <c r="K32" s="97">
        <f t="shared" si="12"/>
        <v>64</v>
      </c>
      <c r="L32" s="97">
        <f t="shared" si="13"/>
        <v>854</v>
      </c>
      <c r="M32" s="97">
        <f t="shared" si="14"/>
        <v>319</v>
      </c>
      <c r="N32" s="97">
        <f t="shared" si="15"/>
        <v>3110</v>
      </c>
      <c r="O32" s="97">
        <f t="shared" si="16"/>
        <v>573</v>
      </c>
      <c r="P32" s="97">
        <f t="shared" si="17"/>
        <v>554</v>
      </c>
      <c r="Q32" s="97">
        <v>12404</v>
      </c>
      <c r="R32" s="234">
        <v>10595</v>
      </c>
      <c r="S32" s="234">
        <v>1033</v>
      </c>
      <c r="T32" s="97">
        <v>0</v>
      </c>
      <c r="U32" s="97">
        <v>0</v>
      </c>
      <c r="V32" s="97">
        <v>44</v>
      </c>
      <c r="W32" s="97">
        <v>20</v>
      </c>
      <c r="X32" s="97">
        <v>104</v>
      </c>
      <c r="Y32" s="97">
        <v>750</v>
      </c>
      <c r="Z32" s="97">
        <v>5</v>
      </c>
      <c r="AA32" s="97">
        <v>313</v>
      </c>
      <c r="AB32" s="97">
        <v>1</v>
      </c>
      <c r="AC32" s="97">
        <v>1825</v>
      </c>
      <c r="AD32" s="97">
        <v>550</v>
      </c>
      <c r="AE32" s="97">
        <v>735</v>
      </c>
      <c r="AF32" s="97">
        <v>6</v>
      </c>
      <c r="AG32" s="97">
        <v>18</v>
      </c>
      <c r="AH32" s="97">
        <v>174</v>
      </c>
      <c r="AI32" s="97">
        <v>345</v>
      </c>
      <c r="AJ32" s="97">
        <v>30</v>
      </c>
      <c r="AK32" s="97">
        <v>6</v>
      </c>
      <c r="AL32" s="133">
        <v>548</v>
      </c>
      <c r="AM32" s="225"/>
      <c r="AN32" s="225"/>
    </row>
    <row r="33" spans="1:40">
      <c r="A33" s="112"/>
      <c r="B33" s="101" t="s">
        <v>61</v>
      </c>
      <c r="C33" s="123" t="s">
        <v>62</v>
      </c>
      <c r="D33" s="128">
        <f t="shared" si="8"/>
        <v>23095</v>
      </c>
      <c r="E33" s="91">
        <f t="shared" si="9"/>
        <v>11938</v>
      </c>
      <c r="F33" s="91">
        <f t="shared" si="10"/>
        <v>1851</v>
      </c>
      <c r="G33" s="91">
        <f t="shared" si="11"/>
        <v>9306</v>
      </c>
      <c r="H33" s="97">
        <v>1757</v>
      </c>
      <c r="I33" s="97">
        <v>10181</v>
      </c>
      <c r="J33" s="97">
        <v>797</v>
      </c>
      <c r="K33" s="97">
        <f t="shared" si="12"/>
        <v>211</v>
      </c>
      <c r="L33" s="97">
        <f t="shared" si="13"/>
        <v>843</v>
      </c>
      <c r="M33" s="97">
        <f t="shared" si="14"/>
        <v>2022</v>
      </c>
      <c r="N33" s="97">
        <f t="shared" si="15"/>
        <v>3244</v>
      </c>
      <c r="O33" s="97">
        <f t="shared" si="16"/>
        <v>1449</v>
      </c>
      <c r="P33" s="97">
        <f t="shared" si="17"/>
        <v>2591</v>
      </c>
      <c r="Q33" s="97">
        <v>1757</v>
      </c>
      <c r="R33" s="234">
        <v>10181</v>
      </c>
      <c r="S33" s="234">
        <v>797</v>
      </c>
      <c r="T33" s="97">
        <v>0</v>
      </c>
      <c r="U33" s="97">
        <v>0</v>
      </c>
      <c r="V33" s="97">
        <v>107</v>
      </c>
      <c r="W33" s="97">
        <v>104</v>
      </c>
      <c r="X33" s="97">
        <v>135</v>
      </c>
      <c r="Y33" s="97">
        <v>708</v>
      </c>
      <c r="Z33" s="97">
        <v>47</v>
      </c>
      <c r="AA33" s="97">
        <v>1956</v>
      </c>
      <c r="AB33" s="97">
        <v>19</v>
      </c>
      <c r="AC33" s="97">
        <v>1822</v>
      </c>
      <c r="AD33" s="97">
        <v>1090</v>
      </c>
      <c r="AE33" s="97">
        <v>332</v>
      </c>
      <c r="AF33" s="97">
        <v>63</v>
      </c>
      <c r="AG33" s="97">
        <v>135</v>
      </c>
      <c r="AH33" s="97">
        <v>534</v>
      </c>
      <c r="AI33" s="97">
        <v>693</v>
      </c>
      <c r="AJ33" s="97">
        <v>24</v>
      </c>
      <c r="AK33" s="97">
        <v>25</v>
      </c>
      <c r="AL33" s="133">
        <v>2566</v>
      </c>
      <c r="AM33" s="225"/>
      <c r="AN33" s="225"/>
    </row>
    <row r="34" spans="1:40">
      <c r="A34" s="112"/>
      <c r="B34" s="101" t="s">
        <v>63</v>
      </c>
      <c r="C34" s="123" t="s">
        <v>64</v>
      </c>
      <c r="D34" s="310">
        <f t="shared" si="8"/>
        <v>16949</v>
      </c>
      <c r="E34" s="91">
        <f t="shared" si="9"/>
        <v>10276</v>
      </c>
      <c r="F34" s="91">
        <f t="shared" si="10"/>
        <v>490</v>
      </c>
      <c r="G34" s="91">
        <f t="shared" si="11"/>
        <v>6183</v>
      </c>
      <c r="H34" s="97">
        <v>2091</v>
      </c>
      <c r="I34" s="97">
        <v>8185</v>
      </c>
      <c r="J34" s="97">
        <v>359</v>
      </c>
      <c r="K34" s="97">
        <f t="shared" si="12"/>
        <v>46</v>
      </c>
      <c r="L34" s="97">
        <f t="shared" si="13"/>
        <v>85</v>
      </c>
      <c r="M34" s="97">
        <f t="shared" si="14"/>
        <v>498</v>
      </c>
      <c r="N34" s="97">
        <f t="shared" si="15"/>
        <v>3527</v>
      </c>
      <c r="O34" s="97">
        <f t="shared" si="16"/>
        <v>773</v>
      </c>
      <c r="P34" s="97">
        <f t="shared" si="17"/>
        <v>1385</v>
      </c>
      <c r="Q34" s="97">
        <v>2091</v>
      </c>
      <c r="R34" s="234">
        <v>8185</v>
      </c>
      <c r="S34" s="234">
        <v>359</v>
      </c>
      <c r="T34" s="97">
        <v>0</v>
      </c>
      <c r="U34" s="97">
        <v>0</v>
      </c>
      <c r="V34" s="97">
        <v>24</v>
      </c>
      <c r="W34" s="97">
        <v>22</v>
      </c>
      <c r="X34" s="97">
        <v>7</v>
      </c>
      <c r="Y34" s="97">
        <v>78</v>
      </c>
      <c r="Z34" s="97">
        <v>22</v>
      </c>
      <c r="AA34" s="97">
        <v>475</v>
      </c>
      <c r="AB34" s="97">
        <v>1</v>
      </c>
      <c r="AC34" s="97">
        <v>1653</v>
      </c>
      <c r="AD34" s="97">
        <v>1576</v>
      </c>
      <c r="AE34" s="97">
        <v>298</v>
      </c>
      <c r="AF34" s="97">
        <v>29</v>
      </c>
      <c r="AG34" s="97">
        <v>6</v>
      </c>
      <c r="AH34" s="97">
        <v>406</v>
      </c>
      <c r="AI34" s="97">
        <v>310</v>
      </c>
      <c r="AJ34" s="97">
        <v>22</v>
      </c>
      <c r="AK34" s="97">
        <v>14</v>
      </c>
      <c r="AL34" s="133">
        <v>1371</v>
      </c>
      <c r="AM34" s="225"/>
      <c r="AN34" s="225"/>
    </row>
    <row r="35" spans="1:40">
      <c r="A35" s="112"/>
      <c r="B35" s="101" t="s">
        <v>65</v>
      </c>
      <c r="C35" s="123" t="s">
        <v>66</v>
      </c>
      <c r="D35" s="128">
        <f t="shared" si="8"/>
        <v>9348</v>
      </c>
      <c r="E35" s="91">
        <f t="shared" si="9"/>
        <v>5478</v>
      </c>
      <c r="F35" s="91">
        <f t="shared" si="10"/>
        <v>378</v>
      </c>
      <c r="G35" s="91">
        <f t="shared" si="11"/>
        <v>3492</v>
      </c>
      <c r="H35" s="97">
        <v>1795</v>
      </c>
      <c r="I35" s="97">
        <v>3683</v>
      </c>
      <c r="J35" s="97">
        <v>115</v>
      </c>
      <c r="K35" s="97">
        <f t="shared" si="12"/>
        <v>49</v>
      </c>
      <c r="L35" s="97">
        <f t="shared" si="13"/>
        <v>214</v>
      </c>
      <c r="M35" s="97">
        <f t="shared" si="14"/>
        <v>104</v>
      </c>
      <c r="N35" s="97">
        <f t="shared" si="15"/>
        <v>1715</v>
      </c>
      <c r="O35" s="97">
        <f t="shared" si="16"/>
        <v>630</v>
      </c>
      <c r="P35" s="97">
        <f t="shared" si="17"/>
        <v>1043</v>
      </c>
      <c r="Q35" s="97">
        <v>1795</v>
      </c>
      <c r="R35" s="234">
        <v>3683</v>
      </c>
      <c r="S35" s="234">
        <v>115</v>
      </c>
      <c r="T35" s="97">
        <v>0</v>
      </c>
      <c r="U35" s="97">
        <v>0</v>
      </c>
      <c r="V35" s="97">
        <v>7</v>
      </c>
      <c r="W35" s="97">
        <v>42</v>
      </c>
      <c r="X35" s="97">
        <v>8</v>
      </c>
      <c r="Y35" s="97">
        <v>206</v>
      </c>
      <c r="Z35" s="97">
        <v>0</v>
      </c>
      <c r="AA35" s="97">
        <v>102</v>
      </c>
      <c r="AB35" s="97">
        <v>2</v>
      </c>
      <c r="AC35" s="97">
        <v>680</v>
      </c>
      <c r="AD35" s="97">
        <v>554</v>
      </c>
      <c r="AE35" s="97">
        <v>481</v>
      </c>
      <c r="AF35" s="97">
        <v>1</v>
      </c>
      <c r="AG35" s="97">
        <v>367</v>
      </c>
      <c r="AH35" s="97">
        <v>149</v>
      </c>
      <c r="AI35" s="97">
        <v>93</v>
      </c>
      <c r="AJ35" s="97">
        <v>20</v>
      </c>
      <c r="AK35" s="97">
        <v>1</v>
      </c>
      <c r="AL35" s="133">
        <v>1042</v>
      </c>
      <c r="AM35" s="225"/>
      <c r="AN35" s="225"/>
    </row>
    <row r="36" spans="1:40">
      <c r="A36" s="112"/>
      <c r="B36" s="101" t="s">
        <v>67</v>
      </c>
      <c r="C36" s="123" t="s">
        <v>68</v>
      </c>
      <c r="D36" s="128">
        <f t="shared" si="8"/>
        <v>14143</v>
      </c>
      <c r="E36" s="91">
        <f t="shared" si="9"/>
        <v>9628</v>
      </c>
      <c r="F36" s="91">
        <f t="shared" si="10"/>
        <v>1849</v>
      </c>
      <c r="G36" s="91">
        <f t="shared" si="11"/>
        <v>2666</v>
      </c>
      <c r="H36" s="97">
        <v>2930</v>
      </c>
      <c r="I36" s="97">
        <v>6698</v>
      </c>
      <c r="J36" s="97">
        <v>292</v>
      </c>
      <c r="K36" s="97">
        <f t="shared" si="12"/>
        <v>78</v>
      </c>
      <c r="L36" s="97">
        <f t="shared" si="13"/>
        <v>1479</v>
      </c>
      <c r="M36" s="97">
        <f t="shared" si="14"/>
        <v>254</v>
      </c>
      <c r="N36" s="97">
        <f t="shared" si="15"/>
        <v>1357</v>
      </c>
      <c r="O36" s="97">
        <f t="shared" si="16"/>
        <v>482</v>
      </c>
      <c r="P36" s="97">
        <f t="shared" si="17"/>
        <v>573</v>
      </c>
      <c r="Q36" s="97">
        <v>2930</v>
      </c>
      <c r="R36" s="234">
        <v>6698</v>
      </c>
      <c r="S36" s="234">
        <v>292</v>
      </c>
      <c r="T36" s="97">
        <v>0</v>
      </c>
      <c r="U36" s="97">
        <v>0</v>
      </c>
      <c r="V36" s="97">
        <v>22</v>
      </c>
      <c r="W36" s="97">
        <v>56</v>
      </c>
      <c r="X36" s="97">
        <v>17</v>
      </c>
      <c r="Y36" s="97">
        <v>1462</v>
      </c>
      <c r="Z36" s="97">
        <v>4</v>
      </c>
      <c r="AA36" s="97">
        <v>244</v>
      </c>
      <c r="AB36" s="97">
        <v>6</v>
      </c>
      <c r="AC36" s="97">
        <v>723</v>
      </c>
      <c r="AD36" s="97">
        <v>474</v>
      </c>
      <c r="AE36" s="97">
        <v>160</v>
      </c>
      <c r="AF36" s="97">
        <v>7</v>
      </c>
      <c r="AG36" s="97">
        <v>32</v>
      </c>
      <c r="AH36" s="97">
        <v>207</v>
      </c>
      <c r="AI36" s="97">
        <v>227</v>
      </c>
      <c r="AJ36" s="97">
        <v>9</v>
      </c>
      <c r="AK36" s="97">
        <v>6</v>
      </c>
      <c r="AL36" s="133">
        <v>567</v>
      </c>
      <c r="AM36" s="225"/>
      <c r="AN36" s="225"/>
    </row>
    <row r="37" spans="1:40" ht="13.5" customHeight="1">
      <c r="A37" s="112"/>
      <c r="B37" s="101" t="s">
        <v>69</v>
      </c>
      <c r="C37" s="123" t="s">
        <v>70</v>
      </c>
      <c r="D37" s="128">
        <f t="shared" si="8"/>
        <v>2402</v>
      </c>
      <c r="E37" s="91">
        <f t="shared" si="9"/>
        <v>1576</v>
      </c>
      <c r="F37" s="91">
        <f t="shared" si="10"/>
        <v>147</v>
      </c>
      <c r="G37" s="91">
        <f t="shared" si="11"/>
        <v>679</v>
      </c>
      <c r="H37" s="97">
        <v>388</v>
      </c>
      <c r="I37" s="97">
        <v>1188</v>
      </c>
      <c r="J37" s="97">
        <v>99</v>
      </c>
      <c r="K37" s="97">
        <f t="shared" si="12"/>
        <v>22</v>
      </c>
      <c r="L37" s="97">
        <f t="shared" si="13"/>
        <v>26</v>
      </c>
      <c r="M37" s="97">
        <f t="shared" si="14"/>
        <v>77</v>
      </c>
      <c r="N37" s="97">
        <f t="shared" si="15"/>
        <v>405</v>
      </c>
      <c r="O37" s="97">
        <f t="shared" si="16"/>
        <v>67</v>
      </c>
      <c r="P37" s="97">
        <f t="shared" si="17"/>
        <v>130</v>
      </c>
      <c r="Q37" s="97">
        <v>388</v>
      </c>
      <c r="R37" s="234">
        <v>1188</v>
      </c>
      <c r="S37" s="234">
        <v>99</v>
      </c>
      <c r="T37" s="97">
        <v>0</v>
      </c>
      <c r="U37" s="97">
        <v>0</v>
      </c>
      <c r="V37" s="97">
        <v>4</v>
      </c>
      <c r="W37" s="97">
        <v>18</v>
      </c>
      <c r="X37" s="97">
        <v>1</v>
      </c>
      <c r="Y37" s="97">
        <v>25</v>
      </c>
      <c r="Z37" s="97">
        <v>0</v>
      </c>
      <c r="AA37" s="97">
        <v>77</v>
      </c>
      <c r="AB37" s="97">
        <v>0</v>
      </c>
      <c r="AC37" s="97">
        <v>273</v>
      </c>
      <c r="AD37" s="97">
        <v>110</v>
      </c>
      <c r="AE37" s="97">
        <v>22</v>
      </c>
      <c r="AF37" s="97">
        <v>3</v>
      </c>
      <c r="AG37" s="97">
        <v>0</v>
      </c>
      <c r="AH37" s="97">
        <v>43</v>
      </c>
      <c r="AI37" s="97">
        <v>15</v>
      </c>
      <c r="AJ37" s="97">
        <v>6</v>
      </c>
      <c r="AK37" s="97">
        <v>2</v>
      </c>
      <c r="AL37" s="133">
        <v>128</v>
      </c>
      <c r="AM37" s="225"/>
      <c r="AN37" s="225"/>
    </row>
    <row r="38" spans="1:40" ht="27.2" customHeight="1">
      <c r="A38" s="112"/>
      <c r="B38" s="101" t="s">
        <v>125</v>
      </c>
      <c r="C38" s="123" t="s">
        <v>71</v>
      </c>
      <c r="D38" s="128">
        <f t="shared" si="8"/>
        <v>2155</v>
      </c>
      <c r="E38" s="91">
        <f t="shared" si="9"/>
        <v>0</v>
      </c>
      <c r="F38" s="91">
        <f t="shared" si="10"/>
        <v>0</v>
      </c>
      <c r="G38" s="91">
        <f t="shared" si="11"/>
        <v>2155</v>
      </c>
      <c r="H38" s="97">
        <v>0</v>
      </c>
      <c r="I38" s="97">
        <v>0</v>
      </c>
      <c r="J38" s="97">
        <v>0</v>
      </c>
      <c r="K38" s="97">
        <f t="shared" si="12"/>
        <v>0</v>
      </c>
      <c r="L38" s="97">
        <f t="shared" si="13"/>
        <v>0</v>
      </c>
      <c r="M38" s="97">
        <f t="shared" si="14"/>
        <v>0</v>
      </c>
      <c r="N38" s="97">
        <f t="shared" si="15"/>
        <v>2154</v>
      </c>
      <c r="O38" s="97">
        <f t="shared" si="16"/>
        <v>1</v>
      </c>
      <c r="P38" s="97">
        <f t="shared" si="17"/>
        <v>0</v>
      </c>
      <c r="Q38" s="97">
        <v>0</v>
      </c>
      <c r="R38" s="234">
        <v>0</v>
      </c>
      <c r="S38" s="234">
        <v>0</v>
      </c>
      <c r="T38" s="97">
        <v>0</v>
      </c>
      <c r="U38" s="97">
        <v>0</v>
      </c>
      <c r="V38" s="97">
        <v>0</v>
      </c>
      <c r="W38" s="97">
        <v>0</v>
      </c>
      <c r="X38" s="97">
        <v>0</v>
      </c>
      <c r="Y38" s="97">
        <v>0</v>
      </c>
      <c r="Z38" s="97">
        <v>0</v>
      </c>
      <c r="AA38" s="97">
        <v>0</v>
      </c>
      <c r="AB38" s="97">
        <v>0</v>
      </c>
      <c r="AC38" s="97">
        <v>0</v>
      </c>
      <c r="AD38" s="97">
        <v>0</v>
      </c>
      <c r="AE38" s="97">
        <v>2154</v>
      </c>
      <c r="AF38" s="97">
        <v>0</v>
      </c>
      <c r="AG38" s="97">
        <v>0</v>
      </c>
      <c r="AH38" s="97">
        <v>1</v>
      </c>
      <c r="AI38" s="97">
        <v>0</v>
      </c>
      <c r="AJ38" s="97">
        <v>0</v>
      </c>
      <c r="AK38" s="97">
        <v>0</v>
      </c>
      <c r="AL38" s="133">
        <v>0</v>
      </c>
      <c r="AM38" s="225"/>
      <c r="AN38" s="225"/>
    </row>
    <row r="39" spans="1:40" ht="15.75" customHeight="1">
      <c r="A39" s="112"/>
      <c r="B39" s="101" t="s">
        <v>510</v>
      </c>
      <c r="C39" s="123" t="s">
        <v>509</v>
      </c>
      <c r="D39" s="128">
        <f t="shared" si="8"/>
        <v>1876</v>
      </c>
      <c r="E39" s="91">
        <f t="shared" si="9"/>
        <v>808</v>
      </c>
      <c r="F39" s="91">
        <f t="shared" si="10"/>
        <v>64</v>
      </c>
      <c r="G39" s="91">
        <f t="shared" si="11"/>
        <v>1004</v>
      </c>
      <c r="H39" s="97">
        <v>59</v>
      </c>
      <c r="I39" s="97">
        <v>749</v>
      </c>
      <c r="J39" s="97">
        <v>38</v>
      </c>
      <c r="K39" s="97">
        <f t="shared" si="12"/>
        <v>10</v>
      </c>
      <c r="L39" s="97">
        <f t="shared" si="13"/>
        <v>16</v>
      </c>
      <c r="M39" s="97">
        <f t="shared" si="14"/>
        <v>68</v>
      </c>
      <c r="N39" s="97">
        <f t="shared" si="15"/>
        <v>717</v>
      </c>
      <c r="O39" s="97">
        <f t="shared" si="16"/>
        <v>73</v>
      </c>
      <c r="P39" s="97">
        <f t="shared" si="17"/>
        <v>146</v>
      </c>
      <c r="Q39" s="97">
        <v>59</v>
      </c>
      <c r="R39" s="234">
        <v>749</v>
      </c>
      <c r="S39" s="234">
        <v>38</v>
      </c>
      <c r="T39" s="97">
        <v>0</v>
      </c>
      <c r="U39" s="97">
        <v>0</v>
      </c>
      <c r="V39" s="97">
        <v>8</v>
      </c>
      <c r="W39" s="97">
        <v>2</v>
      </c>
      <c r="X39" s="97">
        <v>3</v>
      </c>
      <c r="Y39" s="97">
        <v>13</v>
      </c>
      <c r="Z39" s="97">
        <v>15</v>
      </c>
      <c r="AA39" s="97">
        <v>53</v>
      </c>
      <c r="AB39" s="97">
        <v>0</v>
      </c>
      <c r="AC39" s="97">
        <v>484</v>
      </c>
      <c r="AD39" s="97">
        <v>225</v>
      </c>
      <c r="AE39" s="97">
        <v>8</v>
      </c>
      <c r="AF39" s="97">
        <v>1</v>
      </c>
      <c r="AG39" s="97">
        <v>0</v>
      </c>
      <c r="AH39" s="97">
        <v>44</v>
      </c>
      <c r="AI39" s="97">
        <v>28</v>
      </c>
      <c r="AJ39" s="97">
        <v>0</v>
      </c>
      <c r="AK39" s="97">
        <v>1</v>
      </c>
      <c r="AL39" s="133">
        <v>145</v>
      </c>
      <c r="AM39" s="225"/>
      <c r="AN39" s="225"/>
    </row>
    <row r="40" spans="1:40" ht="15.75" customHeight="1">
      <c r="A40" s="112"/>
      <c r="B40" s="101" t="s">
        <v>72</v>
      </c>
      <c r="C40" s="123" t="s">
        <v>73</v>
      </c>
      <c r="D40" s="128">
        <f t="shared" si="8"/>
        <v>21854</v>
      </c>
      <c r="E40" s="91">
        <f t="shared" si="9"/>
        <v>15709</v>
      </c>
      <c r="F40" s="91">
        <f t="shared" si="10"/>
        <v>2166</v>
      </c>
      <c r="G40" s="91">
        <f t="shared" si="11"/>
        <v>3979</v>
      </c>
      <c r="H40" s="97">
        <v>6798</v>
      </c>
      <c r="I40" s="97">
        <v>8911</v>
      </c>
      <c r="J40" s="97">
        <v>1829</v>
      </c>
      <c r="K40" s="97">
        <f t="shared" si="12"/>
        <v>122</v>
      </c>
      <c r="L40" s="97">
        <f t="shared" si="13"/>
        <v>215</v>
      </c>
      <c r="M40" s="97">
        <f t="shared" si="14"/>
        <v>591</v>
      </c>
      <c r="N40" s="97">
        <f t="shared" si="15"/>
        <v>2108</v>
      </c>
      <c r="O40" s="97">
        <f t="shared" si="16"/>
        <v>678</v>
      </c>
      <c r="P40" s="97">
        <f t="shared" si="17"/>
        <v>602</v>
      </c>
      <c r="Q40" s="97">
        <v>6798</v>
      </c>
      <c r="R40" s="234">
        <v>8911</v>
      </c>
      <c r="S40" s="234">
        <v>1829</v>
      </c>
      <c r="T40" s="97">
        <v>0</v>
      </c>
      <c r="U40" s="97">
        <v>0</v>
      </c>
      <c r="V40" s="97">
        <v>89</v>
      </c>
      <c r="W40" s="97">
        <v>33</v>
      </c>
      <c r="X40" s="97">
        <v>96</v>
      </c>
      <c r="Y40" s="97">
        <v>119</v>
      </c>
      <c r="Z40" s="97">
        <v>30</v>
      </c>
      <c r="AA40" s="97">
        <v>557</v>
      </c>
      <c r="AB40" s="97">
        <v>4</v>
      </c>
      <c r="AC40" s="97">
        <v>1198</v>
      </c>
      <c r="AD40" s="97">
        <v>624</v>
      </c>
      <c r="AE40" s="97">
        <v>286</v>
      </c>
      <c r="AF40" s="97">
        <v>141</v>
      </c>
      <c r="AG40" s="97">
        <v>45</v>
      </c>
      <c r="AH40" s="97">
        <v>246</v>
      </c>
      <c r="AI40" s="97">
        <v>212</v>
      </c>
      <c r="AJ40" s="97">
        <v>34</v>
      </c>
      <c r="AK40" s="97">
        <v>1</v>
      </c>
      <c r="AL40" s="133">
        <v>601</v>
      </c>
      <c r="AM40" s="225"/>
      <c r="AN40" s="225"/>
    </row>
    <row r="41" spans="1:40" ht="15" customHeight="1">
      <c r="A41" s="112"/>
      <c r="B41" s="101"/>
      <c r="C41" s="123"/>
      <c r="D41" s="128"/>
      <c r="E41" s="91"/>
      <c r="F41" s="91"/>
      <c r="G41" s="92"/>
      <c r="H41" s="92"/>
      <c r="I41" s="234"/>
      <c r="J41" s="234"/>
      <c r="K41" s="234"/>
      <c r="L41" s="234"/>
      <c r="M41" s="234"/>
      <c r="N41" s="234"/>
      <c r="O41" s="91"/>
      <c r="P41" s="91"/>
      <c r="Q41" s="97"/>
      <c r="R41" s="97"/>
      <c r="S41" s="98"/>
      <c r="T41" s="91"/>
      <c r="U41" s="91"/>
      <c r="V41" s="97"/>
      <c r="W41" s="98"/>
      <c r="X41" s="91"/>
      <c r="Y41" s="97"/>
      <c r="Z41" s="97"/>
      <c r="AA41" s="98"/>
      <c r="AB41" s="91"/>
      <c r="AC41" s="97"/>
      <c r="AD41" s="98"/>
      <c r="AE41" s="97"/>
      <c r="AF41" s="99"/>
      <c r="AG41" s="94"/>
      <c r="AH41" s="94"/>
      <c r="AI41" s="94"/>
      <c r="AJ41" s="94"/>
      <c r="AK41" s="94"/>
      <c r="AL41" s="133"/>
      <c r="AM41" s="225"/>
      <c r="AN41" s="225"/>
    </row>
    <row r="42" spans="1:40" ht="13.5" customHeight="1">
      <c r="A42" s="112" t="s">
        <v>74</v>
      </c>
      <c r="B42" s="100" t="s">
        <v>75</v>
      </c>
      <c r="C42" s="121" t="s">
        <v>76</v>
      </c>
      <c r="D42" s="128">
        <f t="shared" ref="D42:D48" si="18">SUM(E42+F42+G42)</f>
        <v>39197</v>
      </c>
      <c r="E42" s="91">
        <f t="shared" ref="E42:AK42" si="19">E43+E44+E45+E46</f>
        <v>23360</v>
      </c>
      <c r="F42" s="91">
        <f t="shared" si="19"/>
        <v>4110</v>
      </c>
      <c r="G42" s="91">
        <f t="shared" si="19"/>
        <v>11727</v>
      </c>
      <c r="H42" s="91">
        <f t="shared" si="19"/>
        <v>3793</v>
      </c>
      <c r="I42" s="91">
        <f t="shared" si="19"/>
        <v>19567</v>
      </c>
      <c r="J42" s="91">
        <f t="shared" si="19"/>
        <v>3602</v>
      </c>
      <c r="K42" s="91">
        <f t="shared" si="19"/>
        <v>61</v>
      </c>
      <c r="L42" s="91">
        <f t="shared" si="19"/>
        <v>447</v>
      </c>
      <c r="M42" s="91">
        <f t="shared" si="19"/>
        <v>517</v>
      </c>
      <c r="N42" s="91">
        <f t="shared" si="19"/>
        <v>5602</v>
      </c>
      <c r="O42" s="91">
        <f t="shared" si="19"/>
        <v>1632</v>
      </c>
      <c r="P42" s="91">
        <f t="shared" si="19"/>
        <v>3976</v>
      </c>
      <c r="Q42" s="91">
        <f t="shared" si="19"/>
        <v>3793</v>
      </c>
      <c r="R42" s="91">
        <f t="shared" si="19"/>
        <v>19567</v>
      </c>
      <c r="S42" s="91">
        <f t="shared" si="19"/>
        <v>3602</v>
      </c>
      <c r="T42" s="91">
        <f t="shared" si="19"/>
        <v>0</v>
      </c>
      <c r="U42" s="91">
        <f t="shared" si="19"/>
        <v>0</v>
      </c>
      <c r="V42" s="91">
        <f t="shared" si="19"/>
        <v>17</v>
      </c>
      <c r="W42" s="91">
        <f t="shared" si="19"/>
        <v>44</v>
      </c>
      <c r="X42" s="91">
        <f t="shared" si="19"/>
        <v>68</v>
      </c>
      <c r="Y42" s="91">
        <f t="shared" si="19"/>
        <v>379</v>
      </c>
      <c r="Z42" s="91">
        <f t="shared" si="19"/>
        <v>7</v>
      </c>
      <c r="AA42" s="91">
        <f t="shared" si="19"/>
        <v>464</v>
      </c>
      <c r="AB42" s="91">
        <f t="shared" si="19"/>
        <v>46</v>
      </c>
      <c r="AC42" s="91">
        <f t="shared" si="19"/>
        <v>2375</v>
      </c>
      <c r="AD42" s="91">
        <f t="shared" si="19"/>
        <v>1548</v>
      </c>
      <c r="AE42" s="91">
        <f t="shared" si="19"/>
        <v>1679</v>
      </c>
      <c r="AF42" s="91">
        <f t="shared" si="19"/>
        <v>29</v>
      </c>
      <c r="AG42" s="91">
        <f t="shared" si="19"/>
        <v>352</v>
      </c>
      <c r="AH42" s="91">
        <f t="shared" si="19"/>
        <v>410</v>
      </c>
      <c r="AI42" s="91">
        <f t="shared" si="19"/>
        <v>721</v>
      </c>
      <c r="AJ42" s="91">
        <f t="shared" si="19"/>
        <v>120</v>
      </c>
      <c r="AK42" s="91">
        <f t="shared" si="19"/>
        <v>31</v>
      </c>
      <c r="AL42" s="132">
        <f>SUM(AL43:AL46)</f>
        <v>3945</v>
      </c>
      <c r="AM42" s="225"/>
      <c r="AN42" s="225"/>
    </row>
    <row r="43" spans="1:40">
      <c r="A43" s="112"/>
      <c r="B43" s="101" t="s">
        <v>77</v>
      </c>
      <c r="C43" s="123" t="s">
        <v>78</v>
      </c>
      <c r="D43" s="128">
        <f t="shared" si="18"/>
        <v>16926</v>
      </c>
      <c r="E43" s="91">
        <f>H43+I43</f>
        <v>9403</v>
      </c>
      <c r="F43" s="91">
        <f>J43+K43+L43</f>
        <v>543</v>
      </c>
      <c r="G43" s="91">
        <f>M43+N43+O43+P43</f>
        <v>6980</v>
      </c>
      <c r="H43" s="97">
        <v>2294</v>
      </c>
      <c r="I43" s="97">
        <v>7109</v>
      </c>
      <c r="J43" s="97">
        <v>219</v>
      </c>
      <c r="K43" s="97">
        <f t="shared" ref="K43:K46" si="20">V43+W43</f>
        <v>35</v>
      </c>
      <c r="L43" s="97">
        <f t="shared" ref="L43:L46" si="21">X43+Y43</f>
        <v>289</v>
      </c>
      <c r="M43" s="97">
        <f t="shared" ref="M43:M46" si="22">Z43+AA43+AB43</f>
        <v>192</v>
      </c>
      <c r="N43" s="97">
        <f t="shared" ref="N43:N46" si="23">AC43+AD43+AE43</f>
        <v>3715</v>
      </c>
      <c r="O43" s="97">
        <f t="shared" ref="O43:O46" si="24">AF43+AG43+AH43+AI43+AJ43</f>
        <v>1090</v>
      </c>
      <c r="P43" s="97">
        <f t="shared" ref="P43:P46" si="25">AK43+AL43</f>
        <v>1983</v>
      </c>
      <c r="Q43" s="97">
        <v>2294</v>
      </c>
      <c r="R43" s="97">
        <v>7109</v>
      </c>
      <c r="S43" s="97">
        <v>219</v>
      </c>
      <c r="T43" s="97">
        <v>0</v>
      </c>
      <c r="U43" s="97">
        <v>0</v>
      </c>
      <c r="V43" s="97">
        <v>0</v>
      </c>
      <c r="W43" s="97">
        <v>35</v>
      </c>
      <c r="X43" s="97">
        <v>68</v>
      </c>
      <c r="Y43" s="97">
        <v>221</v>
      </c>
      <c r="Z43" s="97">
        <v>6</v>
      </c>
      <c r="AA43" s="97">
        <v>140</v>
      </c>
      <c r="AB43" s="97">
        <v>46</v>
      </c>
      <c r="AC43" s="97">
        <v>1711</v>
      </c>
      <c r="AD43" s="97">
        <v>992</v>
      </c>
      <c r="AE43" s="97">
        <v>1012</v>
      </c>
      <c r="AF43" s="97">
        <v>29</v>
      </c>
      <c r="AG43" s="97">
        <v>261</v>
      </c>
      <c r="AH43" s="97">
        <v>282</v>
      </c>
      <c r="AI43" s="97">
        <v>404</v>
      </c>
      <c r="AJ43" s="97">
        <v>114</v>
      </c>
      <c r="AK43" s="97">
        <v>10</v>
      </c>
      <c r="AL43" s="209">
        <v>1973</v>
      </c>
      <c r="AM43" s="225"/>
      <c r="AN43" s="225"/>
    </row>
    <row r="44" spans="1:40" ht="12.95" customHeight="1">
      <c r="A44" s="112"/>
      <c r="B44" s="101" t="s">
        <v>79</v>
      </c>
      <c r="C44" s="123" t="s">
        <v>80</v>
      </c>
      <c r="D44" s="128">
        <f t="shared" si="18"/>
        <v>16120</v>
      </c>
      <c r="E44" s="91">
        <f>H44+I44</f>
        <v>10060</v>
      </c>
      <c r="F44" s="91">
        <f>J44+K44+L44</f>
        <v>3051</v>
      </c>
      <c r="G44" s="91">
        <f>M44+N44+O44+P44</f>
        <v>3009</v>
      </c>
      <c r="H44" s="97">
        <v>41</v>
      </c>
      <c r="I44" s="97">
        <v>10019</v>
      </c>
      <c r="J44" s="97">
        <v>2875</v>
      </c>
      <c r="K44" s="97">
        <f t="shared" si="20"/>
        <v>18</v>
      </c>
      <c r="L44" s="97">
        <f t="shared" si="21"/>
        <v>158</v>
      </c>
      <c r="M44" s="97">
        <f t="shared" si="22"/>
        <v>303</v>
      </c>
      <c r="N44" s="97">
        <f t="shared" si="23"/>
        <v>597</v>
      </c>
      <c r="O44" s="97">
        <f t="shared" si="24"/>
        <v>342</v>
      </c>
      <c r="P44" s="97">
        <f t="shared" si="25"/>
        <v>1767</v>
      </c>
      <c r="Q44" s="97">
        <v>41</v>
      </c>
      <c r="R44" s="97">
        <v>10019</v>
      </c>
      <c r="S44" s="97">
        <v>2875</v>
      </c>
      <c r="T44" s="97">
        <v>0</v>
      </c>
      <c r="U44" s="97">
        <v>0</v>
      </c>
      <c r="V44" s="97">
        <v>17</v>
      </c>
      <c r="W44" s="97">
        <v>1</v>
      </c>
      <c r="X44" s="97">
        <v>0</v>
      </c>
      <c r="Y44" s="97">
        <v>158</v>
      </c>
      <c r="Z44" s="97">
        <v>1</v>
      </c>
      <c r="AA44" s="97">
        <v>302</v>
      </c>
      <c r="AB44" s="97">
        <v>0</v>
      </c>
      <c r="AC44" s="97">
        <v>360</v>
      </c>
      <c r="AD44" s="97">
        <v>210</v>
      </c>
      <c r="AE44" s="97">
        <v>27</v>
      </c>
      <c r="AF44" s="97">
        <v>0</v>
      </c>
      <c r="AG44" s="97">
        <v>0</v>
      </c>
      <c r="AH44" s="97">
        <v>31</v>
      </c>
      <c r="AI44" s="97">
        <v>305</v>
      </c>
      <c r="AJ44" s="97">
        <v>6</v>
      </c>
      <c r="AK44" s="97">
        <v>21</v>
      </c>
      <c r="AL44" s="209">
        <v>1746</v>
      </c>
      <c r="AM44" s="225"/>
      <c r="AN44" s="225"/>
    </row>
    <row r="45" spans="1:40" ht="12.95" customHeight="1">
      <c r="A45" s="112"/>
      <c r="B45" s="101" t="s">
        <v>415</v>
      </c>
      <c r="C45" s="123" t="s">
        <v>414</v>
      </c>
      <c r="D45" s="128">
        <f t="shared" si="18"/>
        <v>5536</v>
      </c>
      <c r="E45" s="91">
        <f>H45+I45</f>
        <v>3314</v>
      </c>
      <c r="F45" s="91">
        <f>J45+K45+L45</f>
        <v>516</v>
      </c>
      <c r="G45" s="91">
        <f>M45+N45+O45+P45</f>
        <v>1706</v>
      </c>
      <c r="H45" s="97">
        <v>1083</v>
      </c>
      <c r="I45" s="97">
        <v>2231</v>
      </c>
      <c r="J45" s="97">
        <v>508</v>
      </c>
      <c r="K45" s="97">
        <f t="shared" si="20"/>
        <v>8</v>
      </c>
      <c r="L45" s="97">
        <f t="shared" si="21"/>
        <v>0</v>
      </c>
      <c r="M45" s="97">
        <f t="shared" si="22"/>
        <v>13</v>
      </c>
      <c r="N45" s="97">
        <f t="shared" si="23"/>
        <v>1289</v>
      </c>
      <c r="O45" s="97">
        <f t="shared" si="24"/>
        <v>200</v>
      </c>
      <c r="P45" s="97">
        <f t="shared" si="25"/>
        <v>204</v>
      </c>
      <c r="Q45" s="97">
        <v>1083</v>
      </c>
      <c r="R45" s="97">
        <v>2231</v>
      </c>
      <c r="S45" s="97">
        <v>508</v>
      </c>
      <c r="T45" s="97">
        <v>0</v>
      </c>
      <c r="U45" s="97">
        <v>0</v>
      </c>
      <c r="V45" s="97">
        <v>0</v>
      </c>
      <c r="W45" s="97">
        <v>8</v>
      </c>
      <c r="X45" s="97">
        <v>0</v>
      </c>
      <c r="Y45" s="97">
        <v>0</v>
      </c>
      <c r="Z45" s="97">
        <v>0</v>
      </c>
      <c r="AA45" s="97">
        <v>13</v>
      </c>
      <c r="AB45" s="97">
        <v>0</v>
      </c>
      <c r="AC45" s="97">
        <v>303</v>
      </c>
      <c r="AD45" s="97">
        <v>346</v>
      </c>
      <c r="AE45" s="97">
        <v>640</v>
      </c>
      <c r="AF45" s="97">
        <v>0</v>
      </c>
      <c r="AG45" s="97">
        <v>91</v>
      </c>
      <c r="AH45" s="97">
        <v>97</v>
      </c>
      <c r="AI45" s="97">
        <v>12</v>
      </c>
      <c r="AJ45" s="97">
        <v>0</v>
      </c>
      <c r="AK45" s="97">
        <v>0</v>
      </c>
      <c r="AL45" s="209">
        <v>204</v>
      </c>
      <c r="AM45" s="225"/>
      <c r="AN45" s="225"/>
    </row>
    <row r="46" spans="1:40" ht="13.5" customHeight="1">
      <c r="A46" s="112"/>
      <c r="B46" s="101" t="s">
        <v>237</v>
      </c>
      <c r="C46" s="123" t="s">
        <v>520</v>
      </c>
      <c r="D46" s="128">
        <f t="shared" si="18"/>
        <v>615</v>
      </c>
      <c r="E46" s="91">
        <f>H46+I46</f>
        <v>583</v>
      </c>
      <c r="F46" s="91">
        <f>J46+K46+L46</f>
        <v>0</v>
      </c>
      <c r="G46" s="91">
        <f>M46+N46+O46+P46</f>
        <v>32</v>
      </c>
      <c r="H46" s="97">
        <v>375</v>
      </c>
      <c r="I46" s="97">
        <v>208</v>
      </c>
      <c r="J46" s="97">
        <v>0</v>
      </c>
      <c r="K46" s="97">
        <f t="shared" si="20"/>
        <v>0</v>
      </c>
      <c r="L46" s="97">
        <f t="shared" si="21"/>
        <v>0</v>
      </c>
      <c r="M46" s="97">
        <f t="shared" si="22"/>
        <v>9</v>
      </c>
      <c r="N46" s="97">
        <f t="shared" si="23"/>
        <v>1</v>
      </c>
      <c r="O46" s="97">
        <f t="shared" si="24"/>
        <v>0</v>
      </c>
      <c r="P46" s="97">
        <f t="shared" si="25"/>
        <v>22</v>
      </c>
      <c r="Q46" s="97">
        <v>375</v>
      </c>
      <c r="R46" s="97">
        <v>208</v>
      </c>
      <c r="S46" s="97">
        <v>0</v>
      </c>
      <c r="T46" s="97">
        <v>0</v>
      </c>
      <c r="U46" s="97">
        <v>0</v>
      </c>
      <c r="V46" s="97">
        <v>0</v>
      </c>
      <c r="W46" s="97">
        <v>0</v>
      </c>
      <c r="X46" s="97">
        <v>0</v>
      </c>
      <c r="Y46" s="97">
        <v>0</v>
      </c>
      <c r="Z46" s="97">
        <v>0</v>
      </c>
      <c r="AA46" s="97">
        <v>9</v>
      </c>
      <c r="AB46" s="97">
        <v>0</v>
      </c>
      <c r="AC46" s="97">
        <v>1</v>
      </c>
      <c r="AD46" s="97">
        <v>0</v>
      </c>
      <c r="AE46" s="97">
        <v>0</v>
      </c>
      <c r="AF46" s="97">
        <v>0</v>
      </c>
      <c r="AG46" s="97">
        <v>0</v>
      </c>
      <c r="AH46" s="97">
        <v>0</v>
      </c>
      <c r="AI46" s="97">
        <v>0</v>
      </c>
      <c r="AJ46" s="97">
        <v>0</v>
      </c>
      <c r="AK46" s="97">
        <v>0</v>
      </c>
      <c r="AL46" s="209">
        <v>22</v>
      </c>
      <c r="AM46" s="225"/>
      <c r="AN46" s="225"/>
    </row>
    <row r="47" spans="1:40" ht="13.5" customHeight="1">
      <c r="A47" s="112"/>
      <c r="B47" s="101"/>
      <c r="C47" s="123"/>
      <c r="D47" s="128"/>
      <c r="E47" s="91"/>
      <c r="F47" s="91"/>
      <c r="G47" s="91"/>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209"/>
      <c r="AM47" s="225"/>
      <c r="AN47" s="225"/>
    </row>
    <row r="48" spans="1:40" ht="27.75" customHeight="1">
      <c r="A48" s="110" t="s">
        <v>81</v>
      </c>
      <c r="B48" s="102" t="s">
        <v>128</v>
      </c>
      <c r="C48" s="124" t="s">
        <v>129</v>
      </c>
      <c r="D48" s="128">
        <f t="shared" si="18"/>
        <v>1578681</v>
      </c>
      <c r="E48" s="91">
        <f t="shared" ref="E48:AL48" si="26">E11-(E13+E27+E42)</f>
        <v>877693</v>
      </c>
      <c r="F48" s="91">
        <f t="shared" si="26"/>
        <v>84182</v>
      </c>
      <c r="G48" s="91">
        <f t="shared" si="26"/>
        <v>616806</v>
      </c>
      <c r="H48" s="91">
        <f t="shared" si="26"/>
        <v>211385</v>
      </c>
      <c r="I48" s="91">
        <f t="shared" si="26"/>
        <v>666308</v>
      </c>
      <c r="J48" s="91">
        <f t="shared" si="26"/>
        <v>60520</v>
      </c>
      <c r="K48" s="91">
        <f t="shared" si="26"/>
        <v>14463</v>
      </c>
      <c r="L48" s="91">
        <f t="shared" si="26"/>
        <v>9199</v>
      </c>
      <c r="M48" s="91">
        <f t="shared" si="26"/>
        <v>57229</v>
      </c>
      <c r="N48" s="91">
        <f t="shared" si="26"/>
        <v>290678</v>
      </c>
      <c r="O48" s="91">
        <f t="shared" si="26"/>
        <v>101891</v>
      </c>
      <c r="P48" s="91">
        <f t="shared" si="26"/>
        <v>167008</v>
      </c>
      <c r="Q48" s="91">
        <f t="shared" si="26"/>
        <v>211385</v>
      </c>
      <c r="R48" s="91">
        <f t="shared" si="26"/>
        <v>666308</v>
      </c>
      <c r="S48" s="91">
        <f t="shared" si="26"/>
        <v>60520</v>
      </c>
      <c r="T48" s="91">
        <f t="shared" si="26"/>
        <v>0</v>
      </c>
      <c r="U48" s="91">
        <f t="shared" si="26"/>
        <v>0</v>
      </c>
      <c r="V48" s="91">
        <f t="shared" si="26"/>
        <v>7022</v>
      </c>
      <c r="W48" s="91">
        <f t="shared" si="26"/>
        <v>7441</v>
      </c>
      <c r="X48" s="91">
        <f t="shared" si="26"/>
        <v>2218</v>
      </c>
      <c r="Y48" s="91">
        <f t="shared" si="26"/>
        <v>6981</v>
      </c>
      <c r="Z48" s="91">
        <f t="shared" si="26"/>
        <v>2890</v>
      </c>
      <c r="AA48" s="91">
        <f t="shared" si="26"/>
        <v>54129</v>
      </c>
      <c r="AB48" s="91">
        <f t="shared" si="26"/>
        <v>210</v>
      </c>
      <c r="AC48" s="91">
        <f t="shared" si="26"/>
        <v>178022</v>
      </c>
      <c r="AD48" s="91">
        <f t="shared" si="26"/>
        <v>84769</v>
      </c>
      <c r="AE48" s="91">
        <f t="shared" si="26"/>
        <v>27887</v>
      </c>
      <c r="AF48" s="91">
        <f t="shared" si="26"/>
        <v>3394</v>
      </c>
      <c r="AG48" s="91">
        <f t="shared" si="26"/>
        <v>6462</v>
      </c>
      <c r="AH48" s="91">
        <f t="shared" si="26"/>
        <v>45239</v>
      </c>
      <c r="AI48" s="91">
        <f t="shared" si="26"/>
        <v>44533</v>
      </c>
      <c r="AJ48" s="91">
        <f t="shared" si="26"/>
        <v>2263</v>
      </c>
      <c r="AK48" s="91">
        <f t="shared" si="26"/>
        <v>916</v>
      </c>
      <c r="AL48" s="132">
        <f t="shared" si="26"/>
        <v>166092</v>
      </c>
      <c r="AM48" s="225"/>
      <c r="AN48" s="225"/>
    </row>
    <row r="49" spans="1:40" ht="10.5" customHeight="1">
      <c r="A49" s="112"/>
      <c r="B49" s="101"/>
      <c r="C49" s="123"/>
      <c r="D49" s="128"/>
      <c r="E49" s="91"/>
      <c r="F49" s="91"/>
      <c r="G49" s="91"/>
      <c r="H49" s="92"/>
      <c r="I49" s="92"/>
      <c r="J49" s="92"/>
      <c r="K49" s="91"/>
      <c r="L49" s="91"/>
      <c r="M49" s="97"/>
      <c r="N49" s="98"/>
      <c r="O49" s="91"/>
      <c r="P49" s="91"/>
      <c r="Q49" s="97"/>
      <c r="R49" s="97"/>
      <c r="S49" s="98"/>
      <c r="T49" s="91"/>
      <c r="U49" s="91"/>
      <c r="V49" s="97"/>
      <c r="W49" s="98"/>
      <c r="X49" s="91"/>
      <c r="Y49" s="97"/>
      <c r="Z49" s="97"/>
      <c r="AA49" s="98"/>
      <c r="AB49" s="91"/>
      <c r="AC49" s="97"/>
      <c r="AD49" s="98"/>
      <c r="AE49" s="99"/>
      <c r="AF49" s="99"/>
      <c r="AG49" s="94"/>
      <c r="AH49" s="91"/>
      <c r="AI49" s="91"/>
      <c r="AJ49" s="91"/>
      <c r="AK49" s="91"/>
      <c r="AL49" s="133"/>
      <c r="AM49" s="225"/>
      <c r="AN49" s="225"/>
    </row>
    <row r="50" spans="1:40" ht="13.5" customHeight="1">
      <c r="A50" s="112" t="s">
        <v>82</v>
      </c>
      <c r="B50" s="100" t="s">
        <v>83</v>
      </c>
      <c r="C50" s="121" t="s">
        <v>84</v>
      </c>
      <c r="D50" s="128">
        <f>SUM(E50+F50+G50)</f>
        <v>11047</v>
      </c>
      <c r="E50" s="91">
        <f>H50+I50</f>
        <v>5760</v>
      </c>
      <c r="F50" s="91">
        <f>J50+K50+L50</f>
        <v>517</v>
      </c>
      <c r="G50" s="91">
        <f>M50+N50+O50+P50</f>
        <v>4770</v>
      </c>
      <c r="H50" s="97">
        <v>1773</v>
      </c>
      <c r="I50" s="97">
        <v>3987</v>
      </c>
      <c r="J50" s="97">
        <v>329</v>
      </c>
      <c r="K50" s="97">
        <v>90</v>
      </c>
      <c r="L50" s="97">
        <v>98</v>
      </c>
      <c r="M50" s="97">
        <f t="shared" ref="M50" si="27">Z50+AA50+AB50</f>
        <v>1336</v>
      </c>
      <c r="N50" s="97">
        <f t="shared" ref="N50" si="28">AC50+AD50+AE50</f>
        <v>1537</v>
      </c>
      <c r="O50" s="97">
        <f t="shared" ref="O50" si="29">AF50+AG50+AH50+AI50+AJ50</f>
        <v>687</v>
      </c>
      <c r="P50" s="97">
        <f t="shared" ref="P50" si="30">AK50+AL50</f>
        <v>1210</v>
      </c>
      <c r="Q50" s="97">
        <v>1773</v>
      </c>
      <c r="R50" s="97">
        <v>3987</v>
      </c>
      <c r="S50" s="97">
        <v>329</v>
      </c>
      <c r="T50" s="97">
        <v>0</v>
      </c>
      <c r="U50" s="97">
        <v>0</v>
      </c>
      <c r="V50" s="97">
        <v>59</v>
      </c>
      <c r="W50" s="97">
        <v>31</v>
      </c>
      <c r="X50" s="97">
        <v>12</v>
      </c>
      <c r="Y50" s="97">
        <v>86</v>
      </c>
      <c r="Z50" s="97">
        <v>23</v>
      </c>
      <c r="AA50" s="97">
        <v>1304</v>
      </c>
      <c r="AB50" s="97">
        <v>9</v>
      </c>
      <c r="AC50" s="97">
        <v>857</v>
      </c>
      <c r="AD50" s="97">
        <v>525</v>
      </c>
      <c r="AE50" s="97">
        <v>155</v>
      </c>
      <c r="AF50" s="97">
        <v>24</v>
      </c>
      <c r="AG50" s="97">
        <v>53</v>
      </c>
      <c r="AH50" s="97">
        <v>258</v>
      </c>
      <c r="AI50" s="97">
        <v>333</v>
      </c>
      <c r="AJ50" s="97">
        <v>19</v>
      </c>
      <c r="AK50" s="97">
        <v>13</v>
      </c>
      <c r="AL50" s="133">
        <v>1197</v>
      </c>
      <c r="AM50" s="225"/>
      <c r="AN50" s="225"/>
    </row>
    <row r="51" spans="1:40" ht="14.25" customHeight="1">
      <c r="A51" s="112"/>
      <c r="B51" s="100"/>
      <c r="C51" s="121"/>
      <c r="D51" s="128"/>
      <c r="E51" s="91"/>
      <c r="F51" s="91"/>
      <c r="G51" s="91"/>
      <c r="H51" s="92"/>
      <c r="I51" s="92"/>
      <c r="J51" s="92"/>
      <c r="K51" s="92"/>
      <c r="L51" s="92"/>
      <c r="M51" s="91"/>
      <c r="N51" s="91"/>
      <c r="O51" s="91"/>
      <c r="P51" s="91"/>
      <c r="Q51" s="91"/>
      <c r="R51" s="91"/>
      <c r="S51" s="91"/>
      <c r="T51" s="91"/>
      <c r="U51" s="91"/>
      <c r="V51" s="91"/>
      <c r="W51" s="91"/>
      <c r="X51" s="91"/>
      <c r="Y51" s="91"/>
      <c r="Z51" s="91"/>
      <c r="AA51" s="91"/>
      <c r="AB51" s="91"/>
      <c r="AC51" s="91"/>
      <c r="AD51" s="93"/>
      <c r="AE51" s="94"/>
      <c r="AF51" s="94"/>
      <c r="AG51" s="94"/>
      <c r="AH51" s="94"/>
      <c r="AI51" s="94"/>
      <c r="AJ51" s="94"/>
      <c r="AK51" s="94"/>
      <c r="AL51" s="132"/>
      <c r="AM51" s="225"/>
      <c r="AN51" s="225"/>
    </row>
    <row r="52" spans="1:40" ht="41.25" customHeight="1">
      <c r="A52" s="110" t="s">
        <v>85</v>
      </c>
      <c r="B52" s="102" t="s">
        <v>454</v>
      </c>
      <c r="C52" s="121" t="s">
        <v>455</v>
      </c>
      <c r="D52" s="128">
        <f>SUM(E52+F52+G52)</f>
        <v>1567634</v>
      </c>
      <c r="E52" s="91">
        <f>E48-E50</f>
        <v>871933</v>
      </c>
      <c r="F52" s="91">
        <f>F48-F50</f>
        <v>83665</v>
      </c>
      <c r="G52" s="91">
        <f>G48-G50</f>
        <v>612036</v>
      </c>
      <c r="H52" s="91">
        <f t="shared" ref="H52:AK52" si="31">H48-H50</f>
        <v>209612</v>
      </c>
      <c r="I52" s="91">
        <f t="shared" si="31"/>
        <v>662321</v>
      </c>
      <c r="J52" s="91">
        <f t="shared" si="31"/>
        <v>60191</v>
      </c>
      <c r="K52" s="91">
        <f t="shared" si="31"/>
        <v>14373</v>
      </c>
      <c r="L52" s="91">
        <f t="shared" si="31"/>
        <v>9101</v>
      </c>
      <c r="M52" s="91">
        <f t="shared" si="31"/>
        <v>55893</v>
      </c>
      <c r="N52" s="91">
        <f t="shared" si="31"/>
        <v>289141</v>
      </c>
      <c r="O52" s="91">
        <f t="shared" si="31"/>
        <v>101204</v>
      </c>
      <c r="P52" s="91">
        <f t="shared" si="31"/>
        <v>165798</v>
      </c>
      <c r="Q52" s="91">
        <f t="shared" si="31"/>
        <v>209612</v>
      </c>
      <c r="R52" s="91">
        <f t="shared" si="31"/>
        <v>662321</v>
      </c>
      <c r="S52" s="91">
        <f t="shared" si="31"/>
        <v>60191</v>
      </c>
      <c r="T52" s="91">
        <f t="shared" si="31"/>
        <v>0</v>
      </c>
      <c r="U52" s="91">
        <f t="shared" si="31"/>
        <v>0</v>
      </c>
      <c r="V52" s="91">
        <f t="shared" si="31"/>
        <v>6963</v>
      </c>
      <c r="W52" s="91">
        <f t="shared" si="31"/>
        <v>7410</v>
      </c>
      <c r="X52" s="91">
        <f t="shared" si="31"/>
        <v>2206</v>
      </c>
      <c r="Y52" s="91">
        <f t="shared" si="31"/>
        <v>6895</v>
      </c>
      <c r="Z52" s="91">
        <f t="shared" si="31"/>
        <v>2867</v>
      </c>
      <c r="AA52" s="91">
        <f t="shared" si="31"/>
        <v>52825</v>
      </c>
      <c r="AB52" s="91">
        <f t="shared" si="31"/>
        <v>201</v>
      </c>
      <c r="AC52" s="91">
        <f t="shared" si="31"/>
        <v>177165</v>
      </c>
      <c r="AD52" s="91">
        <f t="shared" si="31"/>
        <v>84244</v>
      </c>
      <c r="AE52" s="91">
        <f t="shared" si="31"/>
        <v>27732</v>
      </c>
      <c r="AF52" s="91">
        <f t="shared" si="31"/>
        <v>3370</v>
      </c>
      <c r="AG52" s="91">
        <f t="shared" si="31"/>
        <v>6409</v>
      </c>
      <c r="AH52" s="91">
        <f t="shared" si="31"/>
        <v>44981</v>
      </c>
      <c r="AI52" s="91">
        <f t="shared" si="31"/>
        <v>44200</v>
      </c>
      <c r="AJ52" s="91">
        <f t="shared" si="31"/>
        <v>2244</v>
      </c>
      <c r="AK52" s="91">
        <f t="shared" si="31"/>
        <v>903</v>
      </c>
      <c r="AL52" s="132">
        <f>AL48-AL50</f>
        <v>164895</v>
      </c>
      <c r="AM52" s="225"/>
      <c r="AN52" s="225"/>
    </row>
    <row r="53" spans="1:40" ht="11.25" customHeight="1">
      <c r="A53" s="112"/>
      <c r="B53" s="101"/>
      <c r="C53" s="123"/>
      <c r="D53" s="128"/>
      <c r="E53" s="91"/>
      <c r="F53" s="91"/>
      <c r="G53" s="91"/>
      <c r="H53" s="92"/>
      <c r="I53" s="92"/>
      <c r="J53" s="92"/>
      <c r="K53" s="92"/>
      <c r="L53" s="96"/>
      <c r="M53" s="97"/>
      <c r="N53" s="98"/>
      <c r="O53" s="91"/>
      <c r="P53" s="91"/>
      <c r="Q53" s="97"/>
      <c r="R53" s="97"/>
      <c r="S53" s="98"/>
      <c r="T53" s="91"/>
      <c r="U53" s="91"/>
      <c r="V53" s="97"/>
      <c r="W53" s="98"/>
      <c r="X53" s="91"/>
      <c r="Y53" s="97"/>
      <c r="Z53" s="97"/>
      <c r="AA53" s="98"/>
      <c r="AB53" s="91"/>
      <c r="AC53" s="97"/>
      <c r="AD53" s="98"/>
      <c r="AE53" s="99"/>
      <c r="AF53" s="99"/>
      <c r="AG53" s="94"/>
      <c r="AH53" s="94"/>
      <c r="AI53" s="94"/>
      <c r="AJ53" s="94"/>
      <c r="AK53" s="94"/>
      <c r="AL53" s="132"/>
      <c r="AM53" s="225"/>
      <c r="AN53" s="225"/>
    </row>
    <row r="54" spans="1:40" ht="13.5" customHeight="1">
      <c r="A54" s="110" t="s">
        <v>238</v>
      </c>
      <c r="B54" s="100" t="s">
        <v>87</v>
      </c>
      <c r="C54" s="121" t="s">
        <v>88</v>
      </c>
      <c r="D54" s="128">
        <f>SUM(E54+F54+G54)</f>
        <v>878405</v>
      </c>
      <c r="E54" s="91">
        <f t="shared" ref="E54:AE54" si="32">SUM(E55:E56)</f>
        <v>432748</v>
      </c>
      <c r="F54" s="91">
        <f t="shared" si="32"/>
        <v>51562</v>
      </c>
      <c r="G54" s="91">
        <f t="shared" si="32"/>
        <v>394095</v>
      </c>
      <c r="H54" s="91">
        <f t="shared" si="32"/>
        <v>50711</v>
      </c>
      <c r="I54" s="91">
        <f t="shared" si="32"/>
        <v>382037</v>
      </c>
      <c r="J54" s="91">
        <f t="shared" si="32"/>
        <v>36228</v>
      </c>
      <c r="K54" s="91">
        <f t="shared" si="32"/>
        <v>7512</v>
      </c>
      <c r="L54" s="91">
        <f t="shared" si="32"/>
        <v>7822</v>
      </c>
      <c r="M54" s="91">
        <f t="shared" si="32"/>
        <v>26890</v>
      </c>
      <c r="N54" s="91">
        <f t="shared" si="32"/>
        <v>191159</v>
      </c>
      <c r="O54" s="91">
        <f t="shared" si="32"/>
        <v>70765</v>
      </c>
      <c r="P54" s="91">
        <f t="shared" si="32"/>
        <v>105281</v>
      </c>
      <c r="Q54" s="91">
        <f t="shared" si="32"/>
        <v>50711</v>
      </c>
      <c r="R54" s="91">
        <f t="shared" si="32"/>
        <v>382037</v>
      </c>
      <c r="S54" s="91">
        <f t="shared" si="32"/>
        <v>36228</v>
      </c>
      <c r="T54" s="91">
        <f t="shared" si="32"/>
        <v>0</v>
      </c>
      <c r="U54" s="91">
        <f t="shared" si="32"/>
        <v>0</v>
      </c>
      <c r="V54" s="91">
        <f t="shared" si="32"/>
        <v>3941</v>
      </c>
      <c r="W54" s="91">
        <f t="shared" si="32"/>
        <v>3571</v>
      </c>
      <c r="X54" s="91">
        <f t="shared" si="32"/>
        <v>2007</v>
      </c>
      <c r="Y54" s="91">
        <f t="shared" si="32"/>
        <v>5815</v>
      </c>
      <c r="Z54" s="91">
        <f t="shared" si="32"/>
        <v>649</v>
      </c>
      <c r="AA54" s="91">
        <f t="shared" si="32"/>
        <v>26082</v>
      </c>
      <c r="AB54" s="91">
        <f t="shared" si="32"/>
        <v>159</v>
      </c>
      <c r="AC54" s="91">
        <f t="shared" si="32"/>
        <v>116371</v>
      </c>
      <c r="AD54" s="91">
        <f t="shared" si="32"/>
        <v>56358</v>
      </c>
      <c r="AE54" s="91">
        <f t="shared" si="32"/>
        <v>18430</v>
      </c>
      <c r="AF54" s="95">
        <f t="shared" ref="AF54:AL54" si="33">SUM(AF55:AF56)</f>
        <v>1947</v>
      </c>
      <c r="AG54" s="94">
        <f t="shared" si="33"/>
        <v>4437</v>
      </c>
      <c r="AH54" s="94">
        <f t="shared" si="33"/>
        <v>28431</v>
      </c>
      <c r="AI54" s="94">
        <f t="shared" si="33"/>
        <v>34048</v>
      </c>
      <c r="AJ54" s="94">
        <f t="shared" si="33"/>
        <v>1902</v>
      </c>
      <c r="AK54" s="94">
        <f t="shared" si="33"/>
        <v>654</v>
      </c>
      <c r="AL54" s="132">
        <f t="shared" si="33"/>
        <v>104627</v>
      </c>
      <c r="AM54" s="225"/>
      <c r="AN54" s="225"/>
    </row>
    <row r="55" spans="1:40">
      <c r="A55" s="112"/>
      <c r="B55" s="101" t="s">
        <v>89</v>
      </c>
      <c r="C55" s="123" t="s">
        <v>90</v>
      </c>
      <c r="D55" s="128">
        <f>SUM(E55+F55+G55)</f>
        <v>751469</v>
      </c>
      <c r="E55" s="97">
        <f>H55+I55</f>
        <v>369484</v>
      </c>
      <c r="F55" s="97">
        <f>J55+K55+L55</f>
        <v>44092</v>
      </c>
      <c r="G55" s="97">
        <f>M55+N55+O55+P55</f>
        <v>337893</v>
      </c>
      <c r="H55" s="97">
        <v>43608</v>
      </c>
      <c r="I55" s="97">
        <v>325876</v>
      </c>
      <c r="J55" s="97">
        <v>31033</v>
      </c>
      <c r="K55" s="97">
        <f>V55+W55</f>
        <v>6367</v>
      </c>
      <c r="L55" s="97">
        <f>X55+Y55</f>
        <v>6692</v>
      </c>
      <c r="M55" s="97">
        <f>Z55+AA55+AB55</f>
        <v>23070</v>
      </c>
      <c r="N55" s="97">
        <f>AC55+AD55+AE55</f>
        <v>164139</v>
      </c>
      <c r="O55" s="97">
        <f>AF55+AG55+AH55+AI55+AJ55</f>
        <v>60584</v>
      </c>
      <c r="P55" s="97">
        <f>AK55+AL55</f>
        <v>90100</v>
      </c>
      <c r="Q55" s="97">
        <f t="shared" ref="Q55:S56" si="34">H55</f>
        <v>43608</v>
      </c>
      <c r="R55" s="97">
        <f t="shared" si="34"/>
        <v>325876</v>
      </c>
      <c r="S55" s="97">
        <f t="shared" si="34"/>
        <v>31033</v>
      </c>
      <c r="T55" s="97">
        <v>0</v>
      </c>
      <c r="U55" s="97">
        <v>0</v>
      </c>
      <c r="V55" s="97">
        <v>3384</v>
      </c>
      <c r="W55" s="97">
        <v>2983</v>
      </c>
      <c r="X55" s="97">
        <v>1741</v>
      </c>
      <c r="Y55" s="97">
        <v>4951</v>
      </c>
      <c r="Z55" s="97">
        <v>553</v>
      </c>
      <c r="AA55" s="97">
        <v>22379</v>
      </c>
      <c r="AB55" s="97">
        <v>138</v>
      </c>
      <c r="AC55" s="97">
        <v>99949</v>
      </c>
      <c r="AD55" s="97">
        <v>48521</v>
      </c>
      <c r="AE55" s="97">
        <v>15669</v>
      </c>
      <c r="AF55" s="99">
        <v>1682</v>
      </c>
      <c r="AG55" s="99">
        <v>3827</v>
      </c>
      <c r="AH55" s="99">
        <v>24497</v>
      </c>
      <c r="AI55" s="99">
        <v>28986</v>
      </c>
      <c r="AJ55" s="99">
        <v>1592</v>
      </c>
      <c r="AK55" s="99">
        <v>552</v>
      </c>
      <c r="AL55" s="133">
        <v>89548</v>
      </c>
      <c r="AM55" s="225"/>
      <c r="AN55" s="225"/>
    </row>
    <row r="56" spans="1:40" ht="27.2" customHeight="1">
      <c r="A56" s="112"/>
      <c r="B56" s="101" t="s">
        <v>453</v>
      </c>
      <c r="C56" s="123" t="s">
        <v>499</v>
      </c>
      <c r="D56" s="128">
        <f>SUM(E56+F56+G56)</f>
        <v>126936</v>
      </c>
      <c r="E56" s="97">
        <f>H56+I56</f>
        <v>63264</v>
      </c>
      <c r="F56" s="97">
        <f>J56+K56+L56</f>
        <v>7470</v>
      </c>
      <c r="G56" s="97">
        <f>M56+N56+O56+P56</f>
        <v>56202</v>
      </c>
      <c r="H56" s="97">
        <v>7103</v>
      </c>
      <c r="I56" s="97">
        <v>56161</v>
      </c>
      <c r="J56" s="97">
        <v>5195</v>
      </c>
      <c r="K56" s="97">
        <f>V56+W56</f>
        <v>1145</v>
      </c>
      <c r="L56" s="97">
        <f>X56+Y56</f>
        <v>1130</v>
      </c>
      <c r="M56" s="97">
        <f>Z56+AA56+AB56</f>
        <v>3820</v>
      </c>
      <c r="N56" s="97">
        <f>AC56+AD56+AE56</f>
        <v>27020</v>
      </c>
      <c r="O56" s="97">
        <f>AF56+AG56+AH56+AI56+AJ56</f>
        <v>10181</v>
      </c>
      <c r="P56" s="97">
        <f>AK56+AL56</f>
        <v>15181</v>
      </c>
      <c r="Q56" s="97">
        <f t="shared" si="34"/>
        <v>7103</v>
      </c>
      <c r="R56" s="97">
        <f t="shared" si="34"/>
        <v>56161</v>
      </c>
      <c r="S56" s="97">
        <f t="shared" si="34"/>
        <v>5195</v>
      </c>
      <c r="T56" s="97">
        <v>0</v>
      </c>
      <c r="U56" s="97">
        <v>0</v>
      </c>
      <c r="V56" s="97">
        <v>557</v>
      </c>
      <c r="W56" s="97">
        <v>588</v>
      </c>
      <c r="X56" s="97">
        <v>266</v>
      </c>
      <c r="Y56" s="97">
        <v>864</v>
      </c>
      <c r="Z56" s="97">
        <v>96</v>
      </c>
      <c r="AA56" s="97">
        <v>3703</v>
      </c>
      <c r="AB56" s="97">
        <v>21</v>
      </c>
      <c r="AC56" s="97">
        <v>16422</v>
      </c>
      <c r="AD56" s="97">
        <v>7837</v>
      </c>
      <c r="AE56" s="97">
        <v>2761</v>
      </c>
      <c r="AF56" s="99">
        <v>265</v>
      </c>
      <c r="AG56" s="99">
        <v>610</v>
      </c>
      <c r="AH56" s="99">
        <v>3934</v>
      </c>
      <c r="AI56" s="99">
        <v>5062</v>
      </c>
      <c r="AJ56" s="99">
        <v>310</v>
      </c>
      <c r="AK56" s="99">
        <v>102</v>
      </c>
      <c r="AL56" s="133">
        <v>15079</v>
      </c>
      <c r="AM56" s="225"/>
      <c r="AN56" s="225"/>
    </row>
    <row r="57" spans="1:40" ht="9.1999999999999993" customHeight="1">
      <c r="A57" s="112"/>
      <c r="B57" s="101"/>
      <c r="C57" s="123"/>
      <c r="D57" s="128"/>
      <c r="E57" s="91"/>
      <c r="F57" s="91"/>
      <c r="G57" s="91"/>
      <c r="H57" s="103"/>
      <c r="I57" s="97"/>
      <c r="J57" s="97"/>
      <c r="K57" s="97"/>
      <c r="L57" s="97"/>
      <c r="M57" s="97"/>
      <c r="N57" s="97"/>
      <c r="O57" s="97"/>
      <c r="P57" s="97"/>
      <c r="Q57" s="104"/>
      <c r="R57" s="104"/>
      <c r="S57" s="104"/>
      <c r="T57" s="91"/>
      <c r="U57" s="91"/>
      <c r="V57" s="104"/>
      <c r="W57" s="104"/>
      <c r="X57" s="91"/>
      <c r="Y57" s="104"/>
      <c r="Z57" s="104"/>
      <c r="AA57" s="104"/>
      <c r="AB57" s="91"/>
      <c r="AC57" s="104"/>
      <c r="AD57" s="105"/>
      <c r="AE57" s="106"/>
      <c r="AF57" s="106"/>
      <c r="AG57" s="94"/>
      <c r="AH57" s="94"/>
      <c r="AI57" s="94"/>
      <c r="AJ57" s="94"/>
      <c r="AK57" s="94"/>
      <c r="AL57" s="134"/>
      <c r="AM57" s="225"/>
      <c r="AN57" s="225"/>
    </row>
    <row r="58" spans="1:40" ht="13.5" customHeight="1">
      <c r="A58" s="112" t="s">
        <v>86</v>
      </c>
      <c r="B58" s="100" t="s">
        <v>92</v>
      </c>
      <c r="C58" s="121" t="s">
        <v>93</v>
      </c>
      <c r="D58" s="128">
        <f>SUM(E58+F58+G58)</f>
        <v>82176</v>
      </c>
      <c r="E58" s="91">
        <f>H58+I58</f>
        <v>47875</v>
      </c>
      <c r="F58" s="91">
        <f>J58+K58+L58</f>
        <v>6211</v>
      </c>
      <c r="G58" s="91">
        <f>M58+N58+O58+P58</f>
        <v>28090</v>
      </c>
      <c r="H58" s="91">
        <v>16978</v>
      </c>
      <c r="I58" s="91">
        <v>30897</v>
      </c>
      <c r="J58" s="91">
        <v>4845</v>
      </c>
      <c r="K58" s="91">
        <f>V58+W58</f>
        <v>714</v>
      </c>
      <c r="L58" s="91">
        <f>X58+Y58</f>
        <v>652</v>
      </c>
      <c r="M58" s="91">
        <f>Z58+AA58+AB58</f>
        <v>8887</v>
      </c>
      <c r="N58" s="91">
        <f>AC58+AD58+AE58</f>
        <v>9571</v>
      </c>
      <c r="O58" s="91">
        <f>AF58+AG58+AH58+AI58+AJ58</f>
        <v>2757</v>
      </c>
      <c r="P58" s="91">
        <f>AK58+AL58</f>
        <v>6875</v>
      </c>
      <c r="Q58" s="91">
        <f>H58</f>
        <v>16978</v>
      </c>
      <c r="R58" s="91">
        <f>I58</f>
        <v>30897</v>
      </c>
      <c r="S58" s="91">
        <f>J58</f>
        <v>4845</v>
      </c>
      <c r="T58" s="91">
        <v>0</v>
      </c>
      <c r="U58" s="91">
        <v>0</v>
      </c>
      <c r="V58" s="91">
        <v>422</v>
      </c>
      <c r="W58" s="91">
        <v>292</v>
      </c>
      <c r="X58" s="91">
        <v>359</v>
      </c>
      <c r="Y58" s="91">
        <v>293</v>
      </c>
      <c r="Z58" s="91">
        <v>302</v>
      </c>
      <c r="AA58" s="91">
        <v>8549</v>
      </c>
      <c r="AB58" s="91">
        <v>36</v>
      </c>
      <c r="AC58" s="91">
        <v>5797</v>
      </c>
      <c r="AD58" s="91">
        <v>2782</v>
      </c>
      <c r="AE58" s="91">
        <v>992</v>
      </c>
      <c r="AF58" s="91">
        <v>119</v>
      </c>
      <c r="AG58" s="91">
        <v>104</v>
      </c>
      <c r="AH58" s="91">
        <v>1631</v>
      </c>
      <c r="AI58" s="91">
        <v>829</v>
      </c>
      <c r="AJ58" s="91">
        <v>74</v>
      </c>
      <c r="AK58" s="94">
        <v>25</v>
      </c>
      <c r="AL58" s="132">
        <v>6850</v>
      </c>
      <c r="AM58" s="225"/>
      <c r="AN58" s="225"/>
    </row>
    <row r="59" spans="1:40" ht="3" customHeight="1">
      <c r="A59" s="112"/>
      <c r="B59" s="101"/>
      <c r="C59" s="123"/>
      <c r="D59" s="128"/>
      <c r="E59" s="91"/>
      <c r="F59" s="91"/>
      <c r="G59" s="91"/>
      <c r="H59" s="92"/>
      <c r="I59" s="92"/>
      <c r="J59" s="92"/>
      <c r="K59" s="92"/>
      <c r="L59" s="96"/>
      <c r="M59" s="97"/>
      <c r="N59" s="98"/>
      <c r="O59" s="91"/>
      <c r="P59" s="91"/>
      <c r="Q59" s="97"/>
      <c r="R59" s="97"/>
      <c r="S59" s="98"/>
      <c r="T59" s="91"/>
      <c r="U59" s="91"/>
      <c r="V59" s="97"/>
      <c r="W59" s="98"/>
      <c r="X59" s="91"/>
      <c r="Y59" s="97"/>
      <c r="Z59" s="97"/>
      <c r="AA59" s="98"/>
      <c r="AB59" s="91"/>
      <c r="AC59" s="97"/>
      <c r="AD59" s="98"/>
      <c r="AE59" s="99"/>
      <c r="AF59" s="99"/>
      <c r="AG59" s="94"/>
      <c r="AH59" s="94"/>
      <c r="AI59" s="94"/>
      <c r="AJ59" s="94"/>
      <c r="AK59" s="94"/>
      <c r="AL59" s="133"/>
      <c r="AM59" s="225"/>
      <c r="AN59" s="225"/>
    </row>
    <row r="60" spans="1:40" ht="27.2" customHeight="1">
      <c r="A60" s="110" t="s">
        <v>91</v>
      </c>
      <c r="B60" s="102" t="s">
        <v>239</v>
      </c>
      <c r="C60" s="124" t="s">
        <v>417</v>
      </c>
      <c r="D60" s="128">
        <f>SUM(E60+F60+G60)</f>
        <v>607053</v>
      </c>
      <c r="E60" s="91">
        <f t="shared" ref="E60:AK60" si="35">E52-(E54+E58)</f>
        <v>391310</v>
      </c>
      <c r="F60" s="91">
        <f t="shared" si="35"/>
        <v>25892</v>
      </c>
      <c r="G60" s="91">
        <f t="shared" si="35"/>
        <v>189851</v>
      </c>
      <c r="H60" s="91">
        <f t="shared" si="35"/>
        <v>141923</v>
      </c>
      <c r="I60" s="91">
        <f t="shared" si="35"/>
        <v>249387</v>
      </c>
      <c r="J60" s="91">
        <f t="shared" si="35"/>
        <v>19118</v>
      </c>
      <c r="K60" s="91">
        <f t="shared" si="35"/>
        <v>6147</v>
      </c>
      <c r="L60" s="91">
        <f t="shared" si="35"/>
        <v>627</v>
      </c>
      <c r="M60" s="91">
        <f t="shared" si="35"/>
        <v>20116</v>
      </c>
      <c r="N60" s="91">
        <f t="shared" si="35"/>
        <v>88411</v>
      </c>
      <c r="O60" s="91">
        <f t="shared" si="35"/>
        <v>27682</v>
      </c>
      <c r="P60" s="91">
        <f t="shared" si="35"/>
        <v>53642</v>
      </c>
      <c r="Q60" s="91">
        <f t="shared" si="35"/>
        <v>141923</v>
      </c>
      <c r="R60" s="91">
        <f t="shared" si="35"/>
        <v>249387</v>
      </c>
      <c r="S60" s="91">
        <f t="shared" si="35"/>
        <v>19118</v>
      </c>
      <c r="T60" s="91">
        <f t="shared" si="35"/>
        <v>0</v>
      </c>
      <c r="U60" s="91">
        <f t="shared" si="35"/>
        <v>0</v>
      </c>
      <c r="V60" s="91">
        <f t="shared" si="35"/>
        <v>2600</v>
      </c>
      <c r="W60" s="91">
        <f t="shared" si="35"/>
        <v>3547</v>
      </c>
      <c r="X60" s="91">
        <f t="shared" si="35"/>
        <v>-160</v>
      </c>
      <c r="Y60" s="91">
        <f t="shared" si="35"/>
        <v>787</v>
      </c>
      <c r="Z60" s="91">
        <f t="shared" si="35"/>
        <v>1916</v>
      </c>
      <c r="AA60" s="91">
        <f t="shared" si="35"/>
        <v>18194</v>
      </c>
      <c r="AB60" s="91">
        <f t="shared" si="35"/>
        <v>6</v>
      </c>
      <c r="AC60" s="91">
        <f t="shared" si="35"/>
        <v>54997</v>
      </c>
      <c r="AD60" s="91">
        <f t="shared" si="35"/>
        <v>25104</v>
      </c>
      <c r="AE60" s="91">
        <f t="shared" si="35"/>
        <v>8310</v>
      </c>
      <c r="AF60" s="91">
        <f t="shared" si="35"/>
        <v>1304</v>
      </c>
      <c r="AG60" s="91">
        <f t="shared" si="35"/>
        <v>1868</v>
      </c>
      <c r="AH60" s="91">
        <f t="shared" si="35"/>
        <v>14919</v>
      </c>
      <c r="AI60" s="91">
        <f t="shared" si="35"/>
        <v>9323</v>
      </c>
      <c r="AJ60" s="91">
        <f t="shared" si="35"/>
        <v>268</v>
      </c>
      <c r="AK60" s="91">
        <f t="shared" si="35"/>
        <v>224</v>
      </c>
      <c r="AL60" s="132">
        <f>AL52-(AL54+AL58)</f>
        <v>53418</v>
      </c>
      <c r="AM60" s="225"/>
      <c r="AN60" s="225"/>
    </row>
    <row r="61" spans="1:40" ht="3" customHeight="1">
      <c r="A61" s="112"/>
      <c r="B61" s="101"/>
      <c r="C61" s="123"/>
      <c r="D61" s="128"/>
      <c r="E61" s="91"/>
      <c r="F61" s="91"/>
      <c r="G61" s="91"/>
      <c r="H61" s="91"/>
      <c r="I61" s="91"/>
      <c r="J61" s="91"/>
      <c r="K61" s="92"/>
      <c r="L61" s="96"/>
      <c r="M61" s="97"/>
      <c r="N61" s="98"/>
      <c r="O61" s="91"/>
      <c r="P61" s="91"/>
      <c r="Q61" s="97"/>
      <c r="R61" s="97"/>
      <c r="S61" s="98"/>
      <c r="T61" s="91"/>
      <c r="U61" s="91"/>
      <c r="V61" s="97"/>
      <c r="W61" s="98"/>
      <c r="X61" s="91"/>
      <c r="Y61" s="97"/>
      <c r="Z61" s="97"/>
      <c r="AA61" s="98"/>
      <c r="AB61" s="91"/>
      <c r="AC61" s="97"/>
      <c r="AD61" s="97"/>
      <c r="AE61" s="97"/>
      <c r="AF61" s="97"/>
      <c r="AG61" s="97"/>
      <c r="AH61" s="97"/>
      <c r="AI61" s="97"/>
      <c r="AJ61" s="97"/>
      <c r="AK61" s="97"/>
      <c r="AL61" s="133"/>
      <c r="AM61" s="225"/>
      <c r="AN61" s="225"/>
    </row>
    <row r="62" spans="1:40" ht="13.5" customHeight="1">
      <c r="A62" s="112" t="s">
        <v>416</v>
      </c>
      <c r="B62" s="100" t="s">
        <v>94</v>
      </c>
      <c r="C62" s="121" t="s">
        <v>95</v>
      </c>
      <c r="D62" s="128">
        <f>SUM(E62+F62+G62)</f>
        <v>72765</v>
      </c>
      <c r="E62" s="91">
        <f>H62+I62</f>
        <v>64133</v>
      </c>
      <c r="F62" s="91">
        <f>J62+K62+L62</f>
        <v>4127</v>
      </c>
      <c r="G62" s="91">
        <f>M62+N62+O62+P62</f>
        <v>4505</v>
      </c>
      <c r="H62" s="91">
        <v>24438</v>
      </c>
      <c r="I62" s="91">
        <v>39695</v>
      </c>
      <c r="J62" s="91">
        <v>2631</v>
      </c>
      <c r="K62" s="91">
        <f>V62+W62</f>
        <v>204</v>
      </c>
      <c r="L62" s="91">
        <f>X62+Y62</f>
        <v>1292</v>
      </c>
      <c r="M62" s="91">
        <v>375</v>
      </c>
      <c r="N62" s="91">
        <f>AC62+AD62+AE62</f>
        <v>2606</v>
      </c>
      <c r="O62" s="91">
        <f>AF62+AG62+AH62+AI62+AJ62</f>
        <v>734</v>
      </c>
      <c r="P62" s="91">
        <f>AK62+AL62</f>
        <v>790</v>
      </c>
      <c r="Q62" s="91">
        <f>H62</f>
        <v>24438</v>
      </c>
      <c r="R62" s="91">
        <f>I62</f>
        <v>39695</v>
      </c>
      <c r="S62" s="91">
        <f>J62</f>
        <v>2631</v>
      </c>
      <c r="T62" s="91">
        <v>0</v>
      </c>
      <c r="U62" s="91">
        <v>0</v>
      </c>
      <c r="V62" s="91">
        <v>164</v>
      </c>
      <c r="W62" s="91">
        <v>40</v>
      </c>
      <c r="X62" s="91">
        <v>575</v>
      </c>
      <c r="Y62" s="91">
        <v>717</v>
      </c>
      <c r="Z62" s="91">
        <v>0</v>
      </c>
      <c r="AA62" s="91">
        <v>374</v>
      </c>
      <c r="AB62" s="91">
        <v>1</v>
      </c>
      <c r="AC62" s="91">
        <v>1582</v>
      </c>
      <c r="AD62" s="91">
        <v>579</v>
      </c>
      <c r="AE62" s="91">
        <v>445</v>
      </c>
      <c r="AF62" s="91">
        <v>4</v>
      </c>
      <c r="AG62" s="91">
        <v>6</v>
      </c>
      <c r="AH62" s="91">
        <v>479</v>
      </c>
      <c r="AI62" s="91">
        <v>245</v>
      </c>
      <c r="AJ62" s="91">
        <v>0</v>
      </c>
      <c r="AK62" s="91">
        <v>11</v>
      </c>
      <c r="AL62" s="132">
        <v>779</v>
      </c>
      <c r="AM62" s="225"/>
      <c r="AN62" s="225"/>
    </row>
    <row r="63" spans="1:40" ht="3" customHeight="1">
      <c r="A63" s="114"/>
      <c r="B63" s="119"/>
      <c r="C63" s="125"/>
      <c r="D63" s="130"/>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6"/>
      <c r="AM63" s="225"/>
      <c r="AN63" s="225"/>
    </row>
    <row r="64" spans="1:40" ht="9.1999999999999993" customHeight="1" thickBot="1">
      <c r="A64" s="85"/>
      <c r="B64" s="86"/>
      <c r="C64" s="86"/>
      <c r="D64" s="82"/>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N64" s="225"/>
    </row>
    <row r="65" spans="1:38" ht="13.5" thickTop="1">
      <c r="A65" s="253" t="str">
        <f>'Περιεχόμενα-Contents'!B10</f>
        <v>(Τελευταία Ενημέρωση/Last Update 26/08/2025)</v>
      </c>
      <c r="B65" s="261"/>
      <c r="C65" s="261"/>
      <c r="D65" s="262"/>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row>
    <row r="66" spans="1:38">
      <c r="A66" s="49" t="str">
        <f>'Περιεχόμενα-Contents'!B11</f>
        <v>COPYRIGHT ©: 2025 REPUBLIC OF CYPRUS, STATISTICAL SERVICE</v>
      </c>
      <c r="B66" s="86"/>
      <c r="C66" s="86"/>
      <c r="D66" s="322"/>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row>
  </sheetData>
  <mergeCells count="5">
    <mergeCell ref="A1:B1"/>
    <mergeCell ref="AG7:AL7"/>
    <mergeCell ref="A8:B9"/>
    <mergeCell ref="C8:C9"/>
    <mergeCell ref="D8:AL8"/>
  </mergeCells>
  <hyperlinks>
    <hyperlink ref="A1" location="'Περιεχόμενα-Contents'!A1" display="Περιεχόμενα - Contents" xr:uid="{210BCBFD-DB16-463F-9E98-5EFC99A6BDEC}"/>
  </hyperlinks>
  <printOptions horizontalCentered="1"/>
  <pageMargins left="0.15748031496062992" right="0.15748031496062992" top="0.23622047244094491" bottom="0.19685039370078741" header="0.19685039370078741" footer="0.15748031496062992"/>
  <pageSetup paperSize="9" scale="95" firstPageNumber="53" orientation="landscape"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R52"/>
  <sheetViews>
    <sheetView zoomScaleNormal="100" zoomScaleSheetLayoutView="130" workbookViewId="0">
      <pane ySplit="12" topLeftCell="A13" activePane="bottomLeft" state="frozen"/>
      <selection pane="bottomLeft" sqref="A1:B1"/>
    </sheetView>
  </sheetViews>
  <sheetFormatPr defaultColWidth="9.28515625" defaultRowHeight="12.75"/>
  <cols>
    <col min="1" max="1" width="13.5703125" style="78" customWidth="1"/>
    <col min="2" max="2" width="9.5703125" style="165" customWidth="1"/>
    <col min="3" max="3" width="11.140625" style="165" customWidth="1"/>
    <col min="4" max="4" width="10.85546875" style="165" customWidth="1"/>
    <col min="5" max="5" width="9.5703125" style="165" bestFit="1" customWidth="1"/>
    <col min="6" max="6" width="11.42578125" style="165" customWidth="1"/>
    <col min="7" max="7" width="11.42578125" style="78" customWidth="1"/>
    <col min="8" max="8" width="11.7109375" style="78" customWidth="1"/>
    <col min="9" max="9" width="5" style="78" customWidth="1"/>
    <col min="10" max="10" width="19" style="78" customWidth="1"/>
    <col min="11" max="16384" width="9.28515625" style="78"/>
  </cols>
  <sheetData>
    <row r="1" spans="1:18" s="65" customFormat="1" ht="12.95" customHeight="1">
      <c r="A1" s="336" t="s">
        <v>19</v>
      </c>
      <c r="B1" s="337"/>
      <c r="C1" s="22"/>
      <c r="D1" s="62"/>
      <c r="E1" s="62"/>
      <c r="F1" s="22"/>
      <c r="G1" s="22"/>
      <c r="H1" s="22"/>
      <c r="I1" s="135" t="s">
        <v>461</v>
      </c>
      <c r="J1" s="63"/>
      <c r="K1" s="63"/>
      <c r="L1" s="63"/>
      <c r="M1" s="64"/>
      <c r="N1" s="63"/>
      <c r="O1" s="136"/>
    </row>
    <row r="2" spans="1:18" s="65" customFormat="1" ht="12.95" customHeight="1">
      <c r="A2" s="22"/>
      <c r="B2" s="25"/>
      <c r="C2" s="66"/>
      <c r="D2" s="62"/>
      <c r="E2" s="62"/>
      <c r="F2" s="22"/>
      <c r="G2" s="22"/>
      <c r="H2" s="22"/>
      <c r="I2" s="135" t="s">
        <v>460</v>
      </c>
      <c r="J2" s="63"/>
      <c r="K2" s="63"/>
      <c r="L2" s="63"/>
      <c r="M2" s="64"/>
      <c r="N2" s="63"/>
      <c r="O2" s="136"/>
    </row>
    <row r="3" spans="1:18" s="65" customFormat="1" ht="6" customHeight="1">
      <c r="A3" s="22"/>
      <c r="B3" s="25"/>
      <c r="C3" s="66"/>
      <c r="D3" s="62"/>
      <c r="E3" s="62"/>
      <c r="F3" s="62"/>
      <c r="G3" s="62"/>
      <c r="H3" s="62"/>
      <c r="I3" s="62"/>
      <c r="J3" s="63"/>
      <c r="K3" s="63"/>
      <c r="L3" s="63"/>
      <c r="M3" s="64"/>
      <c r="N3" s="63"/>
      <c r="O3" s="136"/>
    </row>
    <row r="4" spans="1:18" s="137" customFormat="1" ht="15" customHeight="1">
      <c r="A4" s="351" t="s">
        <v>495</v>
      </c>
      <c r="B4" s="351"/>
      <c r="C4" s="351"/>
      <c r="D4" s="351"/>
      <c r="E4" s="351"/>
      <c r="F4" s="351"/>
      <c r="G4" s="351"/>
      <c r="H4" s="351"/>
      <c r="I4" s="351"/>
    </row>
    <row r="5" spans="1:18" s="137" customFormat="1" ht="12.75" customHeight="1">
      <c r="A5" s="352" t="s">
        <v>545</v>
      </c>
      <c r="B5" s="352"/>
      <c r="C5" s="352"/>
      <c r="D5" s="352"/>
      <c r="E5" s="352"/>
      <c r="F5" s="352"/>
      <c r="G5" s="352"/>
      <c r="H5" s="352"/>
      <c r="I5" s="352"/>
    </row>
    <row r="6" spans="1:18" s="137" customFormat="1" ht="15" customHeight="1">
      <c r="A6" s="353" t="s">
        <v>439</v>
      </c>
      <c r="B6" s="353"/>
      <c r="C6" s="353"/>
      <c r="D6" s="353"/>
      <c r="E6" s="353"/>
      <c r="F6" s="353"/>
      <c r="G6" s="353"/>
      <c r="H6" s="353"/>
      <c r="I6" s="353"/>
    </row>
    <row r="7" spans="1:18" s="137" customFormat="1" ht="12.75" customHeight="1" thickBot="1">
      <c r="A7" s="333" t="s">
        <v>542</v>
      </c>
      <c r="B7" s="333"/>
      <c r="C7" s="333"/>
      <c r="D7" s="333"/>
      <c r="E7" s="333"/>
      <c r="F7" s="333"/>
      <c r="G7" s="333"/>
      <c r="H7" s="333"/>
      <c r="I7" s="333"/>
    </row>
    <row r="8" spans="1:18" s="137" customFormat="1" ht="12.75" customHeight="1" thickTop="1">
      <c r="A8" s="256"/>
      <c r="B8" s="256"/>
      <c r="C8" s="256"/>
      <c r="D8" s="256"/>
      <c r="E8" s="256"/>
      <c r="F8" s="256"/>
      <c r="G8" s="256"/>
      <c r="H8" s="256"/>
      <c r="I8" s="256"/>
    </row>
    <row r="9" spans="1:18" s="137" customFormat="1" ht="4.5" customHeight="1">
      <c r="A9" s="138"/>
      <c r="B9" s="139"/>
      <c r="C9" s="139"/>
      <c r="D9" s="139"/>
      <c r="E9" s="139"/>
      <c r="F9" s="139"/>
      <c r="G9" s="139"/>
      <c r="H9" s="139"/>
      <c r="I9" s="138"/>
    </row>
    <row r="10" spans="1:18" s="67" customFormat="1" ht="66" customHeight="1">
      <c r="A10" s="140" t="s">
        <v>96</v>
      </c>
      <c r="B10" s="348" t="s">
        <v>500</v>
      </c>
      <c r="C10" s="348"/>
      <c r="D10" s="348"/>
      <c r="E10" s="348" t="s">
        <v>501</v>
      </c>
      <c r="F10" s="348"/>
      <c r="G10" s="348"/>
      <c r="H10" s="349" t="s">
        <v>502</v>
      </c>
      <c r="I10" s="350"/>
      <c r="J10" s="141"/>
      <c r="K10" s="141"/>
      <c r="L10" s="141"/>
    </row>
    <row r="11" spans="1:18" s="67" customFormat="1" ht="49.5" customHeight="1">
      <c r="A11" s="68"/>
      <c r="B11" s="142" t="s">
        <v>13</v>
      </c>
      <c r="C11" s="143" t="s">
        <v>435</v>
      </c>
      <c r="D11" s="143" t="s">
        <v>12</v>
      </c>
      <c r="E11" s="142" t="s">
        <v>13</v>
      </c>
      <c r="F11" s="143" t="s">
        <v>435</v>
      </c>
      <c r="G11" s="143" t="s">
        <v>12</v>
      </c>
      <c r="H11" s="350"/>
      <c r="I11" s="350"/>
      <c r="J11" s="144"/>
    </row>
    <row r="12" spans="1:18" s="67" customFormat="1" ht="63.75" customHeight="1">
      <c r="A12" s="145" t="s">
        <v>28</v>
      </c>
      <c r="B12" s="146" t="s">
        <v>15</v>
      </c>
      <c r="C12" s="147" t="s">
        <v>131</v>
      </c>
      <c r="D12" s="147" t="s">
        <v>14</v>
      </c>
      <c r="E12" s="146" t="s">
        <v>97</v>
      </c>
      <c r="F12" s="147" t="s">
        <v>132</v>
      </c>
      <c r="G12" s="147" t="s">
        <v>98</v>
      </c>
      <c r="H12" s="350"/>
      <c r="I12" s="350"/>
    </row>
    <row r="13" spans="1:18" s="137" customFormat="1" ht="5.25" customHeight="1">
      <c r="A13" s="166"/>
      <c r="B13" s="148"/>
      <c r="C13" s="148"/>
      <c r="D13" s="148"/>
      <c r="E13" s="148"/>
      <c r="F13" s="148"/>
      <c r="G13" s="75"/>
      <c r="H13" s="75"/>
      <c r="I13" s="76"/>
    </row>
    <row r="14" spans="1:18" ht="15" customHeight="1">
      <c r="A14" s="295" t="s">
        <v>219</v>
      </c>
      <c r="B14" s="70">
        <v>39119</v>
      </c>
      <c r="C14" s="149">
        <f>C15+C20+C31</f>
        <v>4189</v>
      </c>
      <c r="D14" s="70">
        <v>34930</v>
      </c>
      <c r="E14" s="150">
        <f>SUM(F14:G14)</f>
        <v>751469</v>
      </c>
      <c r="F14" s="150">
        <f>F15+F20+F31</f>
        <v>52320</v>
      </c>
      <c r="G14" s="70">
        <f>G15+G20+G31</f>
        <v>699149</v>
      </c>
      <c r="H14" s="237">
        <f>H15+H20+H31</f>
        <v>126936</v>
      </c>
      <c r="I14" s="76"/>
      <c r="J14" s="235"/>
      <c r="K14" s="235"/>
      <c r="L14" s="235"/>
      <c r="M14" s="235"/>
      <c r="N14" s="235"/>
      <c r="O14" s="235"/>
      <c r="P14" s="235"/>
      <c r="R14" s="235"/>
    </row>
    <row r="15" spans="1:18" ht="16.7" customHeight="1">
      <c r="A15" s="295">
        <v>41</v>
      </c>
      <c r="B15" s="70">
        <v>16646</v>
      </c>
      <c r="C15" s="149">
        <f>C16+C18</f>
        <v>296</v>
      </c>
      <c r="D15" s="70">
        <v>16350</v>
      </c>
      <c r="E15" s="150">
        <f t="shared" ref="E15:E48" si="0">SUM(F15:G15)</f>
        <v>369484</v>
      </c>
      <c r="F15" s="150">
        <f>F16+F18</f>
        <v>5116</v>
      </c>
      <c r="G15" s="70">
        <f>G16+G18</f>
        <v>364368</v>
      </c>
      <c r="H15" s="237">
        <f>H16+H18</f>
        <v>63264</v>
      </c>
      <c r="I15" s="76"/>
      <c r="J15" s="235"/>
      <c r="K15" s="235"/>
      <c r="L15" s="235"/>
      <c r="M15" s="235"/>
      <c r="N15" s="235"/>
      <c r="O15" s="235"/>
      <c r="P15" s="235"/>
      <c r="R15" s="235"/>
    </row>
    <row r="16" spans="1:18" ht="12.95" customHeight="1">
      <c r="A16" s="296" t="s">
        <v>220</v>
      </c>
      <c r="B16" s="153">
        <v>1891</v>
      </c>
      <c r="C16" s="154">
        <f>C17</f>
        <v>7</v>
      </c>
      <c r="D16" s="153">
        <v>1884</v>
      </c>
      <c r="E16" s="155">
        <f t="shared" si="0"/>
        <v>43608</v>
      </c>
      <c r="F16" s="155">
        <f>F17</f>
        <v>109</v>
      </c>
      <c r="G16" s="153">
        <f>G17</f>
        <v>43499</v>
      </c>
      <c r="H16" s="220">
        <f>H17</f>
        <v>7103</v>
      </c>
      <c r="I16" s="76"/>
      <c r="J16" s="235"/>
      <c r="K16" s="235"/>
      <c r="M16" s="235"/>
      <c r="R16" s="235"/>
    </row>
    <row r="17" spans="1:18" ht="15" customHeight="1">
      <c r="A17" s="297" t="s">
        <v>141</v>
      </c>
      <c r="B17" s="71">
        <v>1891</v>
      </c>
      <c r="C17" s="156">
        <v>7</v>
      </c>
      <c r="D17" s="71">
        <v>1884</v>
      </c>
      <c r="E17" s="157">
        <f t="shared" si="0"/>
        <v>43608</v>
      </c>
      <c r="F17" s="157">
        <v>109</v>
      </c>
      <c r="G17" s="71">
        <v>43499</v>
      </c>
      <c r="H17" s="229">
        <v>7103</v>
      </c>
      <c r="I17" s="76"/>
      <c r="J17" s="235"/>
      <c r="K17" s="235"/>
      <c r="M17" s="235"/>
      <c r="R17" s="235"/>
    </row>
    <row r="18" spans="1:18" s="152" customFormat="1" ht="12.95" customHeight="1">
      <c r="A18" s="298" t="s">
        <v>142</v>
      </c>
      <c r="B18" s="153">
        <v>14755</v>
      </c>
      <c r="C18" s="154">
        <f>C19</f>
        <v>289</v>
      </c>
      <c r="D18" s="153">
        <v>14466</v>
      </c>
      <c r="E18" s="155">
        <f t="shared" si="0"/>
        <v>325876</v>
      </c>
      <c r="F18" s="155">
        <f>F19</f>
        <v>5007</v>
      </c>
      <c r="G18" s="153">
        <f>G19</f>
        <v>320869</v>
      </c>
      <c r="H18" s="220">
        <f>H19</f>
        <v>56161</v>
      </c>
      <c r="I18" s="151"/>
      <c r="J18" s="235"/>
      <c r="K18" s="235"/>
      <c r="M18" s="235"/>
      <c r="R18" s="235"/>
    </row>
    <row r="19" spans="1:18" s="152" customFormat="1" ht="14.25" customHeight="1">
      <c r="A19" s="299" t="s">
        <v>143</v>
      </c>
      <c r="B19" s="71">
        <v>14755</v>
      </c>
      <c r="C19" s="156">
        <v>289</v>
      </c>
      <c r="D19" s="71">
        <v>14466</v>
      </c>
      <c r="E19" s="157">
        <f t="shared" si="0"/>
        <v>325876</v>
      </c>
      <c r="F19" s="157">
        <v>5007</v>
      </c>
      <c r="G19" s="157">
        <v>320869</v>
      </c>
      <c r="H19" s="229">
        <v>56161</v>
      </c>
      <c r="I19" s="151"/>
      <c r="J19" s="235"/>
      <c r="K19" s="235"/>
      <c r="M19" s="235"/>
      <c r="R19" s="235"/>
    </row>
    <row r="20" spans="1:18" ht="17.25" customHeight="1">
      <c r="A20" s="295">
        <v>42</v>
      </c>
      <c r="B20" s="70">
        <v>1687</v>
      </c>
      <c r="C20" s="149">
        <f>C21+C25+C28</f>
        <v>18</v>
      </c>
      <c r="D20" s="70">
        <v>1669</v>
      </c>
      <c r="E20" s="150">
        <f t="shared" si="0"/>
        <v>44092</v>
      </c>
      <c r="F20" s="150">
        <f>F21+F25+F28</f>
        <v>202</v>
      </c>
      <c r="G20" s="70">
        <f>G21+G25+G28</f>
        <v>43890</v>
      </c>
      <c r="H20" s="237">
        <f>H21+H25+H28</f>
        <v>7470</v>
      </c>
      <c r="I20" s="76"/>
      <c r="J20" s="235"/>
      <c r="K20" s="235"/>
      <c r="L20" s="235"/>
      <c r="M20" s="235"/>
      <c r="N20" s="235"/>
      <c r="O20" s="235"/>
      <c r="P20" s="235"/>
      <c r="R20" s="235"/>
    </row>
    <row r="21" spans="1:18" ht="12.95" customHeight="1">
      <c r="A21" s="296" t="s">
        <v>144</v>
      </c>
      <c r="B21" s="153">
        <v>1142</v>
      </c>
      <c r="C21" s="154">
        <v>4</v>
      </c>
      <c r="D21" s="153">
        <v>1138</v>
      </c>
      <c r="E21" s="155">
        <f t="shared" si="0"/>
        <v>31033</v>
      </c>
      <c r="F21" s="155">
        <f>F22</f>
        <v>32</v>
      </c>
      <c r="G21" s="153">
        <f>G22</f>
        <v>31001</v>
      </c>
      <c r="H21" s="220">
        <f>H22</f>
        <v>5195</v>
      </c>
      <c r="I21" s="76"/>
      <c r="J21" s="235"/>
      <c r="K21" s="235"/>
      <c r="L21" s="235"/>
      <c r="M21" s="235"/>
      <c r="N21" s="235"/>
      <c r="O21" s="235"/>
      <c r="P21" s="235"/>
      <c r="R21" s="235"/>
    </row>
    <row r="22" spans="1:18" ht="12.95" customHeight="1">
      <c r="A22" s="297" t="s">
        <v>145</v>
      </c>
      <c r="B22" s="71">
        <v>1142</v>
      </c>
      <c r="C22" s="156">
        <v>4</v>
      </c>
      <c r="D22" s="71">
        <v>1138</v>
      </c>
      <c r="E22" s="157">
        <f>SUM(F22:G22)</f>
        <v>31033</v>
      </c>
      <c r="F22" s="157">
        <v>32</v>
      </c>
      <c r="G22" s="71">
        <v>31001</v>
      </c>
      <c r="H22" s="229">
        <v>5195</v>
      </c>
      <c r="I22" s="76"/>
      <c r="J22" s="235"/>
      <c r="K22" s="235"/>
      <c r="M22" s="235"/>
      <c r="R22" s="235"/>
    </row>
    <row r="23" spans="1:18" ht="13.5" customHeight="1">
      <c r="A23" s="297" t="s">
        <v>146</v>
      </c>
      <c r="B23" s="71">
        <v>0</v>
      </c>
      <c r="C23" s="156">
        <v>0</v>
      </c>
      <c r="D23" s="71">
        <v>0</v>
      </c>
      <c r="E23" s="157">
        <f t="shared" si="0"/>
        <v>0</v>
      </c>
      <c r="F23" s="157">
        <v>0</v>
      </c>
      <c r="G23" s="71">
        <v>0</v>
      </c>
      <c r="H23" s="229">
        <v>0</v>
      </c>
      <c r="I23" s="76"/>
      <c r="J23" s="235"/>
      <c r="K23" s="235"/>
      <c r="M23" s="235"/>
      <c r="R23" s="235"/>
    </row>
    <row r="24" spans="1:18" ht="12.95" customHeight="1">
      <c r="A24" s="297" t="s">
        <v>147</v>
      </c>
      <c r="B24" s="71">
        <v>0</v>
      </c>
      <c r="C24" s="156">
        <v>0</v>
      </c>
      <c r="D24" s="71">
        <v>0</v>
      </c>
      <c r="E24" s="157">
        <f t="shared" si="0"/>
        <v>0</v>
      </c>
      <c r="F24" s="157">
        <v>0</v>
      </c>
      <c r="G24" s="71">
        <v>0</v>
      </c>
      <c r="H24" s="229">
        <v>0</v>
      </c>
      <c r="I24" s="76"/>
      <c r="J24" s="235"/>
      <c r="K24" s="235"/>
      <c r="M24" s="235"/>
      <c r="R24" s="235"/>
    </row>
    <row r="25" spans="1:18" ht="13.5" customHeight="1">
      <c r="A25" s="296" t="s">
        <v>148</v>
      </c>
      <c r="B25" s="153">
        <v>314</v>
      </c>
      <c r="C25" s="154">
        <f>C26+C27</f>
        <v>10</v>
      </c>
      <c r="D25" s="153">
        <v>304</v>
      </c>
      <c r="E25" s="155">
        <f t="shared" si="0"/>
        <v>6367</v>
      </c>
      <c r="F25" s="155">
        <f>F26</f>
        <v>134</v>
      </c>
      <c r="G25" s="153">
        <f>G26+G27</f>
        <v>6233</v>
      </c>
      <c r="H25" s="220">
        <f>H26+H27</f>
        <v>1145</v>
      </c>
      <c r="I25" s="76"/>
      <c r="J25" s="235"/>
      <c r="K25" s="235"/>
      <c r="L25" s="235"/>
      <c r="M25" s="235"/>
      <c r="N25" s="235"/>
      <c r="O25" s="235"/>
      <c r="P25" s="235"/>
      <c r="R25" s="235"/>
    </row>
    <row r="26" spans="1:18" ht="12.95" customHeight="1">
      <c r="A26" s="297" t="s">
        <v>149</v>
      </c>
      <c r="B26" s="71">
        <v>188</v>
      </c>
      <c r="C26" s="156">
        <v>10</v>
      </c>
      <c r="D26" s="71">
        <v>178</v>
      </c>
      <c r="E26" s="157">
        <f t="shared" si="0"/>
        <v>3384</v>
      </c>
      <c r="F26" s="157">
        <v>134</v>
      </c>
      <c r="G26" s="71">
        <v>3250</v>
      </c>
      <c r="H26" s="229">
        <v>557</v>
      </c>
      <c r="I26" s="76"/>
      <c r="J26" s="235"/>
      <c r="K26" s="235"/>
      <c r="M26" s="235"/>
      <c r="R26" s="235"/>
    </row>
    <row r="27" spans="1:18" ht="12.95" customHeight="1">
      <c r="A27" s="297" t="s">
        <v>150</v>
      </c>
      <c r="B27" s="71">
        <v>126</v>
      </c>
      <c r="C27" s="156">
        <v>0</v>
      </c>
      <c r="D27" s="71">
        <v>126</v>
      </c>
      <c r="E27" s="157">
        <f t="shared" si="0"/>
        <v>2983</v>
      </c>
      <c r="F27" s="157">
        <v>0</v>
      </c>
      <c r="G27" s="71">
        <v>2983</v>
      </c>
      <c r="H27" s="229">
        <v>588</v>
      </c>
      <c r="I27" s="76"/>
      <c r="J27" s="235"/>
      <c r="K27" s="235"/>
      <c r="M27" s="235"/>
      <c r="R27" s="235"/>
    </row>
    <row r="28" spans="1:18" ht="12.95" customHeight="1">
      <c r="A28" s="296" t="s">
        <v>151</v>
      </c>
      <c r="B28" s="153">
        <v>231</v>
      </c>
      <c r="C28" s="154">
        <v>4</v>
      </c>
      <c r="D28" s="153">
        <v>227</v>
      </c>
      <c r="E28" s="155">
        <f t="shared" si="0"/>
        <v>6692</v>
      </c>
      <c r="F28" s="155">
        <v>36</v>
      </c>
      <c r="G28" s="153">
        <f>G29+G30</f>
        <v>6656</v>
      </c>
      <c r="H28" s="220">
        <f>H29+H30</f>
        <v>1130</v>
      </c>
      <c r="I28" s="76"/>
      <c r="J28" s="235"/>
      <c r="K28" s="235"/>
      <c r="L28" s="235"/>
      <c r="M28" s="235"/>
      <c r="N28" s="235"/>
      <c r="O28" s="235"/>
      <c r="P28" s="235"/>
      <c r="R28" s="235"/>
    </row>
    <row r="29" spans="1:18" ht="12.95" customHeight="1">
      <c r="A29" s="297" t="s">
        <v>152</v>
      </c>
      <c r="B29" s="71">
        <v>84</v>
      </c>
      <c r="C29" s="156">
        <v>4</v>
      </c>
      <c r="D29" s="71">
        <v>80</v>
      </c>
      <c r="E29" s="157">
        <f t="shared" si="0"/>
        <v>1741</v>
      </c>
      <c r="F29" s="157">
        <v>36</v>
      </c>
      <c r="G29" s="71">
        <v>1705</v>
      </c>
      <c r="H29" s="229">
        <v>266</v>
      </c>
      <c r="I29" s="76"/>
      <c r="J29" s="235"/>
      <c r="K29" s="235"/>
      <c r="M29" s="235"/>
      <c r="R29" s="235"/>
    </row>
    <row r="30" spans="1:18" ht="12.95" customHeight="1">
      <c r="A30" s="297" t="s">
        <v>153</v>
      </c>
      <c r="B30" s="71">
        <v>147</v>
      </c>
      <c r="C30" s="156">
        <v>0</v>
      </c>
      <c r="D30" s="71">
        <v>147</v>
      </c>
      <c r="E30" s="157">
        <f t="shared" si="0"/>
        <v>4951</v>
      </c>
      <c r="F30" s="157">
        <v>0</v>
      </c>
      <c r="G30" s="71">
        <v>4951</v>
      </c>
      <c r="H30" s="229">
        <v>864</v>
      </c>
      <c r="I30" s="76"/>
      <c r="J30" s="235"/>
      <c r="K30" s="235"/>
      <c r="M30" s="235"/>
      <c r="R30" s="235"/>
    </row>
    <row r="31" spans="1:18" ht="12.95" customHeight="1">
      <c r="A31" s="295">
        <v>43</v>
      </c>
      <c r="B31" s="70">
        <v>20786</v>
      </c>
      <c r="C31" s="149">
        <f>C32+C36+C40+C46</f>
        <v>3875</v>
      </c>
      <c r="D31" s="70">
        <v>16911</v>
      </c>
      <c r="E31" s="150">
        <f t="shared" si="0"/>
        <v>337893</v>
      </c>
      <c r="F31" s="150">
        <f>F32+F36+F40+F46</f>
        <v>47002</v>
      </c>
      <c r="G31" s="70">
        <f>G32+G36+G40+G46</f>
        <v>290891</v>
      </c>
      <c r="H31" s="237">
        <f>H32+H36+H40+H46</f>
        <v>56202</v>
      </c>
      <c r="I31" s="76"/>
      <c r="J31" s="235"/>
      <c r="K31" s="235"/>
      <c r="L31" s="235"/>
      <c r="M31" s="235"/>
      <c r="N31" s="235"/>
      <c r="O31" s="235"/>
      <c r="P31" s="235"/>
      <c r="R31" s="235"/>
    </row>
    <row r="32" spans="1:18" ht="12.95" customHeight="1">
      <c r="A32" s="296" t="s">
        <v>154</v>
      </c>
      <c r="B32" s="153">
        <v>1457</v>
      </c>
      <c r="C32" s="154">
        <f>SUM(C33:C35)</f>
        <v>255</v>
      </c>
      <c r="D32" s="153">
        <v>1202</v>
      </c>
      <c r="E32" s="155">
        <f t="shared" si="0"/>
        <v>23070</v>
      </c>
      <c r="F32" s="155">
        <f>SUM(F33:F35)</f>
        <v>3946</v>
      </c>
      <c r="G32" s="153">
        <f>SUM(G33:G35)</f>
        <v>19124</v>
      </c>
      <c r="H32" s="220">
        <f>SUM(H33:H35)</f>
        <v>3820</v>
      </c>
      <c r="I32" s="76"/>
      <c r="J32" s="235"/>
      <c r="K32" s="235"/>
      <c r="L32" s="235"/>
      <c r="M32" s="235"/>
      <c r="N32" s="235"/>
      <c r="O32" s="235"/>
      <c r="P32" s="235"/>
      <c r="R32" s="235"/>
    </row>
    <row r="33" spans="1:18" ht="12.95" customHeight="1">
      <c r="A33" s="297" t="s">
        <v>155</v>
      </c>
      <c r="B33" s="71">
        <v>45</v>
      </c>
      <c r="C33" s="156">
        <v>3</v>
      </c>
      <c r="D33" s="71">
        <v>42</v>
      </c>
      <c r="E33" s="157">
        <f t="shared" si="0"/>
        <v>553</v>
      </c>
      <c r="F33" s="157">
        <v>58</v>
      </c>
      <c r="G33" s="71">
        <v>495</v>
      </c>
      <c r="H33" s="229">
        <v>96</v>
      </c>
      <c r="I33" s="76"/>
      <c r="J33" s="235"/>
      <c r="K33" s="235"/>
      <c r="M33" s="235"/>
      <c r="R33" s="235"/>
    </row>
    <row r="34" spans="1:18" ht="12.95" customHeight="1">
      <c r="A34" s="297" t="s">
        <v>156</v>
      </c>
      <c r="B34" s="71">
        <v>1395</v>
      </c>
      <c r="C34" s="156">
        <v>250</v>
      </c>
      <c r="D34" s="71">
        <v>1145</v>
      </c>
      <c r="E34" s="157">
        <f t="shared" si="0"/>
        <v>22379</v>
      </c>
      <c r="F34" s="157">
        <v>3872</v>
      </c>
      <c r="G34" s="71">
        <v>18507</v>
      </c>
      <c r="H34" s="229">
        <v>3703</v>
      </c>
      <c r="I34" s="76"/>
      <c r="J34" s="235"/>
      <c r="K34" s="235"/>
      <c r="M34" s="235"/>
      <c r="R34" s="235"/>
    </row>
    <row r="35" spans="1:18" ht="12.95" customHeight="1">
      <c r="A35" s="297" t="s">
        <v>157</v>
      </c>
      <c r="B35" s="71">
        <v>17</v>
      </c>
      <c r="C35" s="156">
        <v>2</v>
      </c>
      <c r="D35" s="71">
        <v>15</v>
      </c>
      <c r="E35" s="157">
        <f t="shared" si="0"/>
        <v>138</v>
      </c>
      <c r="F35" s="157">
        <v>16</v>
      </c>
      <c r="G35" s="71">
        <v>122</v>
      </c>
      <c r="H35" s="229">
        <v>21</v>
      </c>
      <c r="I35" s="76"/>
      <c r="J35" s="235"/>
      <c r="K35" s="235"/>
      <c r="M35" s="235"/>
      <c r="R35" s="235"/>
    </row>
    <row r="36" spans="1:18" ht="12.95" customHeight="1">
      <c r="A36" s="296" t="s">
        <v>158</v>
      </c>
      <c r="B36" s="153">
        <v>8341</v>
      </c>
      <c r="C36" s="154">
        <f>SUM(C37:C39)</f>
        <v>919</v>
      </c>
      <c r="D36" s="153">
        <v>7422</v>
      </c>
      <c r="E36" s="155">
        <f t="shared" si="0"/>
        <v>164139</v>
      </c>
      <c r="F36" s="155">
        <f>SUM(F37:F39)</f>
        <v>11260</v>
      </c>
      <c r="G36" s="153">
        <f>SUM(G37:G39)</f>
        <v>152879</v>
      </c>
      <c r="H36" s="220">
        <f>SUM(H37:H39)</f>
        <v>27020</v>
      </c>
      <c r="I36" s="76"/>
      <c r="J36" s="235"/>
      <c r="K36" s="235"/>
      <c r="L36" s="235"/>
      <c r="M36" s="235"/>
      <c r="N36" s="235"/>
      <c r="O36" s="235"/>
      <c r="P36" s="235"/>
      <c r="R36" s="235"/>
    </row>
    <row r="37" spans="1:18" ht="12.95" customHeight="1">
      <c r="A37" s="297" t="s">
        <v>159</v>
      </c>
      <c r="B37" s="71">
        <v>4927</v>
      </c>
      <c r="C37" s="156">
        <v>397</v>
      </c>
      <c r="D37" s="71">
        <v>4530</v>
      </c>
      <c r="E37" s="157">
        <f t="shared" si="0"/>
        <v>99949</v>
      </c>
      <c r="F37" s="157">
        <v>5192</v>
      </c>
      <c r="G37" s="71">
        <v>94757</v>
      </c>
      <c r="H37" s="229">
        <v>16422</v>
      </c>
      <c r="I37" s="76"/>
      <c r="J37" s="235"/>
      <c r="K37" s="235"/>
      <c r="M37" s="235"/>
      <c r="R37" s="235"/>
    </row>
    <row r="38" spans="1:18" ht="12.95" customHeight="1">
      <c r="A38" s="297" t="s">
        <v>160</v>
      </c>
      <c r="B38" s="71">
        <v>2666</v>
      </c>
      <c r="C38" s="156">
        <v>477</v>
      </c>
      <c r="D38" s="71">
        <v>2189</v>
      </c>
      <c r="E38" s="157">
        <f t="shared" si="0"/>
        <v>48521</v>
      </c>
      <c r="F38" s="157">
        <v>5672</v>
      </c>
      <c r="G38" s="71">
        <v>42849</v>
      </c>
      <c r="H38" s="229">
        <v>7837</v>
      </c>
      <c r="I38" s="76"/>
      <c r="J38" s="235"/>
      <c r="K38" s="235"/>
      <c r="M38" s="235"/>
      <c r="R38" s="235"/>
    </row>
    <row r="39" spans="1:18" ht="12.95" customHeight="1">
      <c r="A39" s="297" t="s">
        <v>161</v>
      </c>
      <c r="B39" s="71">
        <v>748</v>
      </c>
      <c r="C39" s="156">
        <v>45</v>
      </c>
      <c r="D39" s="71">
        <v>703</v>
      </c>
      <c r="E39" s="157">
        <f t="shared" si="0"/>
        <v>15669</v>
      </c>
      <c r="F39" s="157">
        <v>396</v>
      </c>
      <c r="G39" s="71">
        <v>15273</v>
      </c>
      <c r="H39" s="229">
        <v>2761</v>
      </c>
      <c r="I39" s="76"/>
      <c r="J39" s="235"/>
      <c r="K39" s="235"/>
      <c r="M39" s="235"/>
      <c r="R39" s="235"/>
    </row>
    <row r="40" spans="1:18" ht="12.95" customHeight="1">
      <c r="A40" s="296" t="s">
        <v>162</v>
      </c>
      <c r="B40" s="153">
        <v>4252</v>
      </c>
      <c r="C40" s="154">
        <f>SUM(C41:C45)</f>
        <v>1104</v>
      </c>
      <c r="D40" s="153">
        <v>3148</v>
      </c>
      <c r="E40" s="155">
        <f t="shared" si="0"/>
        <v>60584</v>
      </c>
      <c r="F40" s="155">
        <f>SUM(F41:F45)</f>
        <v>12107</v>
      </c>
      <c r="G40" s="153">
        <f>SUM(G41:G45)</f>
        <v>48477</v>
      </c>
      <c r="H40" s="220">
        <f>SUM(H41:H45)</f>
        <v>10181</v>
      </c>
      <c r="I40" s="76"/>
      <c r="J40" s="235"/>
      <c r="K40" s="235"/>
      <c r="L40" s="235"/>
      <c r="M40" s="235"/>
      <c r="N40" s="235"/>
      <c r="O40" s="235"/>
      <c r="P40" s="235"/>
      <c r="R40" s="235"/>
    </row>
    <row r="41" spans="1:18" ht="12.95" customHeight="1">
      <c r="A41" s="297" t="s">
        <v>163</v>
      </c>
      <c r="B41" s="71">
        <v>129</v>
      </c>
      <c r="C41" s="156">
        <v>18</v>
      </c>
      <c r="D41" s="71">
        <v>111</v>
      </c>
      <c r="E41" s="157">
        <f t="shared" si="0"/>
        <v>1682</v>
      </c>
      <c r="F41" s="157">
        <v>146</v>
      </c>
      <c r="G41" s="71">
        <v>1536</v>
      </c>
      <c r="H41" s="229">
        <v>265</v>
      </c>
      <c r="I41" s="76"/>
      <c r="J41" s="235"/>
      <c r="K41" s="235"/>
      <c r="M41" s="235"/>
      <c r="R41" s="235"/>
    </row>
    <row r="42" spans="1:18" ht="12.95" customHeight="1">
      <c r="A42" s="297" t="s">
        <v>164</v>
      </c>
      <c r="B42" s="71">
        <v>226</v>
      </c>
      <c r="C42" s="156">
        <v>71</v>
      </c>
      <c r="D42" s="71">
        <v>155</v>
      </c>
      <c r="E42" s="157">
        <f t="shared" si="0"/>
        <v>3827</v>
      </c>
      <c r="F42" s="157">
        <v>693</v>
      </c>
      <c r="G42" s="71">
        <v>3134</v>
      </c>
      <c r="H42" s="229">
        <v>610</v>
      </c>
      <c r="I42" s="76"/>
      <c r="J42" s="235"/>
      <c r="K42" s="235"/>
      <c r="M42" s="235"/>
      <c r="R42" s="235"/>
    </row>
    <row r="43" spans="1:18" ht="12.95" customHeight="1">
      <c r="A43" s="297" t="s">
        <v>165</v>
      </c>
      <c r="B43" s="71">
        <v>1584</v>
      </c>
      <c r="C43" s="156">
        <v>273</v>
      </c>
      <c r="D43" s="71">
        <v>1311</v>
      </c>
      <c r="E43" s="157">
        <f t="shared" si="0"/>
        <v>24497</v>
      </c>
      <c r="F43" s="157">
        <v>2924</v>
      </c>
      <c r="G43" s="71">
        <v>21573</v>
      </c>
      <c r="H43" s="229">
        <v>3934</v>
      </c>
      <c r="I43" s="76"/>
      <c r="J43" s="235"/>
      <c r="K43" s="235"/>
      <c r="M43" s="235"/>
      <c r="R43" s="235"/>
    </row>
    <row r="44" spans="1:18" ht="12.95" customHeight="1">
      <c r="A44" s="297" t="s">
        <v>166</v>
      </c>
      <c r="B44" s="71">
        <v>2129</v>
      </c>
      <c r="C44" s="156">
        <v>679</v>
      </c>
      <c r="D44" s="71">
        <v>1450</v>
      </c>
      <c r="E44" s="157">
        <f t="shared" si="0"/>
        <v>28986</v>
      </c>
      <c r="F44" s="157">
        <v>8050</v>
      </c>
      <c r="G44" s="71">
        <v>20936</v>
      </c>
      <c r="H44" s="229">
        <v>5062</v>
      </c>
      <c r="I44" s="76"/>
      <c r="J44" s="235"/>
      <c r="K44" s="235"/>
      <c r="M44" s="235"/>
      <c r="R44" s="235"/>
    </row>
    <row r="45" spans="1:18" ht="12.95" customHeight="1">
      <c r="A45" s="297" t="s">
        <v>167</v>
      </c>
      <c r="B45" s="71">
        <v>184</v>
      </c>
      <c r="C45" s="156">
        <v>63</v>
      </c>
      <c r="D45" s="71">
        <v>121</v>
      </c>
      <c r="E45" s="157">
        <f t="shared" si="0"/>
        <v>1592</v>
      </c>
      <c r="F45" s="157">
        <v>294</v>
      </c>
      <c r="G45" s="71">
        <v>1298</v>
      </c>
      <c r="H45" s="229">
        <v>310</v>
      </c>
      <c r="I45" s="76"/>
      <c r="J45" s="235"/>
      <c r="K45" s="235"/>
      <c r="M45" s="235"/>
      <c r="R45" s="235"/>
    </row>
    <row r="46" spans="1:18" ht="12.95" customHeight="1">
      <c r="A46" s="296" t="s">
        <v>168</v>
      </c>
      <c r="B46" s="153">
        <v>6736</v>
      </c>
      <c r="C46" s="154">
        <f>C47+C48</f>
        <v>1597</v>
      </c>
      <c r="D46" s="153">
        <v>5139</v>
      </c>
      <c r="E46" s="155">
        <f t="shared" si="0"/>
        <v>90100</v>
      </c>
      <c r="F46" s="155">
        <f>F47+F48</f>
        <v>19689</v>
      </c>
      <c r="G46" s="153">
        <f>G47+G48</f>
        <v>70411</v>
      </c>
      <c r="H46" s="220">
        <f>H47+H48</f>
        <v>15181</v>
      </c>
      <c r="I46" s="76"/>
      <c r="J46" s="235"/>
      <c r="K46" s="235"/>
      <c r="L46" s="235"/>
      <c r="M46" s="235"/>
      <c r="N46" s="235"/>
      <c r="O46" s="235"/>
      <c r="P46" s="235"/>
      <c r="R46" s="235"/>
    </row>
    <row r="47" spans="1:18" ht="12.95" customHeight="1">
      <c r="A47" s="297" t="s">
        <v>169</v>
      </c>
      <c r="B47" s="71">
        <v>50</v>
      </c>
      <c r="C47" s="156">
        <v>9</v>
      </c>
      <c r="D47" s="71">
        <v>41</v>
      </c>
      <c r="E47" s="157">
        <f t="shared" si="0"/>
        <v>552</v>
      </c>
      <c r="F47" s="157">
        <v>87</v>
      </c>
      <c r="G47" s="71">
        <v>465</v>
      </c>
      <c r="H47" s="229">
        <v>102</v>
      </c>
      <c r="I47" s="76"/>
      <c r="J47" s="235"/>
      <c r="K47" s="235"/>
    </row>
    <row r="48" spans="1:18" ht="12.95" customHeight="1">
      <c r="A48" s="297" t="s">
        <v>170</v>
      </c>
      <c r="B48" s="71">
        <v>6686</v>
      </c>
      <c r="C48" s="156">
        <v>1588</v>
      </c>
      <c r="D48" s="71">
        <v>5098</v>
      </c>
      <c r="E48" s="157">
        <f t="shared" si="0"/>
        <v>89548</v>
      </c>
      <c r="F48" s="157">
        <v>19602</v>
      </c>
      <c r="G48" s="71">
        <v>69946</v>
      </c>
      <c r="H48" s="229">
        <v>15079</v>
      </c>
      <c r="I48" s="76"/>
      <c r="J48" s="235"/>
      <c r="K48" s="235"/>
    </row>
    <row r="49" spans="1:9" ht="4.5" customHeight="1">
      <c r="A49" s="167"/>
      <c r="B49" s="160"/>
      <c r="C49" s="161"/>
      <c r="D49" s="161"/>
      <c r="E49" s="161"/>
      <c r="F49" s="161"/>
      <c r="G49" s="162"/>
      <c r="H49" s="163"/>
      <c r="I49" s="164"/>
    </row>
    <row r="50" spans="1:9" ht="12.75" customHeight="1" thickBot="1">
      <c r="A50" s="75"/>
      <c r="B50" s="77"/>
      <c r="C50" s="77"/>
      <c r="D50" s="77"/>
      <c r="E50" s="77"/>
      <c r="F50" s="77"/>
      <c r="G50" s="75"/>
      <c r="H50" s="75"/>
      <c r="I50" s="75"/>
    </row>
    <row r="51" spans="1:9" ht="13.5" thickTop="1">
      <c r="A51" s="253" t="str">
        <f>'Περιεχόμενα-Contents'!B10</f>
        <v>(Τελευταία Ενημέρωση/Last Update 26/08/2025)</v>
      </c>
      <c r="B51" s="264"/>
      <c r="C51" s="264"/>
      <c r="D51" s="264"/>
      <c r="E51" s="264"/>
      <c r="F51" s="264"/>
      <c r="G51" s="265"/>
      <c r="H51" s="265"/>
      <c r="I51" s="265"/>
    </row>
    <row r="52" spans="1:9">
      <c r="A52" s="49" t="str">
        <f>'Περιεχόμενα-Contents'!B11</f>
        <v>COPYRIGHT ©: 2025 REPUBLIC OF CYPRUS, STATISTICAL SERVICE</v>
      </c>
      <c r="B52" s="77"/>
      <c r="C52" s="77"/>
      <c r="D52" s="77"/>
      <c r="E52" s="77"/>
      <c r="F52" s="77"/>
      <c r="G52" s="75"/>
      <c r="H52" s="75"/>
      <c r="I52" s="75"/>
    </row>
  </sheetData>
  <mergeCells count="8">
    <mergeCell ref="B10:D10"/>
    <mergeCell ref="E10:G10"/>
    <mergeCell ref="H10:I12"/>
    <mergeCell ref="A1:B1"/>
    <mergeCell ref="A4:I4"/>
    <mergeCell ref="A5:I5"/>
    <mergeCell ref="A6:I6"/>
    <mergeCell ref="A7:I7"/>
  </mergeCells>
  <hyperlinks>
    <hyperlink ref="A1" location="'Περιεχόμενα-Contents'!A1" display="Περιεχόμενα - Contents" xr:uid="{00000000-0004-0000-0600-000000000000}"/>
  </hyperlinks>
  <printOptions horizontalCentered="1"/>
  <pageMargins left="0.19685039370078741" right="0.15748031496062992" top="0.23622047244094491" bottom="0.19685039370078741" header="0.15748031496062992" footer="0.1574803149606299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O52"/>
  <sheetViews>
    <sheetView zoomScaleNormal="100" zoomScaleSheetLayoutView="80" workbookViewId="0">
      <pane ySplit="9" topLeftCell="A10" activePane="bottomLeft" state="frozen"/>
      <selection pane="bottomLeft" sqref="A1:B1"/>
    </sheetView>
  </sheetViews>
  <sheetFormatPr defaultColWidth="9.28515625" defaultRowHeight="12.75"/>
  <cols>
    <col min="1" max="1" width="13.7109375" style="78" customWidth="1"/>
    <col min="2" max="3" width="13.7109375" style="165" customWidth="1"/>
    <col min="4" max="4" width="14.28515625" style="165" customWidth="1"/>
    <col min="5" max="5" width="14.42578125" style="165" customWidth="1"/>
    <col min="6" max="8" width="13.7109375" style="165" customWidth="1"/>
    <col min="9" max="11" width="13.7109375" style="78" customWidth="1"/>
    <col min="12" max="16384" width="9.28515625" style="78"/>
  </cols>
  <sheetData>
    <row r="1" spans="1:15" s="65" customFormat="1" ht="12.95" customHeight="1">
      <c r="A1" s="336" t="s">
        <v>19</v>
      </c>
      <c r="B1" s="337"/>
      <c r="C1" s="22"/>
      <c r="D1" s="62"/>
      <c r="E1" s="62"/>
      <c r="F1" s="22"/>
      <c r="G1" s="22"/>
      <c r="H1" s="62"/>
      <c r="I1" s="22"/>
      <c r="J1" s="135"/>
      <c r="K1" s="135" t="s">
        <v>461</v>
      </c>
      <c r="L1" s="63"/>
      <c r="M1" s="64"/>
      <c r="N1" s="63"/>
      <c r="O1" s="136"/>
    </row>
    <row r="2" spans="1:15" s="65" customFormat="1" ht="12.95" customHeight="1">
      <c r="A2" s="22"/>
      <c r="B2" s="25"/>
      <c r="C2" s="66"/>
      <c r="D2" s="62"/>
      <c r="E2" s="62"/>
      <c r="F2" s="22"/>
      <c r="G2" s="22"/>
      <c r="H2" s="62"/>
      <c r="I2" s="22"/>
      <c r="J2" s="135"/>
      <c r="K2" s="135" t="s">
        <v>460</v>
      </c>
      <c r="L2" s="63"/>
      <c r="M2" s="64"/>
      <c r="N2" s="63"/>
      <c r="O2" s="136"/>
    </row>
    <row r="3" spans="1:15" s="65" customFormat="1" ht="9.1999999999999993" customHeight="1">
      <c r="A3" s="22"/>
      <c r="B3" s="25"/>
      <c r="C3" s="66"/>
      <c r="D3" s="62"/>
      <c r="E3" s="62"/>
      <c r="F3" s="62"/>
      <c r="G3" s="22"/>
      <c r="H3" s="62"/>
      <c r="I3" s="62"/>
      <c r="J3" s="62"/>
      <c r="K3" s="62"/>
      <c r="L3" s="63"/>
      <c r="M3" s="64"/>
      <c r="N3" s="63"/>
      <c r="O3" s="136"/>
    </row>
    <row r="4" spans="1:15" s="137" customFormat="1" ht="15" customHeight="1">
      <c r="A4" s="355" t="s">
        <v>546</v>
      </c>
      <c r="B4" s="356"/>
      <c r="C4" s="356"/>
      <c r="D4" s="356"/>
      <c r="E4" s="356"/>
      <c r="F4" s="356"/>
      <c r="G4" s="356"/>
      <c r="H4" s="356"/>
      <c r="I4" s="356"/>
      <c r="J4" s="356"/>
      <c r="K4" s="356"/>
    </row>
    <row r="5" spans="1:15" s="137" customFormat="1" ht="15" customHeight="1" thickBot="1">
      <c r="A5" s="333" t="s">
        <v>547</v>
      </c>
      <c r="B5" s="333"/>
      <c r="C5" s="333"/>
      <c r="D5" s="333"/>
      <c r="E5" s="333"/>
      <c r="F5" s="333"/>
      <c r="G5" s="333"/>
      <c r="H5" s="333"/>
      <c r="I5" s="333"/>
      <c r="J5" s="333"/>
      <c r="K5" s="333"/>
    </row>
    <row r="6" spans="1:15" s="137" customFormat="1" ht="15" customHeight="1" thickTop="1">
      <c r="A6" s="138"/>
      <c r="B6" s="138"/>
      <c r="C6" s="138"/>
      <c r="D6" s="138"/>
      <c r="E6" s="138"/>
      <c r="F6" s="138"/>
      <c r="G6" s="138"/>
      <c r="H6" s="138"/>
      <c r="I6" s="138"/>
      <c r="J6" s="138"/>
      <c r="K6" s="138"/>
    </row>
    <row r="7" spans="1:15" s="137" customFormat="1" ht="13.5" customHeight="1">
      <c r="A7" s="138"/>
      <c r="B7" s="139"/>
      <c r="C7" s="139"/>
      <c r="D7" s="139"/>
      <c r="E7" s="139"/>
      <c r="F7" s="139"/>
      <c r="G7" s="139"/>
      <c r="H7" s="139"/>
      <c r="I7" s="139"/>
      <c r="J7" s="354" t="s">
        <v>99</v>
      </c>
      <c r="K7" s="354"/>
    </row>
    <row r="8" spans="1:15" s="67" customFormat="1" ht="64.5" customHeight="1">
      <c r="A8" s="140" t="s">
        <v>25</v>
      </c>
      <c r="B8" s="142" t="s">
        <v>521</v>
      </c>
      <c r="C8" s="142" t="s">
        <v>464</v>
      </c>
      <c r="D8" s="142" t="s">
        <v>240</v>
      </c>
      <c r="E8" s="142" t="s">
        <v>241</v>
      </c>
      <c r="F8" s="142" t="s">
        <v>465</v>
      </c>
      <c r="G8" s="142" t="s">
        <v>466</v>
      </c>
      <c r="H8" s="142" t="s">
        <v>467</v>
      </c>
      <c r="I8" s="142" t="s">
        <v>468</v>
      </c>
      <c r="J8" s="142" t="s">
        <v>469</v>
      </c>
      <c r="K8" s="142" t="s">
        <v>242</v>
      </c>
    </row>
    <row r="9" spans="1:15" s="67" customFormat="1" ht="56.25" customHeight="1">
      <c r="A9" s="145" t="s">
        <v>28</v>
      </c>
      <c r="B9" s="146" t="s">
        <v>522</v>
      </c>
      <c r="C9" s="146" t="s">
        <v>470</v>
      </c>
      <c r="D9" s="146" t="s">
        <v>243</v>
      </c>
      <c r="E9" s="146" t="s">
        <v>244</v>
      </c>
      <c r="F9" s="146" t="s">
        <v>471</v>
      </c>
      <c r="G9" s="146" t="s">
        <v>472</v>
      </c>
      <c r="H9" s="146" t="s">
        <v>473</v>
      </c>
      <c r="I9" s="146" t="s">
        <v>474</v>
      </c>
      <c r="J9" s="146" t="s">
        <v>475</v>
      </c>
      <c r="K9" s="146" t="s">
        <v>245</v>
      </c>
    </row>
    <row r="10" spans="1:15" s="137" customFormat="1" ht="4.5" customHeight="1">
      <c r="A10" s="300"/>
      <c r="B10" s="148"/>
      <c r="C10" s="148"/>
      <c r="D10" s="148"/>
      <c r="E10" s="148"/>
      <c r="F10" s="148"/>
      <c r="G10" s="188"/>
      <c r="H10" s="148"/>
      <c r="I10" s="75"/>
      <c r="J10" s="75"/>
      <c r="K10" s="76"/>
    </row>
    <row r="11" spans="1:15" ht="12.95" customHeight="1">
      <c r="A11" s="301" t="s">
        <v>219</v>
      </c>
      <c r="B11" s="70">
        <f t="shared" ref="B11:K11" si="0">B12+B17+B28</f>
        <v>6232583</v>
      </c>
      <c r="C11" s="70">
        <f t="shared" si="0"/>
        <v>3592556</v>
      </c>
      <c r="D11" s="70">
        <f t="shared" si="0"/>
        <v>556187</v>
      </c>
      <c r="E11" s="70">
        <f t="shared" si="0"/>
        <v>1013097</v>
      </c>
      <c r="F11" s="70">
        <f t="shared" si="0"/>
        <v>959541</v>
      </c>
      <c r="G11" s="70">
        <f t="shared" si="0"/>
        <v>8893</v>
      </c>
      <c r="H11" s="70">
        <f t="shared" si="0"/>
        <v>9666</v>
      </c>
      <c r="I11" s="70">
        <f t="shared" si="0"/>
        <v>178123</v>
      </c>
      <c r="J11" s="70">
        <f t="shared" si="0"/>
        <v>26883</v>
      </c>
      <c r="K11" s="240">
        <f t="shared" si="0"/>
        <v>-112363</v>
      </c>
      <c r="L11" s="235"/>
      <c r="M11" s="235"/>
      <c r="N11" s="311"/>
    </row>
    <row r="12" spans="1:15" ht="17.25" customHeight="1">
      <c r="A12" s="301">
        <v>41</v>
      </c>
      <c r="B12" s="70">
        <f t="shared" ref="B12:K12" si="1">B13+B15</f>
        <v>4173966</v>
      </c>
      <c r="C12" s="70">
        <f t="shared" si="1"/>
        <v>2682911</v>
      </c>
      <c r="D12" s="70">
        <f t="shared" si="1"/>
        <v>353401</v>
      </c>
      <c r="E12" s="70">
        <f t="shared" si="1"/>
        <v>100191</v>
      </c>
      <c r="F12" s="70">
        <f t="shared" si="1"/>
        <v>958525</v>
      </c>
      <c r="G12" s="70">
        <f t="shared" si="1"/>
        <v>405</v>
      </c>
      <c r="H12" s="70">
        <f t="shared" si="1"/>
        <v>2970</v>
      </c>
      <c r="I12" s="70">
        <f t="shared" si="1"/>
        <v>159527</v>
      </c>
      <c r="J12" s="70">
        <f t="shared" si="1"/>
        <v>29962</v>
      </c>
      <c r="K12" s="240">
        <f t="shared" si="1"/>
        <v>-113926</v>
      </c>
      <c r="L12" s="235"/>
    </row>
    <row r="13" spans="1:15" ht="15.75" customHeight="1">
      <c r="A13" s="302" t="s">
        <v>220</v>
      </c>
      <c r="B13" s="153">
        <f>SUM(C13:K13)</f>
        <v>892396</v>
      </c>
      <c r="C13" s="153">
        <f t="shared" ref="C13:K13" si="2">C14</f>
        <v>25546</v>
      </c>
      <c r="D13" s="153">
        <f t="shared" si="2"/>
        <v>5305</v>
      </c>
      <c r="E13" s="153">
        <f t="shared" si="2"/>
        <v>514</v>
      </c>
      <c r="F13" s="153">
        <f t="shared" si="2"/>
        <v>894676</v>
      </c>
      <c r="G13" s="153">
        <f t="shared" si="2"/>
        <v>301</v>
      </c>
      <c r="H13" s="153">
        <f t="shared" si="2"/>
        <v>371</v>
      </c>
      <c r="I13" s="153">
        <f t="shared" si="2"/>
        <v>78346</v>
      </c>
      <c r="J13" s="153">
        <f t="shared" si="2"/>
        <v>-43049</v>
      </c>
      <c r="K13" s="240">
        <f t="shared" si="2"/>
        <v>-69614</v>
      </c>
      <c r="L13" s="235"/>
    </row>
    <row r="14" spans="1:15" ht="15" customHeight="1">
      <c r="A14" s="303" t="s">
        <v>141</v>
      </c>
      <c r="B14" s="71">
        <f>SUM(C14:K14)</f>
        <v>892396</v>
      </c>
      <c r="C14" s="238">
        <v>25546</v>
      </c>
      <c r="D14" s="71">
        <v>5305</v>
      </c>
      <c r="E14" s="71">
        <v>514</v>
      </c>
      <c r="F14" s="71">
        <v>894676</v>
      </c>
      <c r="G14" s="71">
        <v>301</v>
      </c>
      <c r="H14" s="71">
        <v>371</v>
      </c>
      <c r="I14" s="71">
        <v>78346</v>
      </c>
      <c r="J14" s="71">
        <v>-43049</v>
      </c>
      <c r="K14" s="241">
        <v>-69614</v>
      </c>
      <c r="L14" s="235"/>
      <c r="M14" s="235"/>
      <c r="N14"/>
    </row>
    <row r="15" spans="1:15" s="152" customFormat="1" ht="15.75" customHeight="1">
      <c r="A15" s="304" t="s">
        <v>142</v>
      </c>
      <c r="B15" s="153">
        <f>SUM(C15:K15)</f>
        <v>3281570</v>
      </c>
      <c r="C15" s="239">
        <f>C16</f>
        <v>2657365</v>
      </c>
      <c r="D15" s="153">
        <f>D16</f>
        <v>348096</v>
      </c>
      <c r="E15" s="153">
        <f>E16</f>
        <v>99677</v>
      </c>
      <c r="F15" s="153">
        <f>F16</f>
        <v>63849</v>
      </c>
      <c r="G15" s="153">
        <v>104</v>
      </c>
      <c r="H15" s="153">
        <f>H16</f>
        <v>2599</v>
      </c>
      <c r="I15" s="153">
        <f>I16</f>
        <v>81181</v>
      </c>
      <c r="J15" s="153">
        <f>J16</f>
        <v>73011</v>
      </c>
      <c r="K15" s="240">
        <f>K16</f>
        <v>-44312</v>
      </c>
      <c r="L15" s="235"/>
    </row>
    <row r="16" spans="1:15" s="152" customFormat="1" ht="15" customHeight="1">
      <c r="A16" s="305" t="s">
        <v>143</v>
      </c>
      <c r="B16" s="71">
        <f>SUM(C16:K16)</f>
        <v>3281570</v>
      </c>
      <c r="C16" s="238">
        <v>2657365</v>
      </c>
      <c r="D16" s="71">
        <v>348096</v>
      </c>
      <c r="E16" s="71">
        <v>99677</v>
      </c>
      <c r="F16" s="71">
        <v>63849</v>
      </c>
      <c r="G16" s="71">
        <v>104</v>
      </c>
      <c r="H16" s="71">
        <v>2599</v>
      </c>
      <c r="I16" s="71">
        <v>81181</v>
      </c>
      <c r="J16" s="71">
        <v>73011</v>
      </c>
      <c r="K16" s="241">
        <v>-44312</v>
      </c>
      <c r="L16" s="235"/>
      <c r="M16" s="235"/>
      <c r="N16"/>
    </row>
    <row r="17" spans="1:14" ht="17.25" customHeight="1">
      <c r="A17" s="301">
        <v>42</v>
      </c>
      <c r="B17" s="70">
        <f t="shared" ref="B17:K17" si="3">B18+B22+B25</f>
        <v>397086</v>
      </c>
      <c r="C17" s="70">
        <f t="shared" si="3"/>
        <v>334793</v>
      </c>
      <c r="D17" s="70">
        <f t="shared" si="3"/>
        <v>12757</v>
      </c>
      <c r="E17" s="70">
        <f t="shared" si="3"/>
        <v>35723</v>
      </c>
      <c r="F17" s="70">
        <f t="shared" si="3"/>
        <v>375</v>
      </c>
      <c r="G17" s="70">
        <f t="shared" si="3"/>
        <v>7001</v>
      </c>
      <c r="H17" s="70">
        <f t="shared" si="3"/>
        <v>300</v>
      </c>
      <c r="I17" s="70">
        <f t="shared" si="3"/>
        <v>7844</v>
      </c>
      <c r="J17" s="70">
        <f t="shared" si="3"/>
        <v>-1063</v>
      </c>
      <c r="K17" s="242">
        <f t="shared" si="3"/>
        <v>-644</v>
      </c>
      <c r="L17" s="235"/>
    </row>
    <row r="18" spans="1:14" ht="12.95" customHeight="1">
      <c r="A18" s="302" t="s">
        <v>144</v>
      </c>
      <c r="B18" s="70">
        <f>SUM(C18:K18)</f>
        <v>233683</v>
      </c>
      <c r="C18" s="70">
        <f>C19</f>
        <v>181815</v>
      </c>
      <c r="D18" s="153">
        <f>D19</f>
        <v>12757</v>
      </c>
      <c r="E18" s="153">
        <f>E19</f>
        <v>25451</v>
      </c>
      <c r="F18" s="153">
        <v>0</v>
      </c>
      <c r="G18" s="153">
        <f>G19</f>
        <v>7000</v>
      </c>
      <c r="H18" s="153">
        <f>H19</f>
        <v>180</v>
      </c>
      <c r="I18" s="153">
        <f>I19</f>
        <v>7548</v>
      </c>
      <c r="J18" s="153">
        <f>J19</f>
        <v>-391</v>
      </c>
      <c r="K18" s="240">
        <f>K19</f>
        <v>-677</v>
      </c>
      <c r="L18" s="235"/>
    </row>
    <row r="19" spans="1:14" ht="12.95" customHeight="1">
      <c r="A19" s="303" t="s">
        <v>145</v>
      </c>
      <c r="B19" s="71">
        <f>SUM(C19:K19)</f>
        <v>233683</v>
      </c>
      <c r="C19" s="238">
        <v>181815</v>
      </c>
      <c r="D19" s="71">
        <v>12757</v>
      </c>
      <c r="E19" s="71">
        <v>25451</v>
      </c>
      <c r="F19" s="71">
        <v>0</v>
      </c>
      <c r="G19" s="71">
        <v>7000</v>
      </c>
      <c r="H19" s="71">
        <v>180</v>
      </c>
      <c r="I19" s="71">
        <v>7548</v>
      </c>
      <c r="J19" s="71">
        <v>-391</v>
      </c>
      <c r="K19" s="241">
        <v>-677</v>
      </c>
      <c r="L19" s="235"/>
      <c r="M19" s="235"/>
      <c r="N19"/>
    </row>
    <row r="20" spans="1:14" ht="14.25" customHeight="1">
      <c r="A20" s="303" t="s">
        <v>146</v>
      </c>
      <c r="B20" s="71">
        <f>SUM(C20:K20)</f>
        <v>0</v>
      </c>
      <c r="C20" s="71">
        <v>0</v>
      </c>
      <c r="D20" s="71">
        <v>0</v>
      </c>
      <c r="E20" s="71">
        <v>0</v>
      </c>
      <c r="F20" s="71">
        <v>0</v>
      </c>
      <c r="G20" s="71">
        <v>0</v>
      </c>
      <c r="H20" s="71">
        <v>0</v>
      </c>
      <c r="I20" s="71">
        <v>0</v>
      </c>
      <c r="J20" s="71">
        <v>0</v>
      </c>
      <c r="K20" s="243">
        <v>0</v>
      </c>
      <c r="L20" s="235"/>
    </row>
    <row r="21" spans="1:14" ht="12.95" customHeight="1">
      <c r="A21" s="303" t="s">
        <v>147</v>
      </c>
      <c r="B21" s="71">
        <f>SUM(C21:K21)</f>
        <v>0</v>
      </c>
      <c r="C21" s="71">
        <v>0</v>
      </c>
      <c r="D21" s="71">
        <v>0</v>
      </c>
      <c r="E21" s="71">
        <v>0</v>
      </c>
      <c r="F21" s="71">
        <v>0</v>
      </c>
      <c r="G21" s="71">
        <v>0</v>
      </c>
      <c r="H21" s="71">
        <v>0</v>
      </c>
      <c r="I21" s="71">
        <v>0</v>
      </c>
      <c r="J21" s="71">
        <v>0</v>
      </c>
      <c r="K21" s="243">
        <v>0</v>
      </c>
      <c r="L21" s="235"/>
    </row>
    <row r="22" spans="1:14" ht="12" customHeight="1">
      <c r="A22" s="302" t="s">
        <v>148</v>
      </c>
      <c r="B22" s="153">
        <f>SUM(C22:K22)</f>
        <v>35531</v>
      </c>
      <c r="C22" s="153">
        <f>C23+C24</f>
        <v>30445</v>
      </c>
      <c r="D22" s="153">
        <v>0</v>
      </c>
      <c r="E22" s="153">
        <f>E23+E24</f>
        <v>4566</v>
      </c>
      <c r="F22" s="153">
        <v>0</v>
      </c>
      <c r="G22" s="153">
        <v>1</v>
      </c>
      <c r="H22" s="153">
        <f>H23+H24</f>
        <v>120</v>
      </c>
      <c r="I22" s="153">
        <f>I23+I24</f>
        <v>0</v>
      </c>
      <c r="J22" s="153">
        <f>J23+J24</f>
        <v>382</v>
      </c>
      <c r="K22" s="240">
        <f>K23+K24</f>
        <v>17</v>
      </c>
      <c r="L22" s="235"/>
    </row>
    <row r="23" spans="1:14" ht="15" customHeight="1">
      <c r="A23" s="303" t="s">
        <v>149</v>
      </c>
      <c r="B23" s="71">
        <f t="shared" ref="B23:B45" si="4">SUM(C23:K23)</f>
        <v>19740</v>
      </c>
      <c r="C23" s="71">
        <v>15169</v>
      </c>
      <c r="D23" s="71">
        <v>0</v>
      </c>
      <c r="E23" s="71">
        <v>4566</v>
      </c>
      <c r="F23" s="71">
        <v>0</v>
      </c>
      <c r="G23" s="71">
        <v>1</v>
      </c>
      <c r="H23" s="71">
        <v>4</v>
      </c>
      <c r="I23" s="71">
        <v>0</v>
      </c>
      <c r="J23" s="71">
        <v>0</v>
      </c>
      <c r="K23" s="241">
        <v>0</v>
      </c>
      <c r="L23" s="235"/>
      <c r="M23" s="235"/>
    </row>
    <row r="24" spans="1:14" ht="14.25" customHeight="1">
      <c r="A24" s="303" t="s">
        <v>150</v>
      </c>
      <c r="B24" s="71">
        <f t="shared" si="4"/>
        <v>15791</v>
      </c>
      <c r="C24" s="71">
        <v>15276</v>
      </c>
      <c r="D24" s="71">
        <v>0</v>
      </c>
      <c r="E24" s="71">
        <v>0</v>
      </c>
      <c r="F24" s="71">
        <v>0</v>
      </c>
      <c r="G24" s="71">
        <v>0</v>
      </c>
      <c r="H24" s="71">
        <v>116</v>
      </c>
      <c r="I24" s="71">
        <v>0</v>
      </c>
      <c r="J24" s="71">
        <v>382</v>
      </c>
      <c r="K24" s="241">
        <v>17</v>
      </c>
      <c r="L24" s="235"/>
      <c r="M24" s="235"/>
    </row>
    <row r="25" spans="1:14" ht="12.95" customHeight="1">
      <c r="A25" s="302" t="s">
        <v>151</v>
      </c>
      <c r="B25" s="153">
        <f t="shared" si="4"/>
        <v>127872</v>
      </c>
      <c r="C25" s="153">
        <f>C26+C27</f>
        <v>122533</v>
      </c>
      <c r="D25" s="153">
        <v>0</v>
      </c>
      <c r="E25" s="153">
        <f>E26+E27</f>
        <v>5706</v>
      </c>
      <c r="F25" s="153">
        <f>F26+F27</f>
        <v>375</v>
      </c>
      <c r="G25" s="153">
        <v>0</v>
      </c>
      <c r="H25" s="153">
        <v>0</v>
      </c>
      <c r="I25" s="153">
        <v>296</v>
      </c>
      <c r="J25" s="153">
        <f>J26+J27</f>
        <v>-1054</v>
      </c>
      <c r="K25" s="240">
        <v>16</v>
      </c>
      <c r="L25" s="235"/>
    </row>
    <row r="26" spans="1:14" ht="12.95" customHeight="1">
      <c r="A26" s="303" t="s">
        <v>152</v>
      </c>
      <c r="B26" s="71">
        <f t="shared" si="4"/>
        <v>7625</v>
      </c>
      <c r="C26" s="71">
        <v>5385</v>
      </c>
      <c r="D26" s="71">
        <v>0</v>
      </c>
      <c r="E26" s="71">
        <v>2239</v>
      </c>
      <c r="F26" s="71">
        <v>0</v>
      </c>
      <c r="G26" s="71">
        <v>0</v>
      </c>
      <c r="H26" s="71">
        <v>0</v>
      </c>
      <c r="I26" s="71">
        <v>0</v>
      </c>
      <c r="J26" s="71">
        <v>0</v>
      </c>
      <c r="K26" s="241">
        <v>1</v>
      </c>
      <c r="L26" s="235"/>
      <c r="M26" s="235"/>
    </row>
    <row r="27" spans="1:14" ht="12.95" customHeight="1">
      <c r="A27" s="303" t="s">
        <v>153</v>
      </c>
      <c r="B27" s="71">
        <f t="shared" si="4"/>
        <v>120247</v>
      </c>
      <c r="C27" s="71">
        <v>117148</v>
      </c>
      <c r="D27" s="71">
        <v>0</v>
      </c>
      <c r="E27" s="71">
        <v>3467</v>
      </c>
      <c r="F27" s="71">
        <v>375</v>
      </c>
      <c r="G27" s="71">
        <v>0</v>
      </c>
      <c r="H27" s="71">
        <v>0</v>
      </c>
      <c r="I27" s="71">
        <v>296</v>
      </c>
      <c r="J27" s="71">
        <v>-1054</v>
      </c>
      <c r="K27" s="243">
        <v>15</v>
      </c>
      <c r="L27" s="235"/>
      <c r="M27" s="235"/>
    </row>
    <row r="28" spans="1:14" ht="12.95" customHeight="1">
      <c r="A28" s="301">
        <v>43</v>
      </c>
      <c r="B28" s="70">
        <f t="shared" si="4"/>
        <v>1661531</v>
      </c>
      <c r="C28" s="70">
        <f t="shared" ref="C28:K28" si="5">C29+C33+C37+C43</f>
        <v>574852</v>
      </c>
      <c r="D28" s="70">
        <f t="shared" si="5"/>
        <v>190029</v>
      </c>
      <c r="E28" s="70">
        <f t="shared" si="5"/>
        <v>877183</v>
      </c>
      <c r="F28" s="70">
        <f t="shared" si="5"/>
        <v>641</v>
      </c>
      <c r="G28" s="70">
        <f t="shared" si="5"/>
        <v>1487</v>
      </c>
      <c r="H28" s="70">
        <f t="shared" si="5"/>
        <v>6396</v>
      </c>
      <c r="I28" s="70">
        <f t="shared" si="5"/>
        <v>10752</v>
      </c>
      <c r="J28" s="70">
        <f t="shared" si="5"/>
        <v>-2016</v>
      </c>
      <c r="K28" s="242">
        <f t="shared" si="5"/>
        <v>2207</v>
      </c>
      <c r="L28" s="235"/>
    </row>
    <row r="29" spans="1:14" ht="12.95" customHeight="1">
      <c r="A29" s="302" t="s">
        <v>154</v>
      </c>
      <c r="B29" s="153">
        <f t="shared" si="4"/>
        <v>152720</v>
      </c>
      <c r="C29" s="153">
        <f>SUM(C30:C32)</f>
        <v>62103</v>
      </c>
      <c r="D29" s="153">
        <f>SUM(D30:D32)</f>
        <v>3711</v>
      </c>
      <c r="E29" s="153">
        <f>SUM(E30:E32)</f>
        <v>84360</v>
      </c>
      <c r="F29" s="153">
        <f>SUM(F30:F32)</f>
        <v>0</v>
      </c>
      <c r="G29" s="153">
        <v>296</v>
      </c>
      <c r="H29" s="153">
        <v>312</v>
      </c>
      <c r="I29" s="153">
        <f>SUM(I30:I32)</f>
        <v>2000</v>
      </c>
      <c r="J29" s="153">
        <f>SUM(J30:J32)</f>
        <v>-267</v>
      </c>
      <c r="K29" s="244">
        <f>SUM(K30:K32)</f>
        <v>205</v>
      </c>
      <c r="L29" s="235"/>
    </row>
    <row r="30" spans="1:14" ht="12.95" customHeight="1">
      <c r="A30" s="303" t="s">
        <v>155</v>
      </c>
      <c r="B30" s="71">
        <f t="shared" si="4"/>
        <v>6693</v>
      </c>
      <c r="C30" s="71">
        <v>4468</v>
      </c>
      <c r="D30" s="71">
        <v>49</v>
      </c>
      <c r="E30" s="71">
        <v>2104</v>
      </c>
      <c r="F30" s="71">
        <v>0</v>
      </c>
      <c r="G30" s="71">
        <v>0</v>
      </c>
      <c r="H30" s="71">
        <v>0</v>
      </c>
      <c r="I30" s="71">
        <v>52</v>
      </c>
      <c r="J30" s="71">
        <v>0</v>
      </c>
      <c r="K30" s="243">
        <v>20</v>
      </c>
      <c r="L30" s="235"/>
      <c r="M30" s="235"/>
    </row>
    <row r="31" spans="1:14" ht="12.95" customHeight="1">
      <c r="A31" s="303" t="s">
        <v>156</v>
      </c>
      <c r="B31" s="71">
        <f t="shared" si="4"/>
        <v>145276</v>
      </c>
      <c r="C31" s="71">
        <v>57104</v>
      </c>
      <c r="D31" s="71">
        <v>3662</v>
      </c>
      <c r="E31" s="71">
        <v>82036</v>
      </c>
      <c r="F31" s="71">
        <v>0</v>
      </c>
      <c r="G31" s="71">
        <v>296</v>
      </c>
      <c r="H31" s="71">
        <v>312</v>
      </c>
      <c r="I31" s="71">
        <v>1948</v>
      </c>
      <c r="J31" s="71">
        <v>-267</v>
      </c>
      <c r="K31" s="243">
        <v>185</v>
      </c>
      <c r="L31" s="235"/>
      <c r="M31" s="235"/>
    </row>
    <row r="32" spans="1:14" ht="12.95" customHeight="1">
      <c r="A32" s="303" t="s">
        <v>157</v>
      </c>
      <c r="B32" s="71">
        <f t="shared" si="4"/>
        <v>751</v>
      </c>
      <c r="C32" s="71">
        <v>531</v>
      </c>
      <c r="D32" s="71">
        <v>0</v>
      </c>
      <c r="E32" s="71">
        <v>220</v>
      </c>
      <c r="F32" s="71">
        <v>0</v>
      </c>
      <c r="G32" s="71">
        <v>0</v>
      </c>
      <c r="H32" s="71">
        <v>0</v>
      </c>
      <c r="I32" s="71">
        <v>0</v>
      </c>
      <c r="J32" s="71">
        <v>0</v>
      </c>
      <c r="K32" s="243">
        <v>0</v>
      </c>
      <c r="L32" s="235"/>
      <c r="M32" s="235"/>
    </row>
    <row r="33" spans="1:13" ht="12.95" customHeight="1">
      <c r="A33" s="302" t="s">
        <v>158</v>
      </c>
      <c r="B33" s="153">
        <f t="shared" si="4"/>
        <v>810624</v>
      </c>
      <c r="C33" s="153">
        <f>SUM(C34:C36)</f>
        <v>339137</v>
      </c>
      <c r="D33" s="153">
        <f>SUM(D34:D36)</f>
        <v>108539</v>
      </c>
      <c r="E33" s="153">
        <f>SUM(E34:E36)</f>
        <v>351336</v>
      </c>
      <c r="F33" s="153">
        <v>0</v>
      </c>
      <c r="G33" s="153">
        <v>740</v>
      </c>
      <c r="H33" s="153">
        <f>SUM(H34:H36)</f>
        <v>5023</v>
      </c>
      <c r="I33" s="153">
        <f>SUM(I34:I36)</f>
        <v>4935</v>
      </c>
      <c r="J33" s="153">
        <f>SUM(J34:J36)</f>
        <v>-1606</v>
      </c>
      <c r="K33" s="240">
        <f>SUM(K34:K36)</f>
        <v>2520</v>
      </c>
      <c r="L33" s="235"/>
    </row>
    <row r="34" spans="1:13" ht="12.95" customHeight="1">
      <c r="A34" s="303" t="s">
        <v>159</v>
      </c>
      <c r="B34" s="71">
        <f t="shared" si="4"/>
        <v>480647</v>
      </c>
      <c r="C34" s="71">
        <v>218797</v>
      </c>
      <c r="D34" s="71">
        <v>49351</v>
      </c>
      <c r="E34" s="71">
        <v>203002</v>
      </c>
      <c r="F34" s="71">
        <v>0</v>
      </c>
      <c r="G34" s="71">
        <v>740</v>
      </c>
      <c r="H34" s="71">
        <v>4277</v>
      </c>
      <c r="I34" s="71">
        <v>3850</v>
      </c>
      <c r="J34" s="71">
        <v>-548</v>
      </c>
      <c r="K34" s="241">
        <v>1178</v>
      </c>
      <c r="L34" s="235"/>
      <c r="M34" s="235"/>
    </row>
    <row r="35" spans="1:13" ht="12.95" customHeight="1">
      <c r="A35" s="303" t="s">
        <v>160</v>
      </c>
      <c r="B35" s="71">
        <f t="shared" si="4"/>
        <v>248582</v>
      </c>
      <c r="C35" s="71">
        <v>79070</v>
      </c>
      <c r="D35" s="71">
        <v>40113</v>
      </c>
      <c r="E35" s="71">
        <v>127616</v>
      </c>
      <c r="F35" s="71">
        <v>0</v>
      </c>
      <c r="G35" s="71">
        <v>0</v>
      </c>
      <c r="H35" s="71">
        <v>679</v>
      </c>
      <c r="I35" s="71">
        <v>808</v>
      </c>
      <c r="J35" s="71">
        <v>-818</v>
      </c>
      <c r="K35" s="241">
        <v>1114</v>
      </c>
      <c r="L35" s="235"/>
      <c r="M35" s="235"/>
    </row>
    <row r="36" spans="1:13" ht="12.95" customHeight="1">
      <c r="A36" s="303" t="s">
        <v>161</v>
      </c>
      <c r="B36" s="71">
        <f t="shared" si="4"/>
        <v>81395</v>
      </c>
      <c r="C36" s="71">
        <v>41270</v>
      </c>
      <c r="D36" s="71">
        <v>19075</v>
      </c>
      <c r="E36" s="71">
        <v>20718</v>
      </c>
      <c r="F36" s="71">
        <v>0</v>
      </c>
      <c r="G36" s="71">
        <v>0</v>
      </c>
      <c r="H36" s="71">
        <v>67</v>
      </c>
      <c r="I36" s="71">
        <v>277</v>
      </c>
      <c r="J36" s="71">
        <v>-240</v>
      </c>
      <c r="K36" s="241">
        <v>228</v>
      </c>
      <c r="L36" s="235"/>
      <c r="M36" s="235"/>
    </row>
    <row r="37" spans="1:13" ht="12.95" customHeight="1">
      <c r="A37" s="302" t="s">
        <v>162</v>
      </c>
      <c r="B37" s="153">
        <f t="shared" si="4"/>
        <v>280258</v>
      </c>
      <c r="C37" s="153">
        <f>SUM(C38:C42)</f>
        <v>67186</v>
      </c>
      <c r="D37" s="153">
        <f>SUM(D38:D42)</f>
        <v>34606</v>
      </c>
      <c r="E37" s="153">
        <f>SUM(E38:E42)</f>
        <v>174654</v>
      </c>
      <c r="F37" s="153">
        <f>SUM(F38:F42)</f>
        <v>358</v>
      </c>
      <c r="G37" s="153">
        <f t="shared" ref="G37:J37" si="6">SUM(G38:G42)</f>
        <v>0</v>
      </c>
      <c r="H37" s="153">
        <f t="shared" si="6"/>
        <v>724</v>
      </c>
      <c r="I37" s="153">
        <f t="shared" si="6"/>
        <v>2152</v>
      </c>
      <c r="J37" s="153">
        <f t="shared" si="6"/>
        <v>130</v>
      </c>
      <c r="K37" s="312">
        <f>SUM(K38:K42)</f>
        <v>448</v>
      </c>
      <c r="L37" s="235"/>
    </row>
    <row r="38" spans="1:13" ht="12.95" customHeight="1">
      <c r="A38" s="303" t="s">
        <v>163</v>
      </c>
      <c r="B38" s="71">
        <f t="shared" si="4"/>
        <v>9496</v>
      </c>
      <c r="C38" s="71">
        <v>109</v>
      </c>
      <c r="D38" s="71">
        <v>547</v>
      </c>
      <c r="E38" s="71">
        <v>8807</v>
      </c>
      <c r="F38" s="71">
        <v>0</v>
      </c>
      <c r="G38" s="71">
        <v>0</v>
      </c>
      <c r="H38" s="71">
        <v>0</v>
      </c>
      <c r="I38" s="71">
        <v>0</v>
      </c>
      <c r="J38" s="71">
        <v>30</v>
      </c>
      <c r="K38" s="243">
        <v>3</v>
      </c>
      <c r="L38" s="235"/>
      <c r="M38" s="235"/>
    </row>
    <row r="39" spans="1:13" ht="12.95" customHeight="1">
      <c r="A39" s="303" t="s">
        <v>164</v>
      </c>
      <c r="B39" s="71">
        <f t="shared" si="4"/>
        <v>13805</v>
      </c>
      <c r="C39" s="71">
        <v>3501</v>
      </c>
      <c r="D39" s="71">
        <v>0</v>
      </c>
      <c r="E39" s="71">
        <v>10233</v>
      </c>
      <c r="F39" s="71">
        <v>0</v>
      </c>
      <c r="G39" s="71">
        <v>0</v>
      </c>
      <c r="H39" s="71">
        <v>0</v>
      </c>
      <c r="I39" s="71">
        <v>0</v>
      </c>
      <c r="J39" s="71">
        <v>0</v>
      </c>
      <c r="K39" s="243">
        <v>71</v>
      </c>
      <c r="L39" s="235"/>
      <c r="M39" s="235"/>
    </row>
    <row r="40" spans="1:13" ht="12.95" customHeight="1">
      <c r="A40" s="303" t="s">
        <v>165</v>
      </c>
      <c r="B40" s="71">
        <f t="shared" si="4"/>
        <v>132628</v>
      </c>
      <c r="C40" s="71">
        <v>39037</v>
      </c>
      <c r="D40" s="71">
        <v>15336</v>
      </c>
      <c r="E40" s="71">
        <v>75170</v>
      </c>
      <c r="F40" s="71">
        <v>358</v>
      </c>
      <c r="G40" s="71">
        <v>0</v>
      </c>
      <c r="H40" s="71">
        <v>163</v>
      </c>
      <c r="I40" s="71">
        <v>2150</v>
      </c>
      <c r="J40" s="71">
        <v>160</v>
      </c>
      <c r="K40" s="243">
        <v>254</v>
      </c>
      <c r="L40" s="235"/>
      <c r="M40" s="235"/>
    </row>
    <row r="41" spans="1:13" ht="12.95" customHeight="1">
      <c r="A41" s="303" t="s">
        <v>166</v>
      </c>
      <c r="B41" s="71">
        <f t="shared" si="4"/>
        <v>116374</v>
      </c>
      <c r="C41" s="71">
        <v>24539</v>
      </c>
      <c r="D41" s="71">
        <v>18511</v>
      </c>
      <c r="E41" s="71">
        <v>72701</v>
      </c>
      <c r="F41" s="71">
        <v>0</v>
      </c>
      <c r="G41" s="71">
        <v>0</v>
      </c>
      <c r="H41" s="71">
        <v>561</v>
      </c>
      <c r="I41" s="71">
        <v>2</v>
      </c>
      <c r="J41" s="71">
        <v>-60</v>
      </c>
      <c r="K41" s="243">
        <v>120</v>
      </c>
      <c r="L41" s="235"/>
      <c r="M41" s="235"/>
    </row>
    <row r="42" spans="1:13" ht="12.95" customHeight="1">
      <c r="A42" s="303" t="s">
        <v>167</v>
      </c>
      <c r="B42" s="71">
        <f t="shared" si="4"/>
        <v>7955</v>
      </c>
      <c r="C42" s="71">
        <v>0</v>
      </c>
      <c r="D42" s="71">
        <v>212</v>
      </c>
      <c r="E42" s="71">
        <v>7743</v>
      </c>
      <c r="F42" s="71">
        <v>0</v>
      </c>
      <c r="G42" s="71">
        <v>0</v>
      </c>
      <c r="H42" s="71">
        <v>0</v>
      </c>
      <c r="I42" s="71">
        <v>0</v>
      </c>
      <c r="J42" s="71">
        <v>0</v>
      </c>
      <c r="K42" s="243">
        <v>0</v>
      </c>
      <c r="L42" s="235"/>
      <c r="M42" s="235"/>
    </row>
    <row r="43" spans="1:13" ht="12.95" customHeight="1">
      <c r="A43" s="302" t="s">
        <v>168</v>
      </c>
      <c r="B43" s="153">
        <f t="shared" si="4"/>
        <v>417929</v>
      </c>
      <c r="C43" s="153">
        <f>C44+C45</f>
        <v>106426</v>
      </c>
      <c r="D43" s="153">
        <f>D44+D45</f>
        <v>43173</v>
      </c>
      <c r="E43" s="153">
        <f>E44+E45</f>
        <v>266833</v>
      </c>
      <c r="F43" s="153">
        <f>F44+F45</f>
        <v>283</v>
      </c>
      <c r="G43" s="153">
        <f t="shared" ref="G43:J43" si="7">G44+G45</f>
        <v>451</v>
      </c>
      <c r="H43" s="153">
        <f t="shared" si="7"/>
        <v>337</v>
      </c>
      <c r="I43" s="153">
        <f t="shared" si="7"/>
        <v>1665</v>
      </c>
      <c r="J43" s="153">
        <f t="shared" si="7"/>
        <v>-273</v>
      </c>
      <c r="K43" s="240">
        <v>-966</v>
      </c>
      <c r="L43" s="235"/>
    </row>
    <row r="44" spans="1:13" ht="12.95" customHeight="1">
      <c r="A44" s="303" t="s">
        <v>169</v>
      </c>
      <c r="B44" s="71">
        <f t="shared" si="4"/>
        <v>3390</v>
      </c>
      <c r="C44" s="71">
        <v>431</v>
      </c>
      <c r="D44" s="71">
        <v>179</v>
      </c>
      <c r="E44" s="71">
        <v>2780</v>
      </c>
      <c r="F44" s="71">
        <v>0</v>
      </c>
      <c r="G44" s="71">
        <v>0</v>
      </c>
      <c r="H44" s="71">
        <v>0</v>
      </c>
      <c r="I44" s="71">
        <v>0</v>
      </c>
      <c r="J44" s="71">
        <v>0</v>
      </c>
      <c r="K44" s="241">
        <v>0</v>
      </c>
      <c r="L44" s="235"/>
      <c r="M44" s="235"/>
    </row>
    <row r="45" spans="1:13" ht="12.95" customHeight="1">
      <c r="A45" s="303" t="s">
        <v>170</v>
      </c>
      <c r="B45" s="71">
        <f t="shared" si="4"/>
        <v>414539</v>
      </c>
      <c r="C45" s="71">
        <v>105995</v>
      </c>
      <c r="D45" s="71">
        <v>42994</v>
      </c>
      <c r="E45" s="71">
        <v>264053</v>
      </c>
      <c r="F45" s="71">
        <v>283</v>
      </c>
      <c r="G45" s="71">
        <v>451</v>
      </c>
      <c r="H45" s="71">
        <v>337</v>
      </c>
      <c r="I45" s="71">
        <v>1665</v>
      </c>
      <c r="J45" s="71">
        <v>-273</v>
      </c>
      <c r="K45" s="241">
        <v>-966</v>
      </c>
      <c r="L45" s="235"/>
      <c r="M45" s="235"/>
    </row>
    <row r="46" spans="1:13" ht="3" customHeight="1">
      <c r="A46" s="159"/>
      <c r="B46" s="160"/>
      <c r="C46" s="161"/>
      <c r="D46" s="190"/>
      <c r="E46" s="161"/>
      <c r="F46" s="161"/>
      <c r="G46" s="191"/>
      <c r="H46" s="161"/>
      <c r="I46" s="162"/>
      <c r="J46" s="162"/>
      <c r="K46" s="164"/>
      <c r="L46" s="235">
        <f t="shared" ref="L46" si="8">B46-M46</f>
        <v>0</v>
      </c>
    </row>
    <row r="47" spans="1:13" ht="12.75" customHeight="1" thickBot="1">
      <c r="A47" s="75"/>
      <c r="B47" s="75"/>
      <c r="C47" s="75"/>
      <c r="D47" s="75"/>
      <c r="E47" s="75"/>
      <c r="F47" s="75"/>
      <c r="G47" s="75"/>
      <c r="H47" s="75"/>
      <c r="I47" s="75"/>
      <c r="J47" s="75"/>
      <c r="K47" s="75"/>
    </row>
    <row r="48" spans="1:13" ht="12.95" customHeight="1" thickTop="1">
      <c r="A48" s="253" t="str">
        <f>'Περιεχόμενα-Contents'!B10</f>
        <v>(Τελευταία Ενημέρωση/Last Update 26/08/2025)</v>
      </c>
      <c r="B48" s="265"/>
      <c r="C48" s="265"/>
      <c r="D48" s="265"/>
      <c r="E48" s="265"/>
      <c r="F48" s="265"/>
      <c r="G48" s="265"/>
      <c r="H48" s="265"/>
      <c r="I48" s="265"/>
      <c r="J48" s="265"/>
      <c r="K48" s="265"/>
    </row>
    <row r="49" spans="1:11">
      <c r="A49" s="49" t="str">
        <f>'Περιεχόμενα-Contents'!B11</f>
        <v>COPYRIGHT ©: 2025 REPUBLIC OF CYPRUS, STATISTICAL SERVICE</v>
      </c>
      <c r="B49" s="75"/>
      <c r="C49" s="75"/>
      <c r="D49" s="75"/>
      <c r="E49" s="75"/>
      <c r="F49" s="75"/>
      <c r="G49" s="75"/>
      <c r="H49" s="75"/>
      <c r="I49" s="75"/>
      <c r="J49" s="75"/>
      <c r="K49" s="75"/>
    </row>
    <row r="52" spans="1:11">
      <c r="B52" s="192"/>
      <c r="C52" s="192"/>
    </row>
  </sheetData>
  <mergeCells count="4">
    <mergeCell ref="A5:K5"/>
    <mergeCell ref="J7:K7"/>
    <mergeCell ref="A1:B1"/>
    <mergeCell ref="A4:K4"/>
  </mergeCells>
  <hyperlinks>
    <hyperlink ref="A1" location="'Περιεχόμενα-Contents'!A1" display="Περιεχόμενα - Contents" xr:uid="{00000000-0004-0000-0700-000000000000}"/>
  </hyperlinks>
  <printOptions horizontalCentered="1"/>
  <pageMargins left="0.15748031496062992" right="0.15748031496062992" top="0.23622047244094491" bottom="0.19685039370078741" header="0.15748031496062992" footer="0.15748031496062992"/>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K100"/>
  <sheetViews>
    <sheetView zoomScaleNormal="100" workbookViewId="0">
      <pane ySplit="9" topLeftCell="A10" activePane="bottomLeft" state="frozen"/>
      <selection activeCell="K29" sqref="K29"/>
      <selection pane="bottomLeft" sqref="A1:B1"/>
    </sheetView>
  </sheetViews>
  <sheetFormatPr defaultColWidth="9.140625" defaultRowHeight="12"/>
  <cols>
    <col min="1" max="1" width="13.140625" style="65" customWidth="1"/>
    <col min="2" max="2" width="12.85546875" style="65" customWidth="1"/>
    <col min="3" max="3" width="44.140625" style="65" customWidth="1"/>
    <col min="4" max="4" width="12.140625" style="65" customWidth="1"/>
    <col min="5" max="5" width="14.28515625" style="65" customWidth="1"/>
    <col min="6" max="6" width="10.7109375" style="65" customWidth="1"/>
    <col min="7" max="7" width="1.42578125" style="181" customWidth="1"/>
    <col min="8" max="8" width="60.42578125" style="65" customWidth="1"/>
    <col min="9" max="9" width="6.42578125" style="65" customWidth="1"/>
    <col min="10" max="10" width="10.85546875" style="65" bestFit="1" customWidth="1"/>
    <col min="11" max="11" width="10.140625" style="65" bestFit="1" customWidth="1"/>
    <col min="12" max="16384" width="9.140625" style="65"/>
  </cols>
  <sheetData>
    <row r="1" spans="1:11" ht="12.95" customHeight="1">
      <c r="A1" s="336" t="s">
        <v>19</v>
      </c>
      <c r="B1" s="336"/>
      <c r="C1" s="62"/>
      <c r="D1" s="62"/>
      <c r="E1" s="62"/>
      <c r="F1" s="62"/>
      <c r="G1" s="22"/>
      <c r="H1" s="135" t="s">
        <v>461</v>
      </c>
    </row>
    <row r="2" spans="1:11" ht="12" customHeight="1">
      <c r="A2" s="25"/>
      <c r="B2" s="62"/>
      <c r="C2" s="62"/>
      <c r="D2" s="62"/>
      <c r="E2" s="62"/>
      <c r="F2" s="62"/>
      <c r="G2" s="22"/>
      <c r="H2" s="135" t="s">
        <v>460</v>
      </c>
    </row>
    <row r="3" spans="1:11" ht="2.25" customHeight="1">
      <c r="A3" s="25"/>
      <c r="B3" s="62"/>
      <c r="C3" s="62"/>
      <c r="D3" s="62"/>
      <c r="E3" s="62"/>
      <c r="F3" s="62"/>
      <c r="G3" s="22"/>
      <c r="H3" s="22"/>
    </row>
    <row r="4" spans="1:11" ht="15" customHeight="1">
      <c r="A4" s="267" t="s">
        <v>548</v>
      </c>
      <c r="B4" s="22"/>
      <c r="C4" s="22"/>
      <c r="D4" s="22"/>
      <c r="E4" s="22"/>
      <c r="F4" s="22"/>
      <c r="G4" s="22"/>
      <c r="H4" s="22"/>
    </row>
    <row r="5" spans="1:11" ht="15" customHeight="1" thickBot="1">
      <c r="A5" s="268" t="s">
        <v>549</v>
      </c>
      <c r="B5" s="269"/>
      <c r="C5" s="269"/>
      <c r="D5" s="269"/>
      <c r="E5" s="269"/>
      <c r="F5" s="269"/>
      <c r="G5" s="269"/>
      <c r="H5" s="269"/>
    </row>
    <row r="6" spans="1:11" ht="12.75" customHeight="1" thickTop="1">
      <c r="A6" s="22"/>
      <c r="B6" s="22"/>
      <c r="C6" s="22"/>
      <c r="D6" s="22"/>
      <c r="E6" s="22"/>
      <c r="F6" s="22"/>
      <c r="G6" s="22"/>
      <c r="H6" s="22"/>
    </row>
    <row r="7" spans="1:11" ht="12.75" customHeight="1">
      <c r="A7" s="22"/>
      <c r="B7" s="22"/>
      <c r="C7" s="22"/>
      <c r="D7" s="22"/>
      <c r="E7" s="22"/>
      <c r="F7" s="22"/>
      <c r="G7" s="22"/>
      <c r="H7" s="266" t="s">
        <v>0</v>
      </c>
    </row>
    <row r="8" spans="1:11" ht="31.5" customHeight="1">
      <c r="A8" s="363" t="s">
        <v>246</v>
      </c>
      <c r="B8" s="368" t="s">
        <v>476</v>
      </c>
      <c r="C8" s="369"/>
      <c r="D8" s="168" t="s">
        <v>479</v>
      </c>
      <c r="E8" s="168" t="s">
        <v>240</v>
      </c>
      <c r="F8" s="168" t="s">
        <v>13</v>
      </c>
      <c r="G8" s="245"/>
      <c r="H8" s="363" t="s">
        <v>477</v>
      </c>
      <c r="I8" s="231"/>
    </row>
    <row r="9" spans="1:11" ht="28.5" customHeight="1">
      <c r="A9" s="364"/>
      <c r="B9" s="370"/>
      <c r="C9" s="371"/>
      <c r="D9" s="230" t="s">
        <v>478</v>
      </c>
      <c r="E9" s="169" t="s">
        <v>523</v>
      </c>
      <c r="F9" s="366" t="s">
        <v>15</v>
      </c>
      <c r="G9" s="367"/>
      <c r="H9" s="365"/>
      <c r="I9" s="231"/>
    </row>
    <row r="10" spans="1:11" ht="6.75" customHeight="1">
      <c r="A10" s="170"/>
      <c r="B10" s="249"/>
      <c r="C10" s="291"/>
      <c r="D10" s="276"/>
      <c r="E10" s="171"/>
      <c r="F10" s="171"/>
      <c r="G10" s="172"/>
      <c r="H10" s="173"/>
    </row>
    <row r="11" spans="1:11" ht="12.95" customHeight="1">
      <c r="A11" s="179">
        <v>1</v>
      </c>
      <c r="B11" s="357" t="s">
        <v>247</v>
      </c>
      <c r="C11" s="362"/>
      <c r="D11" s="277">
        <v>3066465</v>
      </c>
      <c r="E11" s="153">
        <v>436709</v>
      </c>
      <c r="F11" s="220">
        <f>F12+F20</f>
        <v>3503174</v>
      </c>
      <c r="G11" s="174"/>
      <c r="H11" s="212" t="s">
        <v>323</v>
      </c>
      <c r="J11" s="153"/>
      <c r="K11" s="292"/>
    </row>
    <row r="12" spans="1:11" ht="13.5" customHeight="1">
      <c r="A12" s="179">
        <v>11</v>
      </c>
      <c r="B12" s="357" t="s">
        <v>248</v>
      </c>
      <c r="C12" s="362"/>
      <c r="D12" s="278">
        <v>2373061</v>
      </c>
      <c r="E12" s="247">
        <v>265166</v>
      </c>
      <c r="F12" s="246">
        <f>D12+E12</f>
        <v>2638227</v>
      </c>
      <c r="G12" s="176"/>
      <c r="H12" s="215" t="s">
        <v>324</v>
      </c>
      <c r="J12" s="153"/>
      <c r="K12" s="292"/>
    </row>
    <row r="13" spans="1:11" ht="12.95" customHeight="1">
      <c r="A13" s="179">
        <v>111</v>
      </c>
      <c r="B13" s="357" t="s">
        <v>249</v>
      </c>
      <c r="C13" s="362"/>
      <c r="D13" s="278">
        <v>1222004</v>
      </c>
      <c r="E13" s="153">
        <v>191763</v>
      </c>
      <c r="F13" s="220">
        <f>F14</f>
        <v>1413767</v>
      </c>
      <c r="G13" s="177"/>
      <c r="H13" s="212" t="s">
        <v>325</v>
      </c>
      <c r="J13" s="153"/>
      <c r="K13" s="292"/>
    </row>
    <row r="14" spans="1:11" ht="11.25" customHeight="1">
      <c r="A14" s="175">
        <v>1110</v>
      </c>
      <c r="B14" s="361" t="s">
        <v>249</v>
      </c>
      <c r="C14" s="362"/>
      <c r="D14" s="279">
        <v>1222004</v>
      </c>
      <c r="E14" s="248">
        <v>191763</v>
      </c>
      <c r="F14" s="228">
        <f>D14+E14</f>
        <v>1413767</v>
      </c>
      <c r="G14" s="178"/>
      <c r="H14" s="211" t="s">
        <v>325</v>
      </c>
      <c r="J14" s="153"/>
      <c r="K14" s="292"/>
    </row>
    <row r="15" spans="1:11" s="217" customFormat="1" ht="12.95" customHeight="1">
      <c r="A15" s="218">
        <v>112</v>
      </c>
      <c r="B15" s="357" t="s">
        <v>250</v>
      </c>
      <c r="C15" s="358"/>
      <c r="D15" s="278">
        <v>1144770</v>
      </c>
      <c r="E15" s="247">
        <v>73266</v>
      </c>
      <c r="F15" s="227">
        <f>F16+F17</f>
        <v>1218036</v>
      </c>
      <c r="G15" s="216"/>
      <c r="H15" s="213" t="s">
        <v>436</v>
      </c>
      <c r="J15" s="153"/>
      <c r="K15" s="292"/>
    </row>
    <row r="16" spans="1:11" ht="12.95" customHeight="1">
      <c r="A16" s="175">
        <v>1121</v>
      </c>
      <c r="B16" s="361" t="s">
        <v>251</v>
      </c>
      <c r="C16" s="362"/>
      <c r="D16" s="279">
        <v>3942</v>
      </c>
      <c r="E16" s="248">
        <v>1597</v>
      </c>
      <c r="F16" s="228">
        <f>D16+E16</f>
        <v>5539</v>
      </c>
      <c r="G16" s="178"/>
      <c r="H16" s="211" t="s">
        <v>326</v>
      </c>
      <c r="J16" s="153"/>
      <c r="K16" s="292"/>
    </row>
    <row r="17" spans="1:11" ht="12.95" customHeight="1">
      <c r="A17" s="175">
        <v>1122</v>
      </c>
      <c r="B17" s="361" t="s">
        <v>252</v>
      </c>
      <c r="C17" s="362"/>
      <c r="D17" s="280">
        <v>1140828</v>
      </c>
      <c r="E17" s="71">
        <v>71669</v>
      </c>
      <c r="F17" s="228">
        <f>D17+E17</f>
        <v>1212497</v>
      </c>
      <c r="G17" s="178"/>
      <c r="H17" s="214" t="s">
        <v>437</v>
      </c>
      <c r="J17" s="153"/>
      <c r="K17" s="292"/>
    </row>
    <row r="18" spans="1:11" s="180" customFormat="1" ht="12.95" customHeight="1">
      <c r="A18" s="179">
        <v>113</v>
      </c>
      <c r="B18" s="357" t="s">
        <v>253</v>
      </c>
      <c r="C18" s="362"/>
      <c r="D18" s="278">
        <v>6287</v>
      </c>
      <c r="E18" s="247">
        <v>137</v>
      </c>
      <c r="F18" s="227">
        <f>F19</f>
        <v>6424</v>
      </c>
      <c r="G18" s="178"/>
      <c r="H18" s="213" t="s">
        <v>327</v>
      </c>
      <c r="J18" s="153"/>
      <c r="K18" s="292"/>
    </row>
    <row r="19" spans="1:11" s="180" customFormat="1" ht="12.95" customHeight="1">
      <c r="A19" s="175">
        <v>1130</v>
      </c>
      <c r="B19" s="361" t="s">
        <v>253</v>
      </c>
      <c r="C19" s="362"/>
      <c r="D19" s="279">
        <v>6287</v>
      </c>
      <c r="E19" s="248">
        <v>137</v>
      </c>
      <c r="F19" s="228">
        <f>D19+E19</f>
        <v>6424</v>
      </c>
      <c r="G19" s="178"/>
      <c r="H19" s="211" t="s">
        <v>327</v>
      </c>
      <c r="J19" s="153"/>
      <c r="K19" s="292"/>
    </row>
    <row r="20" spans="1:11" s="180" customFormat="1" ht="12.95" customHeight="1">
      <c r="A20" s="179">
        <v>12</v>
      </c>
      <c r="B20" s="357" t="s">
        <v>254</v>
      </c>
      <c r="C20" s="358"/>
      <c r="D20" s="278">
        <v>693404</v>
      </c>
      <c r="E20" s="247">
        <v>171543</v>
      </c>
      <c r="F20" s="227">
        <f>F21+F24+F26+F28+F31+F36+F42</f>
        <v>864947</v>
      </c>
      <c r="G20" s="216"/>
      <c r="H20" s="212" t="s">
        <v>328</v>
      </c>
      <c r="J20" s="153"/>
      <c r="K20" s="292"/>
    </row>
    <row r="21" spans="1:11" s="180" customFormat="1" ht="15.75" customHeight="1">
      <c r="A21" s="179">
        <v>121</v>
      </c>
      <c r="B21" s="357" t="s">
        <v>255</v>
      </c>
      <c r="C21" s="358"/>
      <c r="D21" s="278">
        <v>137116</v>
      </c>
      <c r="E21" s="247">
        <v>37343</v>
      </c>
      <c r="F21" s="227">
        <f>F22+F23</f>
        <v>174459</v>
      </c>
      <c r="G21" s="216"/>
      <c r="H21" s="213" t="s">
        <v>329</v>
      </c>
      <c r="J21" s="153"/>
      <c r="K21" s="292"/>
    </row>
    <row r="22" spans="1:11" ht="12.95" customHeight="1">
      <c r="A22" s="175">
        <v>1211</v>
      </c>
      <c r="B22" s="361" t="s">
        <v>256</v>
      </c>
      <c r="C22" s="362"/>
      <c r="D22" s="279">
        <v>137116</v>
      </c>
      <c r="E22" s="248">
        <v>37343</v>
      </c>
      <c r="F22" s="228">
        <f t="shared" ref="F22:F30" si="0">D22+E22</f>
        <v>174459</v>
      </c>
      <c r="G22" s="178"/>
      <c r="H22" s="214" t="s">
        <v>330</v>
      </c>
      <c r="J22" s="153"/>
      <c r="K22" s="292"/>
    </row>
    <row r="23" spans="1:11" ht="12.75" customHeight="1">
      <c r="A23" s="175">
        <v>1212</v>
      </c>
      <c r="B23" s="361" t="s">
        <v>257</v>
      </c>
      <c r="C23" s="362"/>
      <c r="D23" s="279">
        <v>0</v>
      </c>
      <c r="E23" s="71">
        <v>0</v>
      </c>
      <c r="F23" s="228">
        <f t="shared" si="0"/>
        <v>0</v>
      </c>
      <c r="G23" s="178"/>
      <c r="H23" s="211" t="s">
        <v>331</v>
      </c>
      <c r="J23" s="153"/>
      <c r="K23" s="292"/>
    </row>
    <row r="24" spans="1:11" ht="12.95" customHeight="1">
      <c r="A24" s="218">
        <v>122</v>
      </c>
      <c r="B24" s="357" t="s">
        <v>258</v>
      </c>
      <c r="C24" s="362"/>
      <c r="D24" s="277">
        <v>226552</v>
      </c>
      <c r="E24" s="153">
        <v>56407</v>
      </c>
      <c r="F24" s="220">
        <f>F25</f>
        <v>282959</v>
      </c>
      <c r="G24" s="177"/>
      <c r="H24" s="212" t="s">
        <v>332</v>
      </c>
      <c r="J24" s="153"/>
      <c r="K24" s="292"/>
    </row>
    <row r="25" spans="1:11" ht="12.95" customHeight="1">
      <c r="A25" s="175">
        <v>1220</v>
      </c>
      <c r="B25" s="361" t="s">
        <v>258</v>
      </c>
      <c r="C25" s="362"/>
      <c r="D25" s="280">
        <v>226552</v>
      </c>
      <c r="E25" s="71">
        <v>56407</v>
      </c>
      <c r="F25" s="228">
        <f t="shared" si="0"/>
        <v>282959</v>
      </c>
      <c r="G25" s="178"/>
      <c r="H25" s="214" t="s">
        <v>332</v>
      </c>
      <c r="J25" s="153"/>
      <c r="K25" s="292"/>
    </row>
    <row r="26" spans="1:11" s="217" customFormat="1" ht="12.95" customHeight="1">
      <c r="A26" s="179">
        <v>123</v>
      </c>
      <c r="B26" s="357" t="s">
        <v>259</v>
      </c>
      <c r="C26" s="358"/>
      <c r="D26" s="277">
        <v>109491</v>
      </c>
      <c r="E26" s="153">
        <v>40477</v>
      </c>
      <c r="F26" s="220">
        <f>F27</f>
        <v>149968</v>
      </c>
      <c r="G26" s="216"/>
      <c r="H26" s="212" t="s">
        <v>333</v>
      </c>
      <c r="J26" s="153"/>
      <c r="K26" s="292"/>
    </row>
    <row r="27" spans="1:11" ht="12.95" customHeight="1">
      <c r="A27" s="175">
        <v>1230</v>
      </c>
      <c r="B27" s="361" t="s">
        <v>259</v>
      </c>
      <c r="C27" s="362"/>
      <c r="D27" s="280">
        <v>109491</v>
      </c>
      <c r="E27" s="71">
        <v>40477</v>
      </c>
      <c r="F27" s="228">
        <f t="shared" si="0"/>
        <v>149968</v>
      </c>
      <c r="G27" s="178"/>
      <c r="H27" s="214" t="s">
        <v>333</v>
      </c>
      <c r="J27" s="153"/>
      <c r="K27" s="292"/>
    </row>
    <row r="28" spans="1:11" s="217" customFormat="1" ht="12.95" customHeight="1">
      <c r="A28" s="179">
        <v>124</v>
      </c>
      <c r="B28" s="357" t="s">
        <v>260</v>
      </c>
      <c r="C28" s="358"/>
      <c r="D28" s="277">
        <v>10161</v>
      </c>
      <c r="E28" s="153">
        <v>4709</v>
      </c>
      <c r="F28" s="220">
        <f>F29+F30</f>
        <v>14870</v>
      </c>
      <c r="G28" s="216"/>
      <c r="H28" s="212" t="s">
        <v>334</v>
      </c>
      <c r="J28" s="153"/>
      <c r="K28" s="292"/>
    </row>
    <row r="29" spans="1:11" ht="15" customHeight="1">
      <c r="A29" s="175">
        <v>1241</v>
      </c>
      <c r="B29" s="361" t="s">
        <v>261</v>
      </c>
      <c r="C29" s="362"/>
      <c r="D29" s="280">
        <v>0</v>
      </c>
      <c r="E29" s="71">
        <v>4679</v>
      </c>
      <c r="F29" s="228">
        <f t="shared" si="0"/>
        <v>4679</v>
      </c>
      <c r="G29" s="178"/>
      <c r="H29" s="211" t="s">
        <v>391</v>
      </c>
      <c r="J29" s="153"/>
      <c r="K29" s="292"/>
    </row>
    <row r="30" spans="1:11" ht="12.95" customHeight="1">
      <c r="A30" s="175">
        <v>1242</v>
      </c>
      <c r="B30" s="361" t="s">
        <v>262</v>
      </c>
      <c r="C30" s="362"/>
      <c r="D30" s="279">
        <v>10161</v>
      </c>
      <c r="E30" s="248">
        <v>30</v>
      </c>
      <c r="F30" s="228">
        <f t="shared" si="0"/>
        <v>10191</v>
      </c>
      <c r="G30" s="178"/>
      <c r="H30" s="211" t="s">
        <v>335</v>
      </c>
      <c r="J30" s="153"/>
      <c r="K30" s="292"/>
    </row>
    <row r="31" spans="1:11" s="217" customFormat="1" ht="12.95" customHeight="1">
      <c r="A31" s="179">
        <v>125</v>
      </c>
      <c r="B31" s="357" t="s">
        <v>263</v>
      </c>
      <c r="C31" s="358"/>
      <c r="D31" s="278">
        <v>41756</v>
      </c>
      <c r="E31" s="247">
        <v>693</v>
      </c>
      <c r="F31" s="227">
        <f>F32+F33</f>
        <v>42449</v>
      </c>
      <c r="G31" s="216"/>
      <c r="H31" s="213" t="s">
        <v>336</v>
      </c>
      <c r="J31" s="153"/>
      <c r="K31" s="292"/>
    </row>
    <row r="32" spans="1:11" ht="12.95" customHeight="1">
      <c r="A32" s="175">
        <v>1251</v>
      </c>
      <c r="B32" s="359" t="s">
        <v>264</v>
      </c>
      <c r="C32" s="360"/>
      <c r="D32" s="279">
        <v>15804</v>
      </c>
      <c r="E32" s="248">
        <v>412</v>
      </c>
      <c r="F32" s="228">
        <f>D32+E32</f>
        <v>16216</v>
      </c>
      <c r="G32" s="178"/>
      <c r="H32" s="211" t="s">
        <v>337</v>
      </c>
      <c r="J32" s="153"/>
      <c r="K32" s="292"/>
    </row>
    <row r="33" spans="1:11" ht="12.95" customHeight="1">
      <c r="A33" s="175">
        <v>1252</v>
      </c>
      <c r="B33" s="359" t="s">
        <v>265</v>
      </c>
      <c r="C33" s="360"/>
      <c r="D33" s="279">
        <v>25952</v>
      </c>
      <c r="E33" s="248">
        <v>281</v>
      </c>
      <c r="F33" s="228">
        <f>D33+E33</f>
        <v>26233</v>
      </c>
      <c r="G33" s="178"/>
      <c r="H33" s="211" t="s">
        <v>338</v>
      </c>
      <c r="J33" s="153"/>
      <c r="K33" s="292"/>
    </row>
    <row r="34" spans="1:11" s="217" customFormat="1" ht="12.95" customHeight="1">
      <c r="A34" s="179">
        <v>126</v>
      </c>
      <c r="B34" s="357" t="s">
        <v>266</v>
      </c>
      <c r="C34" s="358"/>
      <c r="D34" s="281"/>
      <c r="E34" s="247"/>
      <c r="F34" s="227"/>
      <c r="G34" s="216"/>
      <c r="H34" s="213" t="s">
        <v>339</v>
      </c>
      <c r="J34" s="153"/>
      <c r="K34" s="292"/>
    </row>
    <row r="35" spans="1:11" s="217" customFormat="1" ht="12.95" customHeight="1">
      <c r="A35" s="179"/>
      <c r="B35" s="357" t="s">
        <v>267</v>
      </c>
      <c r="C35" s="358"/>
      <c r="D35" s="281"/>
      <c r="E35" s="247"/>
      <c r="F35" s="227"/>
      <c r="G35" s="216"/>
      <c r="H35" s="213" t="s">
        <v>340</v>
      </c>
      <c r="J35" s="153"/>
      <c r="K35" s="292"/>
    </row>
    <row r="36" spans="1:11" s="217" customFormat="1" ht="12.95" customHeight="1">
      <c r="A36" s="179"/>
      <c r="B36" s="357" t="s">
        <v>268</v>
      </c>
      <c r="C36" s="358"/>
      <c r="D36" s="282">
        <v>151587</v>
      </c>
      <c r="E36" s="247">
        <v>29396</v>
      </c>
      <c r="F36" s="246">
        <f>SUM(F37:F41)</f>
        <v>180983</v>
      </c>
      <c r="G36" s="216"/>
      <c r="H36" s="232"/>
      <c r="J36" s="153"/>
      <c r="K36" s="292"/>
    </row>
    <row r="37" spans="1:11" ht="12.95" customHeight="1">
      <c r="A37" s="175">
        <v>1261</v>
      </c>
      <c r="B37" s="361" t="s">
        <v>269</v>
      </c>
      <c r="C37" s="362"/>
      <c r="D37" s="279">
        <v>31312</v>
      </c>
      <c r="E37" s="248">
        <v>3482</v>
      </c>
      <c r="F37" s="228">
        <f t="shared" ref="F37:F47" si="1">D37+E37</f>
        <v>34794</v>
      </c>
      <c r="G37" s="178"/>
      <c r="H37" s="211" t="s">
        <v>341</v>
      </c>
      <c r="J37" s="153"/>
      <c r="K37" s="292"/>
    </row>
    <row r="38" spans="1:11" ht="12.95" customHeight="1">
      <c r="A38" s="175">
        <v>1262</v>
      </c>
      <c r="B38" s="361" t="s">
        <v>270</v>
      </c>
      <c r="C38" s="362"/>
      <c r="D38" s="279">
        <v>7630</v>
      </c>
      <c r="E38" s="248">
        <v>0</v>
      </c>
      <c r="F38" s="228">
        <f t="shared" si="1"/>
        <v>7630</v>
      </c>
      <c r="G38" s="178"/>
      <c r="H38" s="211" t="s">
        <v>342</v>
      </c>
      <c r="J38" s="153"/>
      <c r="K38" s="292"/>
    </row>
    <row r="39" spans="1:11" ht="13.5" customHeight="1">
      <c r="A39" s="175">
        <v>1263</v>
      </c>
      <c r="B39" s="361" t="s">
        <v>271</v>
      </c>
      <c r="C39" s="362"/>
      <c r="D39" s="279">
        <v>81757</v>
      </c>
      <c r="E39" s="248">
        <v>20639</v>
      </c>
      <c r="F39" s="228">
        <f t="shared" si="1"/>
        <v>102396</v>
      </c>
      <c r="G39" s="178"/>
      <c r="H39" s="211" t="s">
        <v>343</v>
      </c>
      <c r="J39" s="153"/>
      <c r="K39" s="292"/>
    </row>
    <row r="40" spans="1:11" ht="12.95" customHeight="1">
      <c r="A40" s="175">
        <v>1264</v>
      </c>
      <c r="B40" s="361" t="s">
        <v>272</v>
      </c>
      <c r="C40" s="362"/>
      <c r="D40" s="279">
        <v>27289</v>
      </c>
      <c r="E40" s="248">
        <v>5242</v>
      </c>
      <c r="F40" s="228">
        <f t="shared" si="1"/>
        <v>32531</v>
      </c>
      <c r="G40" s="178"/>
      <c r="H40" s="211" t="s">
        <v>344</v>
      </c>
      <c r="J40" s="153"/>
      <c r="K40" s="292"/>
    </row>
    <row r="41" spans="1:11" ht="12.95" customHeight="1">
      <c r="A41" s="175">
        <v>1265</v>
      </c>
      <c r="B41" s="361" t="s">
        <v>273</v>
      </c>
      <c r="C41" s="362"/>
      <c r="D41" s="279">
        <v>3599</v>
      </c>
      <c r="E41" s="248">
        <v>33</v>
      </c>
      <c r="F41" s="228">
        <f t="shared" si="1"/>
        <v>3632</v>
      </c>
      <c r="G41" s="178"/>
      <c r="H41" s="211" t="s">
        <v>345</v>
      </c>
      <c r="J41" s="153"/>
      <c r="K41" s="292"/>
    </row>
    <row r="42" spans="1:11" s="217" customFormat="1" ht="12.95" customHeight="1">
      <c r="A42" s="179">
        <v>127</v>
      </c>
      <c r="B42" s="357" t="s">
        <v>274</v>
      </c>
      <c r="C42" s="358"/>
      <c r="D42" s="278">
        <v>16741</v>
      </c>
      <c r="E42" s="247">
        <v>2518</v>
      </c>
      <c r="F42" s="227">
        <f>SUM(F43:F47)</f>
        <v>19259</v>
      </c>
      <c r="G42" s="216"/>
      <c r="H42" s="213" t="s">
        <v>346</v>
      </c>
      <c r="J42" s="153"/>
      <c r="K42" s="292"/>
    </row>
    <row r="43" spans="1:11" ht="12.95" customHeight="1">
      <c r="A43" s="175">
        <v>1271</v>
      </c>
      <c r="B43" s="361" t="s">
        <v>275</v>
      </c>
      <c r="C43" s="362"/>
      <c r="D43" s="279">
        <v>7644</v>
      </c>
      <c r="E43" s="248">
        <v>63</v>
      </c>
      <c r="F43" s="228">
        <f t="shared" si="1"/>
        <v>7707</v>
      </c>
      <c r="G43" s="178"/>
      <c r="H43" s="211" t="s">
        <v>347</v>
      </c>
      <c r="J43" s="153"/>
      <c r="K43" s="292"/>
    </row>
    <row r="44" spans="1:11" ht="12.95" customHeight="1">
      <c r="A44" s="175">
        <v>1272</v>
      </c>
      <c r="B44" s="361" t="s">
        <v>276</v>
      </c>
      <c r="C44" s="362"/>
      <c r="D44" s="279"/>
      <c r="E44" s="248"/>
      <c r="F44" s="228"/>
      <c r="G44" s="178"/>
      <c r="H44" s="211" t="s">
        <v>348</v>
      </c>
      <c r="J44" s="153"/>
      <c r="K44" s="292"/>
    </row>
    <row r="45" spans="1:11" ht="12.95" customHeight="1">
      <c r="A45" s="175"/>
      <c r="B45" s="361" t="s">
        <v>277</v>
      </c>
      <c r="C45" s="362"/>
      <c r="D45" s="279">
        <v>7124</v>
      </c>
      <c r="E45" s="248">
        <v>2373</v>
      </c>
      <c r="F45" s="228">
        <f t="shared" si="1"/>
        <v>9497</v>
      </c>
      <c r="G45" s="178"/>
      <c r="H45" s="211" t="s">
        <v>349</v>
      </c>
      <c r="J45" s="153"/>
      <c r="K45" s="292"/>
    </row>
    <row r="46" spans="1:11" ht="12.95" customHeight="1">
      <c r="A46" s="175">
        <v>1273</v>
      </c>
      <c r="B46" s="361" t="s">
        <v>278</v>
      </c>
      <c r="C46" s="362"/>
      <c r="D46" s="279">
        <v>1028</v>
      </c>
      <c r="E46" s="248">
        <v>0</v>
      </c>
      <c r="F46" s="228">
        <f t="shared" si="1"/>
        <v>1028</v>
      </c>
      <c r="G46" s="178"/>
      <c r="H46" s="211" t="s">
        <v>350</v>
      </c>
      <c r="J46" s="153"/>
      <c r="K46" s="292"/>
    </row>
    <row r="47" spans="1:11" ht="12.95" customHeight="1">
      <c r="A47" s="175">
        <v>1274</v>
      </c>
      <c r="B47" s="361" t="s">
        <v>279</v>
      </c>
      <c r="C47" s="362"/>
      <c r="D47" s="279">
        <v>945</v>
      </c>
      <c r="E47" s="248">
        <v>82</v>
      </c>
      <c r="F47" s="228">
        <f t="shared" si="1"/>
        <v>1027</v>
      </c>
      <c r="G47" s="178"/>
      <c r="H47" s="211" t="s">
        <v>351</v>
      </c>
      <c r="J47" s="153"/>
      <c r="K47" s="292"/>
    </row>
    <row r="48" spans="1:11" s="217" customFormat="1" ht="12.95" customHeight="1">
      <c r="A48" s="179">
        <v>2</v>
      </c>
      <c r="B48" s="357" t="s">
        <v>280</v>
      </c>
      <c r="C48" s="358"/>
      <c r="D48" s="278">
        <f>D49+D69+D83+D89</f>
        <v>526090</v>
      </c>
      <c r="E48" s="247">
        <f>E49+E69+E83+E89</f>
        <v>119478</v>
      </c>
      <c r="F48" s="227">
        <f>F49+F69+F83+F89</f>
        <v>645568</v>
      </c>
      <c r="G48" s="216"/>
      <c r="H48" s="213" t="s">
        <v>352</v>
      </c>
      <c r="J48" s="153"/>
      <c r="K48" s="292"/>
    </row>
    <row r="49" spans="1:11" s="217" customFormat="1" ht="12.95" customHeight="1">
      <c r="A49" s="179">
        <v>21</v>
      </c>
      <c r="B49" s="357" t="s">
        <v>281</v>
      </c>
      <c r="C49" s="358"/>
      <c r="D49" s="278">
        <f>D50+D53+D56+D59+D63</f>
        <v>226415</v>
      </c>
      <c r="E49" s="247">
        <f>E50+E53+E56+E59+E63</f>
        <v>111700</v>
      </c>
      <c r="F49" s="227">
        <f>F50+F53+F56+F59+F63</f>
        <v>338115</v>
      </c>
      <c r="G49" s="216"/>
      <c r="H49" s="213" t="s">
        <v>353</v>
      </c>
      <c r="J49" s="153"/>
      <c r="K49" s="292"/>
    </row>
    <row r="50" spans="1:11" s="217" customFormat="1" ht="12.95" customHeight="1">
      <c r="A50" s="179">
        <v>211</v>
      </c>
      <c r="B50" s="357" t="s">
        <v>282</v>
      </c>
      <c r="C50" s="358"/>
      <c r="D50" s="278">
        <v>209775</v>
      </c>
      <c r="E50" s="247">
        <v>111539</v>
      </c>
      <c r="F50" s="227">
        <f>F51+F52</f>
        <v>321314</v>
      </c>
      <c r="G50" s="216"/>
      <c r="H50" s="213" t="s">
        <v>354</v>
      </c>
      <c r="J50" s="153"/>
      <c r="K50" s="292"/>
    </row>
    <row r="51" spans="1:11" ht="12.95" customHeight="1">
      <c r="A51" s="175">
        <v>2111</v>
      </c>
      <c r="B51" s="359" t="s">
        <v>283</v>
      </c>
      <c r="C51" s="360"/>
      <c r="D51" s="279">
        <v>79701</v>
      </c>
      <c r="E51" s="248">
        <v>13185</v>
      </c>
      <c r="F51" s="228">
        <f>D51+E51</f>
        <v>92886</v>
      </c>
      <c r="G51" s="178"/>
      <c r="H51" s="211" t="s">
        <v>355</v>
      </c>
      <c r="J51" s="153"/>
      <c r="K51" s="292"/>
    </row>
    <row r="52" spans="1:11" ht="12" customHeight="1">
      <c r="A52" s="175">
        <v>2112</v>
      </c>
      <c r="B52" s="359" t="s">
        <v>284</v>
      </c>
      <c r="C52" s="360"/>
      <c r="D52" s="279">
        <v>130074</v>
      </c>
      <c r="E52" s="248">
        <v>98354</v>
      </c>
      <c r="F52" s="228">
        <f>D52+E52</f>
        <v>228428</v>
      </c>
      <c r="G52" s="178"/>
      <c r="H52" s="211" t="s">
        <v>356</v>
      </c>
      <c r="J52" s="153"/>
      <c r="K52" s="292"/>
    </row>
    <row r="53" spans="1:11" s="217" customFormat="1" ht="12.95" customHeight="1">
      <c r="A53" s="218">
        <v>212</v>
      </c>
      <c r="B53" s="357" t="s">
        <v>285</v>
      </c>
      <c r="C53" s="358"/>
      <c r="D53" s="278">
        <v>0</v>
      </c>
      <c r="E53" s="153">
        <v>0</v>
      </c>
      <c r="F53" s="220">
        <v>0</v>
      </c>
      <c r="G53" s="216"/>
      <c r="H53" s="212" t="s">
        <v>357</v>
      </c>
      <c r="J53" s="153"/>
      <c r="K53" s="292"/>
    </row>
    <row r="54" spans="1:11" ht="12.95" customHeight="1">
      <c r="A54" s="175">
        <v>2121</v>
      </c>
      <c r="B54" s="361" t="s">
        <v>286</v>
      </c>
      <c r="C54" s="362"/>
      <c r="D54" s="279">
        <v>0</v>
      </c>
      <c r="E54" s="248">
        <v>0</v>
      </c>
      <c r="F54" s="228">
        <v>0</v>
      </c>
      <c r="G54" s="178"/>
      <c r="H54" s="211" t="s">
        <v>358</v>
      </c>
      <c r="J54" s="153"/>
      <c r="K54" s="292"/>
    </row>
    <row r="55" spans="1:11" ht="12.95" customHeight="1">
      <c r="A55" s="175">
        <v>2122</v>
      </c>
      <c r="B55" s="361" t="s">
        <v>287</v>
      </c>
      <c r="C55" s="362"/>
      <c r="D55" s="279">
        <v>0</v>
      </c>
      <c r="E55" s="248">
        <v>0</v>
      </c>
      <c r="F55" s="228">
        <v>0</v>
      </c>
      <c r="G55" s="178"/>
      <c r="H55" s="211" t="s">
        <v>359</v>
      </c>
      <c r="J55" s="153"/>
      <c r="K55" s="292"/>
    </row>
    <row r="56" spans="1:11" s="217" customFormat="1" ht="12.95" customHeight="1">
      <c r="A56" s="179">
        <v>213</v>
      </c>
      <c r="B56" s="357" t="s">
        <v>288</v>
      </c>
      <c r="C56" s="358"/>
      <c r="D56" s="277">
        <v>0</v>
      </c>
      <c r="E56" s="247">
        <v>161</v>
      </c>
      <c r="F56" s="246">
        <f>F57</f>
        <v>161</v>
      </c>
      <c r="G56" s="216"/>
      <c r="H56" s="213" t="s">
        <v>360</v>
      </c>
      <c r="J56" s="153"/>
      <c r="K56" s="292"/>
    </row>
    <row r="57" spans="1:11" ht="12.95" customHeight="1">
      <c r="A57" s="175">
        <v>2130</v>
      </c>
      <c r="B57" s="361" t="s">
        <v>288</v>
      </c>
      <c r="C57" s="362"/>
      <c r="D57" s="280">
        <v>0</v>
      </c>
      <c r="E57" s="248">
        <v>161</v>
      </c>
      <c r="F57" s="228">
        <f>D57+E57</f>
        <v>161</v>
      </c>
      <c r="G57" s="178"/>
      <c r="H57" s="211" t="s">
        <v>360</v>
      </c>
      <c r="J57" s="153"/>
      <c r="K57" s="292"/>
    </row>
    <row r="58" spans="1:11" s="217" customFormat="1" ht="14.25" customHeight="1">
      <c r="A58" s="306">
        <v>214</v>
      </c>
      <c r="B58" s="283" t="s">
        <v>289</v>
      </c>
      <c r="C58" s="284"/>
      <c r="D58" s="278"/>
      <c r="F58" s="228">
        <f t="shared" ref="F58:F67" si="2">D58+E58</f>
        <v>0</v>
      </c>
      <c r="G58" s="216"/>
      <c r="H58" s="213" t="s">
        <v>361</v>
      </c>
      <c r="J58" s="153"/>
      <c r="K58" s="292"/>
    </row>
    <row r="59" spans="1:11" ht="12.75" customHeight="1">
      <c r="A59" s="182"/>
      <c r="B59" s="283" t="s">
        <v>290</v>
      </c>
      <c r="C59" s="285"/>
      <c r="D59" s="278">
        <v>2000</v>
      </c>
      <c r="E59" s="247">
        <v>0</v>
      </c>
      <c r="F59" s="228">
        <f t="shared" si="2"/>
        <v>2000</v>
      </c>
      <c r="G59" s="178"/>
      <c r="H59" s="213" t="s">
        <v>511</v>
      </c>
      <c r="J59" s="153"/>
      <c r="K59" s="292"/>
    </row>
    <row r="60" spans="1:11" ht="14.25" customHeight="1">
      <c r="A60" s="175">
        <v>2141</v>
      </c>
      <c r="B60" s="286" t="s">
        <v>291</v>
      </c>
      <c r="C60" s="287"/>
      <c r="D60" s="279">
        <v>2000</v>
      </c>
      <c r="E60" s="239">
        <v>0</v>
      </c>
      <c r="F60" s="228">
        <f t="shared" si="2"/>
        <v>2000</v>
      </c>
      <c r="G60" s="178"/>
      <c r="H60" s="214" t="s">
        <v>362</v>
      </c>
      <c r="J60" s="153"/>
      <c r="K60" s="292"/>
    </row>
    <row r="61" spans="1:11" ht="12.95" customHeight="1">
      <c r="A61" s="175">
        <v>2142</v>
      </c>
      <c r="B61" s="286" t="s">
        <v>292</v>
      </c>
      <c r="C61" s="285"/>
      <c r="D61" s="279">
        <v>0</v>
      </c>
      <c r="E61" s="71">
        <v>0</v>
      </c>
      <c r="F61" s="228">
        <f t="shared" si="2"/>
        <v>0</v>
      </c>
      <c r="G61" s="178"/>
      <c r="H61" s="211" t="s">
        <v>363</v>
      </c>
      <c r="J61" s="153"/>
      <c r="K61" s="292"/>
    </row>
    <row r="62" spans="1:11" s="217" customFormat="1" ht="12.95" customHeight="1">
      <c r="A62" s="179">
        <v>215</v>
      </c>
      <c r="B62" s="283" t="s">
        <v>293</v>
      </c>
      <c r="C62" s="284"/>
      <c r="D62" s="278"/>
      <c r="E62" s="248"/>
      <c r="F62" s="228"/>
      <c r="G62" s="216"/>
      <c r="H62" s="213" t="s">
        <v>364</v>
      </c>
      <c r="J62" s="153"/>
      <c r="K62" s="292"/>
    </row>
    <row r="63" spans="1:11" s="217" customFormat="1" ht="12.75" customHeight="1">
      <c r="A63" s="179"/>
      <c r="B63" s="283" t="s">
        <v>294</v>
      </c>
      <c r="C63" s="284"/>
      <c r="D63" s="278">
        <v>14640</v>
      </c>
      <c r="E63" s="247">
        <v>0</v>
      </c>
      <c r="F63" s="227">
        <f t="shared" si="2"/>
        <v>14640</v>
      </c>
      <c r="G63" s="216"/>
      <c r="H63" s="213" t="s">
        <v>365</v>
      </c>
      <c r="J63" s="153"/>
      <c r="K63" s="292"/>
    </row>
    <row r="64" spans="1:11" ht="12.95" customHeight="1">
      <c r="A64" s="175">
        <v>2151</v>
      </c>
      <c r="B64" s="286" t="s">
        <v>295</v>
      </c>
      <c r="C64" s="287"/>
      <c r="D64" s="279">
        <v>11082</v>
      </c>
      <c r="E64" s="239">
        <v>0</v>
      </c>
      <c r="F64" s="228">
        <f t="shared" si="2"/>
        <v>11082</v>
      </c>
      <c r="G64" s="178"/>
      <c r="H64" s="214" t="s">
        <v>366</v>
      </c>
      <c r="J64" s="153"/>
      <c r="K64" s="292"/>
    </row>
    <row r="65" spans="1:11" ht="12.95" customHeight="1">
      <c r="A65" s="175">
        <v>2152</v>
      </c>
      <c r="B65" s="293" t="s">
        <v>296</v>
      </c>
      <c r="C65" s="178"/>
      <c r="D65" s="279">
        <v>2808</v>
      </c>
      <c r="E65" s="71">
        <v>0</v>
      </c>
      <c r="F65" s="228">
        <f t="shared" si="2"/>
        <v>2808</v>
      </c>
      <c r="G65" s="178"/>
      <c r="H65" s="211" t="s">
        <v>367</v>
      </c>
      <c r="J65" s="153"/>
      <c r="K65" s="292"/>
    </row>
    <row r="66" spans="1:11" ht="13.5" customHeight="1">
      <c r="A66" s="175">
        <v>2153</v>
      </c>
      <c r="B66" s="286" t="s">
        <v>297</v>
      </c>
      <c r="C66" s="285"/>
      <c r="D66" s="279"/>
      <c r="E66" s="248"/>
      <c r="F66" s="228"/>
      <c r="G66" s="178"/>
      <c r="H66" s="211" t="s">
        <v>368</v>
      </c>
      <c r="J66" s="153"/>
      <c r="K66" s="292"/>
    </row>
    <row r="67" spans="1:11" ht="12.95" customHeight="1">
      <c r="A67" s="179"/>
      <c r="B67" s="286" t="s">
        <v>298</v>
      </c>
      <c r="C67" s="285"/>
      <c r="D67" s="280">
        <v>750</v>
      </c>
      <c r="E67" s="248">
        <v>0</v>
      </c>
      <c r="F67" s="228">
        <f t="shared" si="2"/>
        <v>750</v>
      </c>
      <c r="G67" s="178"/>
      <c r="H67" s="211" t="s">
        <v>369</v>
      </c>
      <c r="J67" s="153"/>
      <c r="K67" s="292"/>
    </row>
    <row r="68" spans="1:11" s="217" customFormat="1" ht="12.95" customHeight="1">
      <c r="A68" s="179">
        <v>22</v>
      </c>
      <c r="B68" s="283" t="s">
        <v>299</v>
      </c>
      <c r="C68" s="284"/>
      <c r="D68" s="278"/>
      <c r="E68" s="248"/>
      <c r="F68" s="227"/>
      <c r="G68" s="216"/>
      <c r="H68" s="213" t="s">
        <v>370</v>
      </c>
      <c r="J68" s="153"/>
      <c r="K68" s="292"/>
    </row>
    <row r="69" spans="1:11" s="217" customFormat="1" ht="12.75" customHeight="1">
      <c r="A69" s="179"/>
      <c r="B69" s="283" t="s">
        <v>300</v>
      </c>
      <c r="C69" s="284"/>
      <c r="D69" s="227">
        <f>D71+D78</f>
        <v>109314</v>
      </c>
      <c r="E69" s="247">
        <f>E71+E78</f>
        <v>6520</v>
      </c>
      <c r="F69" s="227">
        <f>F71+F78</f>
        <v>115834</v>
      </c>
      <c r="G69" s="216"/>
      <c r="H69" s="213" t="s">
        <v>512</v>
      </c>
      <c r="J69" s="153"/>
      <c r="K69" s="292"/>
    </row>
    <row r="70" spans="1:11" s="217" customFormat="1" ht="12.95" customHeight="1">
      <c r="A70" s="179">
        <v>221</v>
      </c>
      <c r="B70" s="283" t="s">
        <v>299</v>
      </c>
      <c r="C70" s="284"/>
      <c r="D70" s="278"/>
      <c r="F70" s="227"/>
      <c r="G70" s="216"/>
      <c r="H70" s="213" t="s">
        <v>371</v>
      </c>
      <c r="J70" s="153"/>
      <c r="K70" s="292"/>
    </row>
    <row r="71" spans="1:11" s="217" customFormat="1" ht="12" customHeight="1">
      <c r="A71" s="179"/>
      <c r="B71" s="283" t="s">
        <v>301</v>
      </c>
      <c r="C71" s="284"/>
      <c r="D71" s="278">
        <v>44953</v>
      </c>
      <c r="E71" s="247">
        <v>320</v>
      </c>
      <c r="F71" s="227">
        <f>SUM(F73:F77)</f>
        <v>45273</v>
      </c>
      <c r="G71" s="216"/>
      <c r="H71" s="213" t="s">
        <v>513</v>
      </c>
      <c r="J71" s="153"/>
      <c r="K71" s="292"/>
    </row>
    <row r="72" spans="1:11" ht="12.95" customHeight="1">
      <c r="A72" s="175">
        <v>2211</v>
      </c>
      <c r="B72" s="286" t="s">
        <v>302</v>
      </c>
      <c r="C72" s="287"/>
      <c r="D72" s="279"/>
      <c r="E72" s="71"/>
      <c r="F72" s="228"/>
      <c r="G72" s="178"/>
      <c r="H72" s="211"/>
      <c r="J72" s="153"/>
      <c r="K72" s="292"/>
    </row>
    <row r="73" spans="1:11" ht="12.95" customHeight="1">
      <c r="A73" s="175"/>
      <c r="B73" s="286" t="s">
        <v>303</v>
      </c>
      <c r="C73" s="285"/>
      <c r="D73" s="279">
        <v>0</v>
      </c>
      <c r="E73" s="248">
        <v>0</v>
      </c>
      <c r="F73" s="228">
        <f>D73+E73</f>
        <v>0</v>
      </c>
      <c r="G73" s="178"/>
      <c r="H73" s="211" t="s">
        <v>372</v>
      </c>
      <c r="J73" s="153"/>
      <c r="K73" s="292"/>
    </row>
    <row r="74" spans="1:11" ht="12.95" customHeight="1">
      <c r="A74" s="175">
        <v>2212</v>
      </c>
      <c r="B74" s="286" t="s">
        <v>304</v>
      </c>
      <c r="C74" s="285"/>
      <c r="D74" s="280">
        <v>4915</v>
      </c>
      <c r="E74" s="248">
        <v>320</v>
      </c>
      <c r="F74" s="228">
        <f t="shared" ref="F74:F82" si="3">D74+E74</f>
        <v>5235</v>
      </c>
      <c r="G74" s="178"/>
      <c r="H74" s="211" t="s">
        <v>373</v>
      </c>
      <c r="J74" s="153"/>
      <c r="K74" s="292"/>
    </row>
    <row r="75" spans="1:11" ht="12.95" customHeight="1">
      <c r="A75" s="175">
        <v>2213</v>
      </c>
      <c r="B75" s="286" t="s">
        <v>305</v>
      </c>
      <c r="C75" s="285"/>
      <c r="D75" s="279">
        <v>19052</v>
      </c>
      <c r="E75" s="248">
        <v>0</v>
      </c>
      <c r="F75" s="228">
        <f t="shared" si="3"/>
        <v>19052</v>
      </c>
      <c r="G75" s="178"/>
      <c r="H75" s="211" t="s">
        <v>374</v>
      </c>
      <c r="J75" s="153"/>
      <c r="K75" s="292"/>
    </row>
    <row r="76" spans="1:11" ht="12.95" customHeight="1">
      <c r="A76" s="175">
        <v>2214</v>
      </c>
      <c r="B76" s="286" t="s">
        <v>306</v>
      </c>
      <c r="C76" s="285"/>
      <c r="D76" s="279"/>
      <c r="E76" s="248"/>
      <c r="F76" s="228"/>
      <c r="G76" s="178"/>
      <c r="H76" s="211"/>
      <c r="J76" s="153"/>
      <c r="K76" s="292"/>
    </row>
    <row r="77" spans="1:11" ht="12.95" customHeight="1">
      <c r="A77" s="175"/>
      <c r="B77" s="286" t="s">
        <v>307</v>
      </c>
      <c r="C77" s="285"/>
      <c r="D77" s="279">
        <v>20986</v>
      </c>
      <c r="E77" s="248">
        <v>0</v>
      </c>
      <c r="F77" s="228">
        <f t="shared" si="3"/>
        <v>20986</v>
      </c>
      <c r="G77" s="178"/>
      <c r="H77" s="211" t="s">
        <v>375</v>
      </c>
      <c r="J77" s="153"/>
      <c r="K77" s="292"/>
    </row>
    <row r="78" spans="1:11" s="217" customFormat="1" ht="12.95" customHeight="1">
      <c r="A78" s="179">
        <v>222</v>
      </c>
      <c r="B78" s="283" t="s">
        <v>308</v>
      </c>
      <c r="C78" s="284"/>
      <c r="D78" s="282">
        <v>64361</v>
      </c>
      <c r="E78" s="247">
        <v>6200</v>
      </c>
      <c r="F78" s="227">
        <f>SUM(F79:F82)</f>
        <v>70561</v>
      </c>
      <c r="G78" s="216"/>
      <c r="H78" s="213" t="s">
        <v>376</v>
      </c>
      <c r="J78" s="153"/>
      <c r="K78" s="292"/>
    </row>
    <row r="79" spans="1:11" ht="12.95" customHeight="1">
      <c r="A79" s="175">
        <v>2221</v>
      </c>
      <c r="B79" s="286" t="s">
        <v>309</v>
      </c>
      <c r="C79" s="285"/>
      <c r="D79" s="279">
        <v>0</v>
      </c>
      <c r="E79" s="248">
        <v>0</v>
      </c>
      <c r="F79" s="228">
        <f t="shared" si="3"/>
        <v>0</v>
      </c>
      <c r="G79" s="178"/>
      <c r="H79" s="211" t="s">
        <v>377</v>
      </c>
      <c r="J79" s="153"/>
      <c r="K79" s="292"/>
    </row>
    <row r="80" spans="1:11" ht="12.95" customHeight="1">
      <c r="A80" s="175">
        <v>2222</v>
      </c>
      <c r="B80" s="286" t="s">
        <v>310</v>
      </c>
      <c r="C80" s="285"/>
      <c r="D80" s="279">
        <v>0</v>
      </c>
      <c r="E80" s="248">
        <v>0</v>
      </c>
      <c r="F80" s="228">
        <f t="shared" si="3"/>
        <v>0</v>
      </c>
      <c r="G80" s="178"/>
      <c r="H80" s="211" t="s">
        <v>378</v>
      </c>
      <c r="J80" s="153"/>
      <c r="K80" s="292"/>
    </row>
    <row r="81" spans="1:11" ht="12" customHeight="1">
      <c r="A81" s="175">
        <v>2223</v>
      </c>
      <c r="B81" s="286" t="s">
        <v>311</v>
      </c>
      <c r="C81" s="285"/>
      <c r="D81" s="279">
        <v>36279</v>
      </c>
      <c r="E81" s="248">
        <v>3000</v>
      </c>
      <c r="F81" s="228">
        <f t="shared" si="3"/>
        <v>39279</v>
      </c>
      <c r="G81" s="178"/>
      <c r="H81" s="211" t="s">
        <v>379</v>
      </c>
      <c r="J81" s="153"/>
      <c r="K81" s="292"/>
    </row>
    <row r="82" spans="1:11" ht="12.95" customHeight="1">
      <c r="A82" s="175">
        <v>2224</v>
      </c>
      <c r="B82" s="286" t="s">
        <v>312</v>
      </c>
      <c r="C82" s="287"/>
      <c r="D82" s="279">
        <v>28082</v>
      </c>
      <c r="E82" s="71">
        <v>3200</v>
      </c>
      <c r="F82" s="228">
        <f t="shared" si="3"/>
        <v>31282</v>
      </c>
      <c r="G82" s="178"/>
      <c r="H82" s="211" t="s">
        <v>380</v>
      </c>
      <c r="J82" s="153"/>
      <c r="K82" s="292"/>
    </row>
    <row r="83" spans="1:11" ht="12.95" customHeight="1">
      <c r="A83" s="179">
        <v>23</v>
      </c>
      <c r="B83" s="284" t="s">
        <v>313</v>
      </c>
      <c r="C83" s="284"/>
      <c r="D83" s="278">
        <v>155026</v>
      </c>
      <c r="E83" s="247">
        <v>188</v>
      </c>
      <c r="F83" s="227">
        <f>F84</f>
        <v>155214</v>
      </c>
      <c r="G83" s="178"/>
      <c r="H83" s="213" t="s">
        <v>381</v>
      </c>
      <c r="J83" s="153"/>
      <c r="K83" s="292"/>
    </row>
    <row r="84" spans="1:11" s="217" customFormat="1" ht="12.95" customHeight="1">
      <c r="A84" s="179">
        <v>230</v>
      </c>
      <c r="B84" s="284" t="s">
        <v>313</v>
      </c>
      <c r="C84" s="284"/>
      <c r="D84" s="278">
        <v>155026</v>
      </c>
      <c r="E84" s="247">
        <v>188</v>
      </c>
      <c r="F84" s="227">
        <f>SUM(F85:F88)</f>
        <v>155214</v>
      </c>
      <c r="G84" s="216"/>
      <c r="H84" s="213" t="s">
        <v>381</v>
      </c>
      <c r="J84" s="153"/>
      <c r="K84" s="292"/>
    </row>
    <row r="85" spans="1:11" ht="12.95" customHeight="1">
      <c r="A85" s="175">
        <v>2301</v>
      </c>
      <c r="B85" s="285" t="s">
        <v>314</v>
      </c>
      <c r="C85" s="285"/>
      <c r="D85" s="279">
        <v>5881</v>
      </c>
      <c r="E85" s="248">
        <v>0</v>
      </c>
      <c r="F85" s="228">
        <f>D85+E85</f>
        <v>5881</v>
      </c>
      <c r="G85" s="178"/>
      <c r="H85" s="211" t="s">
        <v>382</v>
      </c>
      <c r="J85" s="153"/>
      <c r="K85" s="292"/>
    </row>
    <row r="86" spans="1:11" ht="12.95" customHeight="1">
      <c r="A86" s="175">
        <v>2302</v>
      </c>
      <c r="B86" s="285" t="s">
        <v>315</v>
      </c>
      <c r="C86" s="285"/>
      <c r="D86" s="279">
        <v>130105</v>
      </c>
      <c r="E86" s="248">
        <v>188</v>
      </c>
      <c r="F86" s="228">
        <f>D86+E86</f>
        <v>130293</v>
      </c>
      <c r="G86" s="178"/>
      <c r="H86" s="211" t="s">
        <v>383</v>
      </c>
      <c r="J86" s="153"/>
      <c r="K86" s="292"/>
    </row>
    <row r="87" spans="1:11" ht="14.25" customHeight="1">
      <c r="A87" s="175">
        <v>2303</v>
      </c>
      <c r="B87" s="285" t="s">
        <v>316</v>
      </c>
      <c r="C87" s="285"/>
      <c r="D87" s="279">
        <v>19040</v>
      </c>
      <c r="E87" s="248">
        <v>0</v>
      </c>
      <c r="F87" s="228">
        <f>D87+E87</f>
        <v>19040</v>
      </c>
      <c r="G87" s="178"/>
      <c r="H87" s="211" t="s">
        <v>384</v>
      </c>
      <c r="J87" s="153"/>
      <c r="K87" s="292"/>
    </row>
    <row r="88" spans="1:11" ht="12.95" customHeight="1">
      <c r="A88" s="175">
        <v>2304</v>
      </c>
      <c r="B88" s="286" t="s">
        <v>317</v>
      </c>
      <c r="C88" s="287"/>
      <c r="D88" s="280">
        <v>0</v>
      </c>
      <c r="E88" s="71">
        <v>0</v>
      </c>
      <c r="F88" s="228">
        <f>D88+E88</f>
        <v>0</v>
      </c>
      <c r="G88" s="178"/>
      <c r="H88" s="211" t="s">
        <v>385</v>
      </c>
      <c r="J88" s="153"/>
      <c r="K88" s="292"/>
    </row>
    <row r="89" spans="1:11" ht="12.95" customHeight="1">
      <c r="A89" s="179">
        <v>24</v>
      </c>
      <c r="B89" s="284" t="s">
        <v>318</v>
      </c>
      <c r="C89" s="284"/>
      <c r="D89" s="282">
        <v>35335</v>
      </c>
      <c r="E89" s="247">
        <v>1070</v>
      </c>
      <c r="F89" s="227">
        <f>F90+F93</f>
        <v>36405</v>
      </c>
      <c r="G89" s="178"/>
      <c r="H89" s="213" t="s">
        <v>386</v>
      </c>
      <c r="J89" s="153"/>
      <c r="K89" s="292"/>
    </row>
    <row r="90" spans="1:11" s="217" customFormat="1" ht="12.95" customHeight="1">
      <c r="A90" s="179">
        <v>241</v>
      </c>
      <c r="B90" s="284" t="s">
        <v>319</v>
      </c>
      <c r="C90" s="284"/>
      <c r="D90" s="282">
        <v>32505</v>
      </c>
      <c r="E90" s="247">
        <v>789</v>
      </c>
      <c r="F90" s="227">
        <f>SUM(F91:F92)</f>
        <v>33294</v>
      </c>
      <c r="G90" s="216"/>
      <c r="H90" s="213" t="s">
        <v>387</v>
      </c>
      <c r="J90" s="153"/>
      <c r="K90" s="292"/>
    </row>
    <row r="91" spans="1:11" ht="12.95" customHeight="1">
      <c r="A91" s="175">
        <v>2411</v>
      </c>
      <c r="B91" s="285" t="s">
        <v>320</v>
      </c>
      <c r="C91" s="285"/>
      <c r="D91" s="279">
        <v>18654</v>
      </c>
      <c r="E91" s="248">
        <v>439</v>
      </c>
      <c r="F91" s="228">
        <f>D91+E91</f>
        <v>19093</v>
      </c>
      <c r="G91" s="178"/>
      <c r="H91" s="211" t="s">
        <v>388</v>
      </c>
      <c r="J91" s="153"/>
      <c r="K91" s="292"/>
    </row>
    <row r="92" spans="1:11" ht="12.95" customHeight="1">
      <c r="A92" s="175">
        <v>2412</v>
      </c>
      <c r="B92" s="285" t="s">
        <v>321</v>
      </c>
      <c r="C92" s="285"/>
      <c r="D92" s="279">
        <v>13851</v>
      </c>
      <c r="E92" s="248">
        <v>350</v>
      </c>
      <c r="F92" s="228">
        <f>D92+E92</f>
        <v>14201</v>
      </c>
      <c r="G92" s="178"/>
      <c r="H92" s="211" t="s">
        <v>389</v>
      </c>
      <c r="J92" s="153"/>
      <c r="K92" s="292"/>
    </row>
    <row r="93" spans="1:11" s="217" customFormat="1" ht="12.95" customHeight="1">
      <c r="A93" s="179">
        <v>242</v>
      </c>
      <c r="B93" s="284" t="s">
        <v>322</v>
      </c>
      <c r="C93" s="284"/>
      <c r="D93" s="278">
        <v>2830</v>
      </c>
      <c r="E93" s="247">
        <v>281</v>
      </c>
      <c r="F93" s="227">
        <f t="shared" ref="F93:F94" si="4">D93+E93</f>
        <v>3111</v>
      </c>
      <c r="G93" s="216"/>
      <c r="H93" s="213" t="s">
        <v>390</v>
      </c>
      <c r="J93" s="153"/>
      <c r="K93" s="292"/>
    </row>
    <row r="94" spans="1:11" ht="12.95" customHeight="1">
      <c r="A94" s="175">
        <v>2420</v>
      </c>
      <c r="B94" s="285" t="s">
        <v>322</v>
      </c>
      <c r="C94" s="285"/>
      <c r="D94" s="279">
        <v>2830</v>
      </c>
      <c r="E94" s="248">
        <v>281</v>
      </c>
      <c r="F94" s="228">
        <f t="shared" si="4"/>
        <v>3111</v>
      </c>
      <c r="G94" s="178"/>
      <c r="H94" s="211" t="s">
        <v>390</v>
      </c>
      <c r="J94" s="153"/>
      <c r="K94" s="292"/>
    </row>
    <row r="95" spans="1:11" ht="15.75" customHeight="1">
      <c r="A95" s="270"/>
      <c r="B95" s="271" t="s">
        <v>393</v>
      </c>
      <c r="C95" s="289"/>
      <c r="D95" s="288">
        <f>D11+D48</f>
        <v>3592555</v>
      </c>
      <c r="E95" s="272">
        <f>E11+E48</f>
        <v>556187</v>
      </c>
      <c r="F95" s="273">
        <f>F11+F48</f>
        <v>4148742</v>
      </c>
      <c r="G95" s="274"/>
      <c r="H95" s="275" t="s">
        <v>392</v>
      </c>
      <c r="J95" s="153"/>
      <c r="K95" s="292"/>
    </row>
    <row r="96" spans="1:11" ht="5.25" customHeight="1">
      <c r="A96" s="183"/>
      <c r="B96" s="184"/>
      <c r="C96" s="186"/>
      <c r="D96" s="184"/>
      <c r="E96" s="185"/>
      <c r="F96" s="185"/>
      <c r="G96" s="186"/>
      <c r="H96" s="186"/>
    </row>
    <row r="97" spans="1:8" ht="3" customHeight="1">
      <c r="A97" s="22"/>
      <c r="B97" s="22"/>
      <c r="C97" s="22"/>
      <c r="D97" s="22"/>
      <c r="E97" s="22"/>
      <c r="F97" s="22"/>
      <c r="G97" s="22"/>
      <c r="H97" s="22"/>
    </row>
    <row r="98" spans="1:8" ht="12" customHeight="1" thickBot="1">
      <c r="A98" s="22"/>
      <c r="B98" s="22"/>
      <c r="C98" s="22"/>
      <c r="D98" s="22"/>
      <c r="E98" s="22"/>
      <c r="F98" s="22"/>
      <c r="G98" s="22"/>
      <c r="H98" s="22"/>
    </row>
    <row r="99" spans="1:8" ht="12" customHeight="1" thickTop="1">
      <c r="A99" s="253" t="str">
        <f>'Περιεχόμενα-Contents'!B10</f>
        <v>(Τελευταία Ενημέρωση/Last Update 26/08/2025)</v>
      </c>
      <c r="B99" s="254"/>
      <c r="C99" s="254"/>
      <c r="D99" s="254"/>
      <c r="E99" s="254"/>
      <c r="F99" s="254"/>
      <c r="G99" s="254"/>
      <c r="H99" s="254"/>
    </row>
    <row r="100" spans="1:8" ht="12.75">
      <c r="A100" s="49" t="str">
        <f>'Περιεχόμενα-Contents'!B11</f>
        <v>COPYRIGHT ©: 2025 REPUBLIC OF CYPRUS, STATISTICAL SERVICE</v>
      </c>
      <c r="B100" s="22"/>
      <c r="C100" s="22"/>
      <c r="D100" s="22"/>
      <c r="E100" s="22"/>
      <c r="F100" s="22"/>
      <c r="G100" s="22"/>
      <c r="H100" s="22"/>
    </row>
  </sheetData>
  <mergeCells count="52">
    <mergeCell ref="H8:H9"/>
    <mergeCell ref="F9:G9"/>
    <mergeCell ref="B18:C18"/>
    <mergeCell ref="B12:C12"/>
    <mergeCell ref="B13:C13"/>
    <mergeCell ref="B14:C14"/>
    <mergeCell ref="B15:C15"/>
    <mergeCell ref="B16:C16"/>
    <mergeCell ref="B17:C17"/>
    <mergeCell ref="B8:C9"/>
    <mergeCell ref="A1:B1"/>
    <mergeCell ref="A8:A9"/>
    <mergeCell ref="B11:C11"/>
    <mergeCell ref="B30:C30"/>
    <mergeCell ref="B19:C19"/>
    <mergeCell ref="B20:C20"/>
    <mergeCell ref="B21:C21"/>
    <mergeCell ref="B22:C22"/>
    <mergeCell ref="B23:C23"/>
    <mergeCell ref="B24:C24"/>
    <mergeCell ref="B25:C25"/>
    <mergeCell ref="B26:C26"/>
    <mergeCell ref="B27:C27"/>
    <mergeCell ref="B28:C28"/>
    <mergeCell ref="B29:C29"/>
    <mergeCell ref="B44:C44"/>
    <mergeCell ref="B33:C33"/>
    <mergeCell ref="B34:C34"/>
    <mergeCell ref="B35:C35"/>
    <mergeCell ref="B36:C36"/>
    <mergeCell ref="B37:C37"/>
    <mergeCell ref="B38:C38"/>
    <mergeCell ref="B40:C40"/>
    <mergeCell ref="B41:C41"/>
    <mergeCell ref="B42:C42"/>
    <mergeCell ref="B43:C43"/>
    <mergeCell ref="B31:C31"/>
    <mergeCell ref="B32:C32"/>
    <mergeCell ref="B57:C57"/>
    <mergeCell ref="B51:C51"/>
    <mergeCell ref="B52:C52"/>
    <mergeCell ref="B53:C53"/>
    <mergeCell ref="B54:C54"/>
    <mergeCell ref="B55:C55"/>
    <mergeCell ref="B56:C56"/>
    <mergeCell ref="B45:C45"/>
    <mergeCell ref="B46:C46"/>
    <mergeCell ref="B47:C47"/>
    <mergeCell ref="B48:C48"/>
    <mergeCell ref="B49:C49"/>
    <mergeCell ref="B50:C50"/>
    <mergeCell ref="B39:C39"/>
  </mergeCells>
  <hyperlinks>
    <hyperlink ref="A1" location="'Περιεχόμενα-Contents'!A1" display="Περιεχόμενα - Contents" xr:uid="{00000000-0004-0000-0800-000000000000}"/>
  </hyperlinks>
  <printOptions horizontalCentered="1"/>
  <pageMargins left="0.15748031496062992" right="0.15748031496062992" top="0.15748031496062992" bottom="0.15748031496062992" header="0.15748031496062992" footer="0.15748031496062992"/>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Περιεχόμενα-Contents</vt:lpstr>
      <vt:lpstr>Μεθοδ. Σημείωμα-Method. Note</vt:lpstr>
      <vt:lpstr>NACE Rev. 2</vt:lpstr>
      <vt:lpstr>Αναλυτ. Πίνακες-Detailed Tables</vt:lpstr>
      <vt:lpstr>1</vt:lpstr>
      <vt:lpstr>2</vt:lpstr>
      <vt:lpstr>3</vt:lpstr>
      <vt:lpstr>4</vt:lpstr>
      <vt:lpstr>5</vt:lpstr>
      <vt:lpstr>6</vt:lpstr>
      <vt:lpstr>'1'!Print_Area</vt:lpstr>
      <vt:lpstr>'2'!Print_Area</vt:lpstr>
      <vt:lpstr>'3'!Print_Area</vt:lpstr>
      <vt:lpstr>'4'!Print_Area</vt:lpstr>
      <vt:lpstr>'5'!Print_Area</vt:lpstr>
      <vt:lpstr>'6'!Print_Area</vt:lpstr>
      <vt:lpstr>'NACE Rev. 2'!Print_Area</vt:lpstr>
      <vt:lpstr>'Περιεχόμενα-Contents'!Print_Area</vt:lpstr>
      <vt:lpstr>'1'!Print_Titles</vt:lpstr>
      <vt:lpstr>'2'!Print_Titles</vt:lpstr>
      <vt:lpstr>'3'!Print_Titles</vt:lpstr>
      <vt:lpstr>'4'!Print_Titles</vt:lpstr>
      <vt:lpstr>'5'!Print_Titles</vt:lpstr>
      <vt:lpstr>'6'!Print_Titles</vt:lpstr>
      <vt:lpstr>'NACE Rev. 2'!Print_Titles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Theodoulou  George</cp:lastModifiedBy>
  <cp:lastPrinted>2025-08-26T08:29:56Z</cp:lastPrinted>
  <dcterms:created xsi:type="dcterms:W3CDTF">2017-09-21T11:34:35Z</dcterms:created>
  <dcterms:modified xsi:type="dcterms:W3CDTF">2025-08-26T08:30:21Z</dcterms:modified>
</cp:coreProperties>
</file>