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TODAY\7_Industry\"/>
    </mc:Choice>
  </mc:AlternateContent>
  <xr:revisionPtr revIDLastSave="0" documentId="13_ncr:1_{F1F20B57-3CBB-4C33-8DFA-7D63021FE7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ΒΙΟΜ. ΠΡΟΙΟΝΤA-IND. COMMODITIES" sheetId="2" r:id="rId1"/>
  </sheets>
  <definedNames>
    <definedName name="_xlnm.Print_Area" localSheetId="0">'ΒΙΟΜ. ΠΡΟΙΟΝΤA-IND. COMMODITIES'!$A$1:$M$971</definedName>
    <definedName name="_xlnm.Print_Titles" localSheetId="0">'ΒΙΟΜ. ΠΡΟΙΟΝΤA-IND. COMMODITIES'!$1:$7</definedName>
  </definedNames>
  <calcPr calcId="191029"/>
</workbook>
</file>

<file path=xl/calcChain.xml><?xml version="1.0" encoding="utf-8"?>
<calcChain xmlns="http://schemas.openxmlformats.org/spreadsheetml/2006/main">
  <c r="L956" i="2" l="1"/>
  <c r="J956" i="2"/>
  <c r="H916" i="2"/>
  <c r="H956" i="2"/>
  <c r="F916" i="2"/>
  <c r="F956" i="2"/>
  <c r="L952" i="2"/>
  <c r="J952" i="2"/>
  <c r="H952" i="2"/>
  <c r="F952" i="2"/>
  <c r="J916" i="2" l="1"/>
  <c r="L123" i="2"/>
  <c r="L15" i="2" l="1"/>
  <c r="F15" i="2"/>
  <c r="H15" i="2"/>
  <c r="L23" i="2"/>
  <c r="F23" i="2"/>
  <c r="H23" i="2"/>
  <c r="L32" i="2"/>
  <c r="F32" i="2"/>
  <c r="H32" i="2"/>
  <c r="L39" i="2"/>
  <c r="F39" i="2"/>
  <c r="H39" i="2"/>
  <c r="L55" i="2"/>
  <c r="F55" i="2"/>
  <c r="H55" i="2"/>
  <c r="L60" i="2"/>
  <c r="F60" i="2"/>
  <c r="H60" i="2"/>
  <c r="L76" i="2"/>
  <c r="F76" i="2"/>
  <c r="H76" i="2"/>
  <c r="L82" i="2"/>
  <c r="F82" i="2"/>
  <c r="H82" i="2"/>
  <c r="L87" i="2"/>
  <c r="F87" i="2"/>
  <c r="H87" i="2"/>
  <c r="L95" i="2"/>
  <c r="F95" i="2"/>
  <c r="H95" i="2"/>
  <c r="L113" i="2"/>
  <c r="F113" i="2"/>
  <c r="H113" i="2"/>
  <c r="F123" i="2"/>
  <c r="H123" i="2"/>
  <c r="L127" i="2"/>
  <c r="F127" i="2"/>
  <c r="H127" i="2"/>
  <c r="L136" i="2"/>
  <c r="F136" i="2"/>
  <c r="H136" i="2"/>
  <c r="L143" i="2"/>
  <c r="F143" i="2"/>
  <c r="H143" i="2"/>
  <c r="L148" i="2"/>
  <c r="F148" i="2"/>
  <c r="H148" i="2"/>
  <c r="L152" i="2"/>
  <c r="F152" i="2"/>
  <c r="H152" i="2"/>
  <c r="L156" i="2"/>
  <c r="F156" i="2"/>
  <c r="H156" i="2"/>
  <c r="L167" i="2"/>
  <c r="F167" i="2"/>
  <c r="H167" i="2"/>
  <c r="L172" i="2"/>
  <c r="F172" i="2"/>
  <c r="H172" i="2"/>
  <c r="L181" i="2"/>
  <c r="F181" i="2"/>
  <c r="H181" i="2"/>
  <c r="L190" i="2"/>
  <c r="F190" i="2"/>
  <c r="H190" i="2"/>
  <c r="L195" i="2"/>
  <c r="F195" i="2"/>
  <c r="H195" i="2"/>
  <c r="L206" i="2"/>
  <c r="F206" i="2"/>
  <c r="H206" i="2"/>
  <c r="L212" i="2"/>
  <c r="F212" i="2"/>
  <c r="H212" i="2"/>
  <c r="L225" i="2"/>
  <c r="F225" i="2"/>
  <c r="H225" i="2"/>
  <c r="L231" i="2"/>
  <c r="F231" i="2"/>
  <c r="H231" i="2"/>
  <c r="L236" i="2"/>
  <c r="F236" i="2"/>
  <c r="H236" i="2"/>
  <c r="L245" i="2"/>
  <c r="F245" i="2"/>
  <c r="H245" i="2"/>
  <c r="L252" i="2"/>
  <c r="F252" i="2"/>
  <c r="H252" i="2"/>
  <c r="L257" i="2"/>
  <c r="F257" i="2"/>
  <c r="H257" i="2"/>
  <c r="L264" i="2"/>
  <c r="F264" i="2"/>
  <c r="H264" i="2"/>
  <c r="L278" i="2"/>
  <c r="F278" i="2"/>
  <c r="H278" i="2"/>
  <c r="L281" i="2"/>
  <c r="F281" i="2"/>
  <c r="H281" i="2"/>
  <c r="L285" i="2"/>
  <c r="F285" i="2"/>
  <c r="H285" i="2"/>
  <c r="L301" i="2"/>
  <c r="F301" i="2"/>
  <c r="H301" i="2"/>
  <c r="L310" i="2"/>
  <c r="F310" i="2"/>
  <c r="H310" i="2"/>
  <c r="L325" i="2"/>
  <c r="F325" i="2"/>
  <c r="H325" i="2"/>
  <c r="L333" i="2"/>
  <c r="F333" i="2"/>
  <c r="H333" i="2"/>
  <c r="L338" i="2"/>
  <c r="F338" i="2"/>
  <c r="H338" i="2"/>
  <c r="L361" i="2"/>
  <c r="F361" i="2"/>
  <c r="H361" i="2"/>
  <c r="L366" i="2"/>
  <c r="F366" i="2"/>
  <c r="H366" i="2"/>
  <c r="L371" i="2"/>
  <c r="F371" i="2"/>
  <c r="H371" i="2"/>
  <c r="L379" i="2"/>
  <c r="F379" i="2"/>
  <c r="H379" i="2"/>
  <c r="L384" i="2"/>
  <c r="F384" i="2"/>
  <c r="H384" i="2"/>
  <c r="L392" i="2"/>
  <c r="F392" i="2"/>
  <c r="H392" i="2"/>
  <c r="L399" i="2"/>
  <c r="F399" i="2"/>
  <c r="H399" i="2"/>
  <c r="L405" i="2"/>
  <c r="F405" i="2"/>
  <c r="H405" i="2"/>
  <c r="L417" i="2"/>
  <c r="F417" i="2"/>
  <c r="H417" i="2"/>
  <c r="L423" i="2"/>
  <c r="F423" i="2"/>
  <c r="H423" i="2"/>
  <c r="L430" i="2"/>
  <c r="F430" i="2"/>
  <c r="H430" i="2"/>
  <c r="L443" i="2"/>
  <c r="F443" i="2"/>
  <c r="H443" i="2"/>
  <c r="L449" i="2"/>
  <c r="F449" i="2"/>
  <c r="H449" i="2"/>
  <c r="L456" i="2"/>
  <c r="F456" i="2"/>
  <c r="F454" i="2" s="1"/>
  <c r="H456" i="2"/>
  <c r="H454" i="2" s="1"/>
  <c r="L463" i="2"/>
  <c r="F463" i="2"/>
  <c r="H463" i="2"/>
  <c r="L472" i="2"/>
  <c r="F472" i="2"/>
  <c r="H472" i="2"/>
  <c r="L478" i="2"/>
  <c r="F478" i="2"/>
  <c r="H478" i="2"/>
  <c r="L489" i="2"/>
  <c r="F489" i="2"/>
  <c r="H489" i="2"/>
  <c r="L502" i="2"/>
  <c r="F502" i="2"/>
  <c r="H502" i="2"/>
  <c r="L517" i="2"/>
  <c r="F517" i="2"/>
  <c r="H517" i="2"/>
  <c r="L520" i="2"/>
  <c r="F520" i="2"/>
  <c r="H520" i="2"/>
  <c r="L523" i="2"/>
  <c r="F523" i="2"/>
  <c r="H523" i="2"/>
  <c r="L535" i="2"/>
  <c r="F535" i="2"/>
  <c r="F532" i="2" s="1"/>
  <c r="H535" i="2"/>
  <c r="H532" i="2" s="1"/>
  <c r="L545" i="2"/>
  <c r="F545" i="2"/>
  <c r="H545" i="2"/>
  <c r="L552" i="2"/>
  <c r="F552" i="2"/>
  <c r="H552" i="2"/>
  <c r="L563" i="2"/>
  <c r="F563" i="2"/>
  <c r="H563" i="2"/>
  <c r="L573" i="2"/>
  <c r="F573" i="2"/>
  <c r="H573" i="2"/>
  <c r="L582" i="2"/>
  <c r="F582" i="2"/>
  <c r="H582" i="2"/>
  <c r="L597" i="2"/>
  <c r="F597" i="2"/>
  <c r="H597" i="2"/>
  <c r="L602" i="2"/>
  <c r="F602" i="2"/>
  <c r="H602" i="2"/>
  <c r="L607" i="2"/>
  <c r="F607" i="2"/>
  <c r="H607" i="2"/>
  <c r="L612" i="2"/>
  <c r="F612" i="2"/>
  <c r="H612" i="2"/>
  <c r="L617" i="2"/>
  <c r="F617" i="2"/>
  <c r="H617" i="2"/>
  <c r="L624" i="2"/>
  <c r="F624" i="2"/>
  <c r="H624" i="2"/>
  <c r="L629" i="2"/>
  <c r="F629" i="2"/>
  <c r="H629" i="2"/>
  <c r="L633" i="2"/>
  <c r="F633" i="2"/>
  <c r="H633" i="2"/>
  <c r="L638" i="2"/>
  <c r="F638" i="2"/>
  <c r="H638" i="2"/>
  <c r="L647" i="2"/>
  <c r="F647" i="2"/>
  <c r="H647" i="2"/>
  <c r="L650" i="2"/>
  <c r="F650" i="2"/>
  <c r="H650" i="2"/>
  <c r="L653" i="2"/>
  <c r="F653" i="2"/>
  <c r="H653" i="2"/>
  <c r="L657" i="2"/>
  <c r="F657" i="2"/>
  <c r="H657" i="2"/>
  <c r="L662" i="2"/>
  <c r="F662" i="2"/>
  <c r="H662" i="2"/>
  <c r="L670" i="2"/>
  <c r="F670" i="2"/>
  <c r="H670" i="2"/>
  <c r="L679" i="2"/>
  <c r="F679" i="2"/>
  <c r="F675" i="2" s="1"/>
  <c r="H679" i="2"/>
  <c r="H675" i="2" s="1"/>
  <c r="L690" i="2"/>
  <c r="F690" i="2"/>
  <c r="H690" i="2"/>
  <c r="L698" i="2"/>
  <c r="F698" i="2"/>
  <c r="H698" i="2"/>
  <c r="L705" i="2"/>
  <c r="F705" i="2"/>
  <c r="H705" i="2"/>
  <c r="L710" i="2"/>
  <c r="F710" i="2"/>
  <c r="H710" i="2"/>
  <c r="L714" i="2"/>
  <c r="F714" i="2"/>
  <c r="H714" i="2"/>
  <c r="L718" i="2"/>
  <c r="F718" i="2"/>
  <c r="H718" i="2"/>
  <c r="L721" i="2"/>
  <c r="F721" i="2"/>
  <c r="H721" i="2"/>
  <c r="L726" i="2"/>
  <c r="F726" i="2"/>
  <c r="H726" i="2"/>
  <c r="L730" i="2"/>
  <c r="F730" i="2"/>
  <c r="H730" i="2"/>
  <c r="L737" i="2"/>
  <c r="F737" i="2"/>
  <c r="H737" i="2"/>
  <c r="L745" i="2"/>
  <c r="F745" i="2"/>
  <c r="H745" i="2"/>
  <c r="L766" i="2"/>
  <c r="F766" i="2"/>
  <c r="H766" i="2"/>
  <c r="L774" i="2"/>
  <c r="F774" i="2"/>
  <c r="H774" i="2"/>
  <c r="L780" i="2"/>
  <c r="F780" i="2"/>
  <c r="H780" i="2"/>
  <c r="L787" i="2"/>
  <c r="F787" i="2"/>
  <c r="H787" i="2"/>
  <c r="L793" i="2"/>
  <c r="F793" i="2"/>
  <c r="H793" i="2"/>
  <c r="L799" i="2"/>
  <c r="F799" i="2"/>
  <c r="H799" i="2"/>
  <c r="L808" i="2"/>
  <c r="F808" i="2"/>
  <c r="H808" i="2"/>
  <c r="L813" i="2"/>
  <c r="F813" i="2"/>
  <c r="H813" i="2"/>
  <c r="L821" i="2"/>
  <c r="F821" i="2"/>
  <c r="H821" i="2"/>
  <c r="L832" i="2"/>
  <c r="F832" i="2"/>
  <c r="H832" i="2"/>
  <c r="L837" i="2"/>
  <c r="F837" i="2"/>
  <c r="H837" i="2"/>
  <c r="L847" i="2"/>
  <c r="F847" i="2"/>
  <c r="F844" i="2" s="1"/>
  <c r="H847" i="2"/>
  <c r="H844" i="2" s="1"/>
  <c r="L854" i="2"/>
  <c r="F854" i="2"/>
  <c r="H854" i="2"/>
  <c r="L860" i="2"/>
  <c r="F860" i="2"/>
  <c r="H860" i="2"/>
  <c r="L866" i="2"/>
  <c r="F866" i="2"/>
  <c r="H866" i="2"/>
  <c r="L869" i="2"/>
  <c r="F869" i="2"/>
  <c r="H869" i="2"/>
  <c r="L873" i="2"/>
  <c r="F873" i="2"/>
  <c r="H873" i="2"/>
  <c r="L881" i="2"/>
  <c r="F881" i="2"/>
  <c r="H881" i="2"/>
  <c r="L889" i="2"/>
  <c r="F889" i="2"/>
  <c r="H889" i="2"/>
  <c r="L895" i="2"/>
  <c r="F895" i="2"/>
  <c r="H895" i="2"/>
  <c r="L901" i="2"/>
  <c r="F901" i="2"/>
  <c r="H901" i="2"/>
  <c r="L906" i="2"/>
  <c r="F906" i="2"/>
  <c r="H906" i="2"/>
  <c r="L919" i="2"/>
  <c r="F919" i="2"/>
  <c r="H919" i="2"/>
  <c r="L926" i="2"/>
  <c r="F926" i="2"/>
  <c r="H926" i="2"/>
  <c r="L945" i="2"/>
  <c r="F945" i="2"/>
  <c r="H945" i="2"/>
  <c r="L960" i="2"/>
  <c r="L916" i="2" s="1"/>
  <c r="F960" i="2"/>
  <c r="H960" i="2"/>
  <c r="J225" i="2"/>
  <c r="J582" i="2"/>
  <c r="F828" i="2" l="1"/>
  <c r="F330" i="2"/>
  <c r="L844" i="2"/>
  <c r="L828" i="2"/>
  <c r="L675" i="2"/>
  <c r="L532" i="2"/>
  <c r="L454" i="2"/>
  <c r="H330" i="2"/>
  <c r="F879" i="2"/>
  <c r="L330" i="2"/>
  <c r="L879" i="2"/>
  <c r="H828" i="2"/>
  <c r="F540" i="2"/>
  <c r="H359" i="2"/>
  <c r="H879" i="2"/>
  <c r="F791" i="2"/>
  <c r="F687" i="2"/>
  <c r="L540" i="2"/>
  <c r="F428" i="2"/>
  <c r="F359" i="2"/>
  <c r="F276" i="2"/>
  <c r="F209" i="2"/>
  <c r="L852" i="2"/>
  <c r="H762" i="2"/>
  <c r="H428" i="2"/>
  <c r="H276" i="2"/>
  <c r="H209" i="2"/>
  <c r="F852" i="2"/>
  <c r="L791" i="2"/>
  <c r="L687" i="2"/>
  <c r="H540" i="2"/>
  <c r="L390" i="2"/>
  <c r="H791" i="2"/>
  <c r="H687" i="2"/>
  <c r="F594" i="2"/>
  <c r="L460" i="2"/>
  <c r="H390" i="2"/>
  <c r="H242" i="2"/>
  <c r="H37" i="2"/>
  <c r="H12" i="2"/>
  <c r="H10" i="2" s="1"/>
  <c r="H852" i="2"/>
  <c r="F762" i="2"/>
  <c r="L594" i="2"/>
  <c r="H460" i="2"/>
  <c r="F390" i="2"/>
  <c r="F242" i="2"/>
  <c r="F37" i="2"/>
  <c r="F12" i="2"/>
  <c r="F10" i="2" s="1"/>
  <c r="L762" i="2"/>
  <c r="H594" i="2"/>
  <c r="F460" i="2"/>
  <c r="L428" i="2"/>
  <c r="L359" i="2"/>
  <c r="L276" i="2"/>
  <c r="L242" i="2"/>
  <c r="L209" i="2"/>
  <c r="L37" i="2"/>
  <c r="L12" i="2"/>
  <c r="L10" i="2" s="1"/>
  <c r="J123" i="2"/>
  <c r="H35" i="2" l="1"/>
  <c r="H8" i="2" s="1"/>
  <c r="F35" i="2"/>
  <c r="F8" i="2" s="1"/>
  <c r="L35" i="2"/>
  <c r="L8" i="2" s="1"/>
  <c r="J545" i="2"/>
  <c r="J873" i="2" l="1"/>
  <c r="J212" i="2" l="1"/>
  <c r="J960" i="2" l="1"/>
  <c r="J945" i="2"/>
  <c r="J926" i="2"/>
  <c r="J919" i="2"/>
  <c r="J906" i="2"/>
  <c r="J901" i="2"/>
  <c r="J895" i="2"/>
  <c r="J889" i="2"/>
  <c r="J881" i="2"/>
  <c r="J869" i="2"/>
  <c r="J866" i="2"/>
  <c r="J860" i="2"/>
  <c r="J854" i="2"/>
  <c r="J847" i="2"/>
  <c r="J844" i="2" s="1"/>
  <c r="J837" i="2"/>
  <c r="J832" i="2"/>
  <c r="J821" i="2"/>
  <c r="J813" i="2"/>
  <c r="J808" i="2"/>
  <c r="J799" i="2"/>
  <c r="J793" i="2"/>
  <c r="J787" i="2"/>
  <c r="J780" i="2"/>
  <c r="J774" i="2"/>
  <c r="J766" i="2"/>
  <c r="J745" i="2"/>
  <c r="J737" i="2"/>
  <c r="J730" i="2"/>
  <c r="J726" i="2"/>
  <c r="J721" i="2"/>
  <c r="J718" i="2"/>
  <c r="J714" i="2"/>
  <c r="J710" i="2"/>
  <c r="J705" i="2"/>
  <c r="J698" i="2"/>
  <c r="J690" i="2"/>
  <c r="J679" i="2"/>
  <c r="J675" i="2" s="1"/>
  <c r="J670" i="2"/>
  <c r="J662" i="2"/>
  <c r="J657" i="2"/>
  <c r="J653" i="2"/>
  <c r="J650" i="2"/>
  <c r="J647" i="2"/>
  <c r="J638" i="2"/>
  <c r="J633" i="2"/>
  <c r="J629" i="2"/>
  <c r="J624" i="2"/>
  <c r="J617" i="2"/>
  <c r="J612" i="2"/>
  <c r="J607" i="2"/>
  <c r="J602" i="2"/>
  <c r="J597" i="2"/>
  <c r="J573" i="2"/>
  <c r="J563" i="2"/>
  <c r="J552" i="2"/>
  <c r="J535" i="2"/>
  <c r="J532" i="2" s="1"/>
  <c r="J523" i="2"/>
  <c r="J520" i="2"/>
  <c r="J517" i="2"/>
  <c r="J502" i="2"/>
  <c r="J489" i="2"/>
  <c r="J478" i="2"/>
  <c r="J472" i="2"/>
  <c r="J463" i="2"/>
  <c r="J449" i="2"/>
  <c r="J443" i="2"/>
  <c r="J430" i="2"/>
  <c r="J423" i="2"/>
  <c r="J417" i="2"/>
  <c r="J405" i="2"/>
  <c r="J399" i="2"/>
  <c r="J392" i="2"/>
  <c r="J384" i="2"/>
  <c r="J379" i="2"/>
  <c r="J371" i="2"/>
  <c r="J366" i="2"/>
  <c r="J361" i="2"/>
  <c r="J338" i="2"/>
  <c r="J333" i="2"/>
  <c r="J325" i="2"/>
  <c r="J310" i="2"/>
  <c r="J301" i="2"/>
  <c r="J285" i="2"/>
  <c r="J281" i="2"/>
  <c r="J278" i="2"/>
  <c r="J264" i="2"/>
  <c r="J257" i="2"/>
  <c r="J252" i="2"/>
  <c r="J245" i="2"/>
  <c r="J456" i="2"/>
  <c r="J454" i="2" s="1"/>
  <c r="J236" i="2"/>
  <c r="J231" i="2"/>
  <c r="J206" i="2"/>
  <c r="J195" i="2"/>
  <c r="J190" i="2"/>
  <c r="J181" i="2"/>
  <c r="J172" i="2"/>
  <c r="J167" i="2"/>
  <c r="J156" i="2"/>
  <c r="J152" i="2"/>
  <c r="J148" i="2"/>
  <c r="J143" i="2"/>
  <c r="J136" i="2"/>
  <c r="J127" i="2"/>
  <c r="J113" i="2"/>
  <c r="J95" i="2"/>
  <c r="J87" i="2"/>
  <c r="J82" i="2"/>
  <c r="J76" i="2"/>
  <c r="J60" i="2"/>
  <c r="J55" i="2"/>
  <c r="J39" i="2"/>
  <c r="J32" i="2"/>
  <c r="J23" i="2"/>
  <c r="J15" i="2"/>
  <c r="J540" i="2" l="1"/>
  <c r="J879" i="2"/>
  <c r="J828" i="2"/>
  <c r="J791" i="2"/>
  <c r="J330" i="2"/>
  <c r="J852" i="2"/>
  <c r="J762" i="2"/>
  <c r="J460" i="2"/>
  <c r="J390" i="2"/>
  <c r="J276" i="2"/>
  <c r="J242" i="2"/>
  <c r="J37" i="2"/>
  <c r="J594" i="2"/>
  <c r="J687" i="2"/>
  <c r="J12" i="2"/>
  <c r="J10" i="2" s="1"/>
  <c r="J209" i="2"/>
  <c r="J359" i="2"/>
  <c r="J428" i="2"/>
  <c r="J35" i="2" l="1"/>
  <c r="J8" i="2" s="1"/>
</calcChain>
</file>

<file path=xl/sharedStrings.xml><?xml version="1.0" encoding="utf-8"?>
<sst xmlns="http://schemas.openxmlformats.org/spreadsheetml/2006/main" count="3314" uniqueCount="2171">
  <si>
    <t>Κώδικας Προϊόντων Commodity Code</t>
  </si>
  <si>
    <t>Προϊόν</t>
  </si>
  <si>
    <t>Μονάδα Mέτρησης Unit of Quantity</t>
  </si>
  <si>
    <t>Commodity</t>
  </si>
  <si>
    <t>Ποσότητα
Quantity</t>
  </si>
  <si>
    <t xml:space="preserve">Αξία
Value </t>
  </si>
  <si>
    <t>(€000's)</t>
  </si>
  <si>
    <t xml:space="preserve"> Β+Γ. ΣΥΝΟΛΟ</t>
  </si>
  <si>
    <t xml:space="preserve"> B+C. TOTAL</t>
  </si>
  <si>
    <t xml:space="preserve"> B. ΟΡΥΧΕΙΑ ΚΑΙ ΛΑΤΟΜΕΙΑ</t>
  </si>
  <si>
    <t xml:space="preserve"> B. MINING AND QUARRYING</t>
  </si>
  <si>
    <t xml:space="preserve"> 08</t>
  </si>
  <si>
    <t xml:space="preserve"> ΛΟΙΠΑ ΟΡΥΧΕΙΑ ΚΑΙ ΛΑΤΟΜΕΙΑ</t>
  </si>
  <si>
    <t xml:space="preserve"> OTHER MINING AND QUARRYING</t>
  </si>
  <si>
    <t xml:space="preserve"> 08.11</t>
  </si>
  <si>
    <t xml:space="preserve"> Εξόρυξη διακοσμητικών και οικοδομικών</t>
  </si>
  <si>
    <t xml:space="preserve"> Quarrying of ornamental and building </t>
  </si>
  <si>
    <t xml:space="preserve"> λίθων, ασβεστόλιθου και γύψου</t>
  </si>
  <si>
    <t xml:space="preserve"> stone, limestone and gypsum</t>
  </si>
  <si>
    <t xml:space="preserve"> 08.11.11.33</t>
  </si>
  <si>
    <t xml:space="preserve"> Ογκόλιθοι</t>
  </si>
  <si>
    <t>τόνος/tonne</t>
  </si>
  <si>
    <t xml:space="preserve"> Building stone</t>
  </si>
  <si>
    <t xml:space="preserve"> 08.11.11.36</t>
  </si>
  <si>
    <t xml:space="preserve"> Οικοδομική πέτρα (για επενδύσεις τοίχων,</t>
  </si>
  <si>
    <t xml:space="preserve"> </t>
  </si>
  <si>
    <t xml:space="preserve"> πλακόστρωτο και άλλες χρήσεις)</t>
  </si>
  <si>
    <t xml:space="preserve"> "</t>
  </si>
  <si>
    <t xml:space="preserve"> Monumental stone</t>
  </si>
  <si>
    <t xml:space="preserve"> 08.11.11.50</t>
  </si>
  <si>
    <t xml:space="preserve"> Μάρμαρο (για τζιόνια)</t>
  </si>
  <si>
    <t xml:space="preserve"> Marble</t>
  </si>
  <si>
    <t xml:space="preserve"> 08.11.20.30</t>
  </si>
  <si>
    <t xml:space="preserve"> Γυψόπετρα</t>
  </si>
  <si>
    <t xml:space="preserve"> Gypsum (raw)</t>
  </si>
  <si>
    <t xml:space="preserve"> 08.12</t>
  </si>
  <si>
    <t xml:space="preserve"> Λειτουργία φρεάτων παραγωγής αμμοχάλικου</t>
  </si>
  <si>
    <t xml:space="preserve"> Operation of gravel and sand pits. </t>
  </si>
  <si>
    <t xml:space="preserve"> και άμμου. Εξόρυξη αργίλου και καολίνης</t>
  </si>
  <si>
    <t xml:space="preserve"> Mining of clays and caolin </t>
  </si>
  <si>
    <t xml:space="preserve"> 08.12.11.90</t>
  </si>
  <si>
    <t xml:space="preserve"> Άμμος θραυστή </t>
  </si>
  <si>
    <t xml:space="preserve"> Sand</t>
  </si>
  <si>
    <t xml:space="preserve"> 08.12.12.30</t>
  </si>
  <si>
    <t xml:space="preserve"> Σκύρα θραυστά </t>
  </si>
  <si>
    <t xml:space="preserve"> Gravel</t>
  </si>
  <si>
    <t xml:space="preserve"> 08.12.12.31</t>
  </si>
  <si>
    <t xml:space="preserve"> Θραυσμένοι λίθοι οδοποιίας (κράσιεραν)</t>
  </si>
  <si>
    <t xml:space="preserve"> Crusher-un (road aggregate)</t>
  </si>
  <si>
    <t xml:space="preserve"> 08.12.12.90</t>
  </si>
  <si>
    <t xml:space="preserve"> Χαβάρα</t>
  </si>
  <si>
    <t xml:space="preserve"> Havara</t>
  </si>
  <si>
    <t xml:space="preserve"> 08.12.22.10</t>
  </si>
  <si>
    <t xml:space="preserve"> Μπεντονίτης</t>
  </si>
  <si>
    <t xml:space="preserve"> Bentonite</t>
  </si>
  <si>
    <t xml:space="preserve"> 08.12.22.50</t>
  </si>
  <si>
    <t xml:space="preserve"> Άργιλος</t>
  </si>
  <si>
    <t xml:space="preserve"> Clay</t>
  </si>
  <si>
    <t xml:space="preserve"> 08.91</t>
  </si>
  <si>
    <t xml:space="preserve"> Εξόρυξη ορυκτών για τη χημική βιομηχανία</t>
  </si>
  <si>
    <t xml:space="preserve"> Mining of chemical and fertilizer</t>
  </si>
  <si>
    <t xml:space="preserve"> και τη βιομηχανία λιπασμάτων</t>
  </si>
  <si>
    <t xml:space="preserve"> minerals</t>
  </si>
  <si>
    <t xml:space="preserve"> 08.91.19.00</t>
  </si>
  <si>
    <t xml:space="preserve"> Ούμπρα και ώχρα (φαιόχωμα)</t>
  </si>
  <si>
    <t xml:space="preserve"> Umber (raw) and other ochres</t>
  </si>
  <si>
    <t xml:space="preserve"> Γ. ΜΕΤΑΠΟΙΗΣΗ</t>
  </si>
  <si>
    <t xml:space="preserve"> C. MANUFACTURING</t>
  </si>
  <si>
    <t xml:space="preserve"> 10</t>
  </si>
  <si>
    <t xml:space="preserve"> ΒΙΟΜΗΧΑΝΙΑ ΤΡΟΦΙΜΩΝ</t>
  </si>
  <si>
    <t xml:space="preserve"> MANUFACTURE OF FOOD PRODUCTS </t>
  </si>
  <si>
    <t xml:space="preserve"> 10.11</t>
  </si>
  <si>
    <t xml:space="preserve"> Επεξεργασία και συντήρηση κρέατος</t>
  </si>
  <si>
    <t xml:space="preserve"> Processing and preserving of meat</t>
  </si>
  <si>
    <t xml:space="preserve"> 10.11.11.40</t>
  </si>
  <si>
    <t xml:space="preserve"> Κρέας βοοειδών, νωπό ή απλής ψύξης</t>
  </si>
  <si>
    <t xml:space="preserve"> Meat of bovine animals, fresh or chilled</t>
  </si>
  <si>
    <t xml:space="preserve"> 10.11.12.30</t>
  </si>
  <si>
    <t xml:space="preserve"> Κρέας χοιροειδών, νωπό ή απλής ψύξης</t>
  </si>
  <si>
    <t xml:space="preserve"> Meat of swine, fresh or chilled  </t>
  </si>
  <si>
    <t xml:space="preserve"> 10.11.12.90</t>
  </si>
  <si>
    <t xml:space="preserve"> Προϊόντα από νωπό κρέας (πλευρά, κιμάς,</t>
  </si>
  <si>
    <t xml:space="preserve"> Fresh meat products (spare ribs, mince-</t>
  </si>
  <si>
    <t xml:space="preserve"> φιλέτα, σιεφταλιές, σουβλάκια κλπ.)</t>
  </si>
  <si>
    <t>...</t>
  </si>
  <si>
    <t>…</t>
  </si>
  <si>
    <t xml:space="preserve"> meat, fillets, sheftalia, souvlakia etc.)</t>
  </si>
  <si>
    <t xml:space="preserve"> 10.11.13.00</t>
  </si>
  <si>
    <t xml:space="preserve"> Κρέας προβάτων, νωπό ή απλής ψύξης</t>
  </si>
  <si>
    <t xml:space="preserve"> Meat of sheep, fresh or chilled</t>
  </si>
  <si>
    <t xml:space="preserve"> 10.11.14.00</t>
  </si>
  <si>
    <t xml:space="preserve"> Κρέας αιγών, νωπό ή απλής ψύξης</t>
  </si>
  <si>
    <t xml:space="preserve"> Meat of goats, fresh or chilled</t>
  </si>
  <si>
    <t xml:space="preserve"> 10.11.31-39</t>
  </si>
  <si>
    <t xml:space="preserve"> Κατεψυγμένο κρέας</t>
  </si>
  <si>
    <t xml:space="preserve"> Frozen meat of any kind</t>
  </si>
  <si>
    <t xml:space="preserve"> 10.11.41.00</t>
  </si>
  <si>
    <t xml:space="preserve"> Μαλλί προβάτων</t>
  </si>
  <si>
    <t xml:space="preserve"> Pulled wool</t>
  </si>
  <si>
    <t xml:space="preserve"> 10.11.44.00+</t>
  </si>
  <si>
    <t xml:space="preserve"> Ακατέργαστα δέρματα προβατοειδών,</t>
  </si>
  <si>
    <t xml:space="preserve"> Raw hides and skins of sheep, </t>
  </si>
  <si>
    <t xml:space="preserve"> 10.11.45.00</t>
  </si>
  <si>
    <t xml:space="preserve"> αιγοειδών, χοιροειδών και στρουθοκαμήλων</t>
  </si>
  <si>
    <t xml:space="preserve"> goats, swine and ostriches</t>
  </si>
  <si>
    <t xml:space="preserve"> 10.11.50+</t>
  </si>
  <si>
    <t xml:space="preserve"> 10.11.60.30</t>
  </si>
  <si>
    <t xml:space="preserve"> 10.12</t>
  </si>
  <si>
    <t xml:space="preserve"> Processing and preserving of </t>
  </si>
  <si>
    <t xml:space="preserve"> πουλερικών</t>
  </si>
  <si>
    <t xml:space="preserve"> poultry meat</t>
  </si>
  <si>
    <t xml:space="preserve"> 10.12.10.10</t>
  </si>
  <si>
    <t xml:space="preserve"> Κρέας κοτόπουλου, νωπό ή απλής ψύξης</t>
  </si>
  <si>
    <t xml:space="preserve"> Meat of poultry, fresh or chilled</t>
  </si>
  <si>
    <t xml:space="preserve"> 10.12.10.20</t>
  </si>
  <si>
    <t xml:space="preserve"> Κρέας γαλοπούλας, νωπό ή απλής ψύξης</t>
  </si>
  <si>
    <t xml:space="preserve"> Meat of turkey, fresh or chilled</t>
  </si>
  <si>
    <t xml:space="preserve"> 10.13</t>
  </si>
  <si>
    <t xml:space="preserve"> Παραγωγή προϊόντων κρέατος και </t>
  </si>
  <si>
    <t xml:space="preserve"> Production of meat and poultry </t>
  </si>
  <si>
    <t xml:space="preserve"> κρέατος πουλερικών</t>
  </si>
  <si>
    <t xml:space="preserve"> meat products</t>
  </si>
  <si>
    <t xml:space="preserve"> 10.13.11.20</t>
  </si>
  <si>
    <t xml:space="preserve"> Xοιρομέρι </t>
  </si>
  <si>
    <t xml:space="preserve"> Smoked swineherd </t>
  </si>
  <si>
    <t xml:space="preserve"> 10.13.11.30</t>
  </si>
  <si>
    <t xml:space="preserve"> Mπέικον και γκάμον</t>
  </si>
  <si>
    <t xml:space="preserve"> Bacon and gammon</t>
  </si>
  <si>
    <t xml:space="preserve"> 10.13.11.40</t>
  </si>
  <si>
    <t xml:space="preserve"> Λούντζα</t>
  </si>
  <si>
    <t xml:space="preserve"> Smoked pork loin</t>
  </si>
  <si>
    <t xml:space="preserve"> 10.13.14.60</t>
  </si>
  <si>
    <t xml:space="preserve"> Λουκάνικα όλων των τύπων</t>
  </si>
  <si>
    <t xml:space="preserve"> Sausages</t>
  </si>
  <si>
    <t xml:space="preserve"> 10.13.14.61</t>
  </si>
  <si>
    <t xml:space="preserve"> Παστουρμάς</t>
  </si>
  <si>
    <t xml:space="preserve"> Pastourma sausages or fillet</t>
  </si>
  <si>
    <t xml:space="preserve"> 10.13.14.62</t>
  </si>
  <si>
    <t xml:space="preserve"> Σαλάμι</t>
  </si>
  <si>
    <t xml:space="preserve"> Salami</t>
  </si>
  <si>
    <t xml:space="preserve"> 10.13.14.63</t>
  </si>
  <si>
    <t xml:space="preserve"> Mορταδέλα</t>
  </si>
  <si>
    <t xml:space="preserve"> Mortadella</t>
  </si>
  <si>
    <t xml:space="preserve"> 10.13.15.25</t>
  </si>
  <si>
    <t xml:space="preserve"> Αλλαντικά από κρέας γαλοπούλας</t>
  </si>
  <si>
    <t xml:space="preserve"> Prepared and preserverd meat of turkey</t>
  </si>
  <si>
    <t xml:space="preserve"> 10.13.15.35</t>
  </si>
  <si>
    <t xml:space="preserve"> Παρασκευάσματα από κρέας πουλερικών</t>
  </si>
  <si>
    <t xml:space="preserve"> Products of poultry meat</t>
  </si>
  <si>
    <t xml:space="preserve"> 10.13.15.45</t>
  </si>
  <si>
    <t xml:space="preserve"> Xαμ</t>
  </si>
  <si>
    <t xml:space="preserve"> Hams</t>
  </si>
  <si>
    <t xml:space="preserve"> 10.13.15.55</t>
  </si>
  <si>
    <t xml:space="preserve"> Άλλα αλλαντικά</t>
  </si>
  <si>
    <t xml:space="preserve"> Other prepared and preserved meat</t>
  </si>
  <si>
    <t xml:space="preserve"> 10.13.16.00</t>
  </si>
  <si>
    <t xml:space="preserve"> Κρεατάλευρα (όχι για ανθρώπινη κατανάλωση)</t>
  </si>
  <si>
    <t xml:space="preserve"> 10.20+10.41</t>
  </si>
  <si>
    <t xml:space="preserve"> Επεξεργασία και συντήρηση ψαριών, </t>
  </si>
  <si>
    <t xml:space="preserve"> Processing and preserving of fish,</t>
  </si>
  <si>
    <t xml:space="preserve"> καρκινοειδών και μαλακίων και</t>
  </si>
  <si>
    <t xml:space="preserve"> crustaceans and molluscs and </t>
  </si>
  <si>
    <t xml:space="preserve"> παραγωγή ελαίων και λιπών</t>
  </si>
  <si>
    <t xml:space="preserve"> manufacture of oils and fats</t>
  </si>
  <si>
    <t xml:space="preserve"> 10.20.24+</t>
  </si>
  <si>
    <t xml:space="preserve"> 10.41.41.90</t>
  </si>
  <si>
    <t xml:space="preserve"> Καπνιστά ψάρια και ελαιοπυρήνας</t>
  </si>
  <si>
    <t xml:space="preserve"> Smoked fish and olive kernels</t>
  </si>
  <si>
    <t xml:space="preserve"> 10.41.23.30</t>
  </si>
  <si>
    <t xml:space="preserve"> Ελαιόλαδο, ακατέργαστο (ελαιοτριβείου)</t>
  </si>
  <si>
    <t xml:space="preserve"> Olive oil, crude</t>
  </si>
  <si>
    <t xml:space="preserve"> 10.41.51-59</t>
  </si>
  <si>
    <t xml:space="preserve"> Φυτικά λάδια και μαργαρίνη</t>
  </si>
  <si>
    <t xml:space="preserve"> Vegetable oils and margarine</t>
  </si>
  <si>
    <t xml:space="preserve"> 10.31</t>
  </si>
  <si>
    <t xml:space="preserve"> Επεξεργασία και συντήρηση πατατών</t>
  </si>
  <si>
    <t xml:space="preserve"> Processing and preserving of potatoes</t>
  </si>
  <si>
    <t xml:space="preserve"> 10.31.11</t>
  </si>
  <si>
    <t xml:space="preserve"> Πατάτες καθαρισμένες, κομμένες ή</t>
  </si>
  <si>
    <t xml:space="preserve"> προτηγανισμένες</t>
  </si>
  <si>
    <t xml:space="preserve"> Potatoes (cut in slices or pre-fried)</t>
  </si>
  <si>
    <t xml:space="preserve"> 10.31.14.60</t>
  </si>
  <si>
    <t xml:space="preserve"> Τσιπς, γαριδάκια κλπ.</t>
  </si>
  <si>
    <t xml:space="preserve"> Potato chips etc. </t>
  </si>
  <si>
    <t xml:space="preserve"> 10.32</t>
  </si>
  <si>
    <t xml:space="preserve"> Παραγωγή χυμών φρούτων και λαχανικών</t>
  </si>
  <si>
    <t xml:space="preserve"> Manufacture of fruit and vegetable juices</t>
  </si>
  <si>
    <t xml:space="preserve"> 10.32.12.20</t>
  </si>
  <si>
    <t xml:space="preserve"> Φρέσκοι χυμοί φρούτων</t>
  </si>
  <si>
    <t xml:space="preserve"> Fruit juice, fresh</t>
  </si>
  <si>
    <t xml:space="preserve"> 10.32.12.30</t>
  </si>
  <si>
    <t xml:space="preserve"> Συμπυκνωμένοι χυμοί φρούτων</t>
  </si>
  <si>
    <t xml:space="preserve"> Fruit juice, concentrated</t>
  </si>
  <si>
    <t xml:space="preserve"> 10.32.19.10</t>
  </si>
  <si>
    <t xml:space="preserve"> Xυμός λεμονιού και υποκατάστατο</t>
  </si>
  <si>
    <t xml:space="preserve"> Lemon juice and substitute</t>
  </si>
  <si>
    <t xml:space="preserve"> 10.32.19.30</t>
  </si>
  <si>
    <t xml:space="preserve"> Φρουτοποτά και νέκταρ</t>
  </si>
  <si>
    <t xml:space="preserve"> Fruit drinks and nectars</t>
  </si>
  <si>
    <t xml:space="preserve"> 10.32.19.31</t>
  </si>
  <si>
    <t xml:space="preserve"> Ροδόσταγμα και ανθόνερο </t>
  </si>
  <si>
    <t xml:space="preserve"> Rosewater and flower water</t>
  </si>
  <si>
    <t xml:space="preserve"> 10.39</t>
  </si>
  <si>
    <t xml:space="preserve"> Άλλη επεξεργασία και συντήρηση </t>
  </si>
  <si>
    <t xml:space="preserve"> Other processing and preserving of </t>
  </si>
  <si>
    <t xml:space="preserve"> φρούτων και λαχανικών</t>
  </si>
  <si>
    <t xml:space="preserve"> fruit and vegetables</t>
  </si>
  <si>
    <t xml:space="preserve"> 10.39.13.90</t>
  </si>
  <si>
    <t xml:space="preserve"> Όσπρια επεξεργασμένα</t>
  </si>
  <si>
    <t xml:space="preserve"> Legumes, processed</t>
  </si>
  <si>
    <t xml:space="preserve"> 10.39.17.21</t>
  </si>
  <si>
    <t xml:space="preserve"> Ντοματοπολτός και αποφλοιωμένες ντομάτες</t>
  </si>
  <si>
    <t xml:space="preserve"> Tomato pulp and skinned tomatoes</t>
  </si>
  <si>
    <t xml:space="preserve"> 10.39.17.70</t>
  </si>
  <si>
    <t xml:space="preserve"> Ελιές παρασκευασμένες</t>
  </si>
  <si>
    <t xml:space="preserve"> Olives, preserved</t>
  </si>
  <si>
    <t xml:space="preserve"> 10.39.17.90</t>
  </si>
  <si>
    <t xml:space="preserve"> Κονσερβοποιημένα λαχανικά</t>
  </si>
  <si>
    <t xml:space="preserve"> Vegetables, canned</t>
  </si>
  <si>
    <t xml:space="preserve"> 10.39.17.95</t>
  </si>
  <si>
    <t xml:space="preserve"> Αμπελόφυλλα διατηρημένα σε αλατόνερο</t>
  </si>
  <si>
    <t xml:space="preserve"> Vine leaves preserved in salt-water</t>
  </si>
  <si>
    <t xml:space="preserve"> 10.39.18.00</t>
  </si>
  <si>
    <t xml:space="preserve"> Λαχανικά διατηρημένα σε ξύδι ή οξικό οξύ</t>
  </si>
  <si>
    <t xml:space="preserve"> Vegetables preserved by vinegar or acetic acid </t>
  </si>
  <si>
    <t xml:space="preserve"> 10.39.22</t>
  </si>
  <si>
    <t xml:space="preserve"> Μαρμελάδες, πολτοί και γεμίσεις</t>
  </si>
  <si>
    <t xml:space="preserve"> Marmalades, jams, fruit pulp and</t>
  </si>
  <si>
    <t xml:space="preserve"> φρούτων και γλυκά του κουταλιού</t>
  </si>
  <si>
    <t xml:space="preserve"> traditional Cyprus fruit sweets</t>
  </si>
  <si>
    <t xml:space="preserve"> 10.39.23.30</t>
  </si>
  <si>
    <t xml:space="preserve"> Ξηροί καρποί, επεξεργασμένοι</t>
  </si>
  <si>
    <t xml:space="preserve"> Prepared or preserved nuts</t>
  </si>
  <si>
    <t xml:space="preserve"> 10.39.23.91</t>
  </si>
  <si>
    <t xml:space="preserve"> Φυστικόψυχα μη καβουρδισμένη</t>
  </si>
  <si>
    <t xml:space="preserve"> Peanuts, unroasted</t>
  </si>
  <si>
    <t xml:space="preserve"> 10.39.23.92</t>
  </si>
  <si>
    <t xml:space="preserve"> Αμυγδαλόψυχα μη καβουρδισμένη</t>
  </si>
  <si>
    <t xml:space="preserve"> Almonds, unroasted</t>
  </si>
  <si>
    <t xml:space="preserve"> 10.39.25.20</t>
  </si>
  <si>
    <t xml:space="preserve"> Σταφίδες και άλλα αποξηραμένα φρούτα</t>
  </si>
  <si>
    <t xml:space="preserve"> Raisins and other dried fruit</t>
  </si>
  <si>
    <t xml:space="preserve"> 10.39.25.50 </t>
  </si>
  <si>
    <t xml:space="preserve"> Κονσερβοποιημένα φρούτα (κομπόστα)</t>
  </si>
  <si>
    <t xml:space="preserve"> Fruit, canned (compote)</t>
  </si>
  <si>
    <t xml:space="preserve"> 10.39.25.60</t>
  </si>
  <si>
    <t xml:space="preserve"> Χαρούπια αλεσμένα και ολόκληρα</t>
  </si>
  <si>
    <t xml:space="preserve"> Carobs, kibbled or whole</t>
  </si>
  <si>
    <t xml:space="preserve"> 10.39.25.70</t>
  </si>
  <si>
    <t xml:space="preserve"> Χαρουποπυρήνας και χαρουπόσκονη</t>
  </si>
  <si>
    <t xml:space="preserve"> Carob kernels and powder</t>
  </si>
  <si>
    <t xml:space="preserve"> 10.39.25.80</t>
  </si>
  <si>
    <t xml:space="preserve"> Χαρουπόμελο και έψιμα</t>
  </si>
  <si>
    <t>'000L</t>
  </si>
  <si>
    <t xml:space="preserve"> Carob honey</t>
  </si>
  <si>
    <t xml:space="preserve"> 10.51</t>
  </si>
  <si>
    <t xml:space="preserve"> Λειτουργία γαλακτοκομείων και τυροκομία</t>
  </si>
  <si>
    <t xml:space="preserve"> Operation of dairies and cheese making</t>
  </si>
  <si>
    <t xml:space="preserve"> 10.51.11.33</t>
  </si>
  <si>
    <t xml:space="preserve"> Παστεριωμένο γάλα και κρέμα γάλακτος</t>
  </si>
  <si>
    <t xml:space="preserve"> '000L</t>
  </si>
  <si>
    <t xml:space="preserve"> Pasteurised milk and fresh cream</t>
  </si>
  <si>
    <t xml:space="preserve"> 10.51.30.30</t>
  </si>
  <si>
    <t xml:space="preserve"> Βούτυρο</t>
  </si>
  <si>
    <t xml:space="preserve"> Butter</t>
  </si>
  <si>
    <t xml:space="preserve"> 10.51.40.30</t>
  </si>
  <si>
    <t xml:space="preserve"> Χαλλούμι</t>
  </si>
  <si>
    <t xml:space="preserve"> Halloumi cheese</t>
  </si>
  <si>
    <t xml:space="preserve"> 10.51.40.70</t>
  </si>
  <si>
    <t xml:space="preserve"> Tυρί </t>
  </si>
  <si>
    <t xml:space="preserve"> Other cheese</t>
  </si>
  <si>
    <t xml:space="preserve"> 10.51.40.80</t>
  </si>
  <si>
    <t xml:space="preserve"> Λευκό τυρί (τύπου φέτας)</t>
  </si>
  <si>
    <t xml:space="preserve"> White cheese</t>
  </si>
  <si>
    <t xml:space="preserve"> 10.51.40.90</t>
  </si>
  <si>
    <t xml:space="preserve"> Αναρή νωπή και ξηρή</t>
  </si>
  <si>
    <t xml:space="preserve"> Cheese-curds, fresh or dried</t>
  </si>
  <si>
    <t xml:space="preserve"> 10.51.52.41</t>
  </si>
  <si>
    <t xml:space="preserve"> Γιαούρτια</t>
  </si>
  <si>
    <t xml:space="preserve"> Yoghurt</t>
  </si>
  <si>
    <t xml:space="preserve"> 10.51.56.00</t>
  </si>
  <si>
    <t xml:space="preserve"> Άλλα γαλακτοκ. προϊόντα (τραχανάς, αϊράνι)</t>
  </si>
  <si>
    <t xml:space="preserve"> Other dairy products</t>
  </si>
  <si>
    <t xml:space="preserve"> 10.52</t>
  </si>
  <si>
    <t xml:space="preserve"> Παραγωγή παγωτών</t>
  </si>
  <si>
    <t xml:space="preserve"> Manufacture of ice cream</t>
  </si>
  <si>
    <t xml:space="preserve"> 10.52.10.00</t>
  </si>
  <si>
    <t xml:space="preserve"> 10.61+10.62</t>
  </si>
  <si>
    <t xml:space="preserve"> Παραγωγή προϊόντων αλευρομύλων και</t>
  </si>
  <si>
    <t xml:space="preserve"> Manufacture of grain mill products and</t>
  </si>
  <si>
    <t xml:space="preserve"> προϊόντων αμύλου</t>
  </si>
  <si>
    <t xml:space="preserve"> starch products</t>
  </si>
  <si>
    <t xml:space="preserve"> 10.61.21+22</t>
  </si>
  <si>
    <t xml:space="preserve"> Άλευρα σιταριού και άλλων δημητριακών</t>
  </si>
  <si>
    <t xml:space="preserve"> Wheat and other cereal flours</t>
  </si>
  <si>
    <t xml:space="preserve"> 10.61.31</t>
  </si>
  <si>
    <t xml:space="preserve"> Πληγούρια και σιμιγδάλια σιταριού</t>
  </si>
  <si>
    <t xml:space="preserve"> Groats of wheat</t>
  </si>
  <si>
    <t xml:space="preserve"> 10.61.33+</t>
  </si>
  <si>
    <t xml:space="preserve"> 10.62.13</t>
  </si>
  <si>
    <t xml:space="preserve"> Δημητριακά για πρόγευμα, γλυκόζη και φρουκτόζη</t>
  </si>
  <si>
    <t xml:space="preserve"> Breakfast cereals, glucose and fructose</t>
  </si>
  <si>
    <t xml:space="preserve"> 10.61.40.50</t>
  </si>
  <si>
    <t xml:space="preserve"> Πίτουρα και φουσκάρι (ψιλό πίτουρο), σιταριού</t>
  </si>
  <si>
    <t xml:space="preserve"> Bran and fine bran of wheat</t>
  </si>
  <si>
    <t xml:space="preserve"> 10.71</t>
  </si>
  <si>
    <t xml:space="preserve"> Αρτοποιία, παραγωγή νωπών ειδών </t>
  </si>
  <si>
    <t xml:space="preserve"> Manufacture of bread, manufacture</t>
  </si>
  <si>
    <t xml:space="preserve"> ζαχαροπλαστικής</t>
  </si>
  <si>
    <t xml:space="preserve"> of fresh pastry goods and cakes</t>
  </si>
  <si>
    <t xml:space="preserve"> 10.71.11.00</t>
  </si>
  <si>
    <t xml:space="preserve"> Ψωμί όλων των τύπων. Πίτες για σουβλάκια </t>
  </si>
  <si>
    <t xml:space="preserve"> Fresh bread, any kind. Kebab bread</t>
  </si>
  <si>
    <t xml:space="preserve"> 10.71.12.00</t>
  </si>
  <si>
    <t xml:space="preserve"> Γλυκίσματα και άλλα νωπά είδη ζαχαρο-</t>
  </si>
  <si>
    <t xml:space="preserve"> πλαστικής και αρτοποιΐας</t>
  </si>
  <si>
    <t xml:space="preserve"> Cakes and other fresh pastry and bakery products</t>
  </si>
  <si>
    <t xml:space="preserve"> 10.72</t>
  </si>
  <si>
    <t xml:space="preserve"> Παραγωγή παξιμαδιών και μπισκότων· </t>
  </si>
  <si>
    <t xml:space="preserve"> Manufacture of rusks and biscuits; </t>
  </si>
  <si>
    <t xml:space="preserve"> παραγωγή διατηρούμενων ειδών </t>
  </si>
  <si>
    <t xml:space="preserve"> manufacture of preserved pastry </t>
  </si>
  <si>
    <t xml:space="preserve"> 10.72.11.50 </t>
  </si>
  <si>
    <t xml:space="preserve"> Παξιμάδια και φρυγανιές</t>
  </si>
  <si>
    <t xml:space="preserve"> Rusks and toasted bread</t>
  </si>
  <si>
    <t xml:space="preserve"> 10.72.12.50</t>
  </si>
  <si>
    <t xml:space="preserve"> Μπισκότα και γκοφρέτες </t>
  </si>
  <si>
    <t xml:space="preserve"> Biscuits and wafers</t>
  </si>
  <si>
    <t xml:space="preserve"> 10.73</t>
  </si>
  <si>
    <t xml:space="preserve"> Παραγωγή μακαρονιών, κουσκούς</t>
  </si>
  <si>
    <t xml:space="preserve"> Manufacture of macaroni, couscous</t>
  </si>
  <si>
    <t xml:space="preserve"> και παρόμοιων αλευρωδών προϊόντων</t>
  </si>
  <si>
    <t xml:space="preserve"> and similar farinaceous products</t>
  </si>
  <si>
    <t xml:space="preserve"> 10.73.11.50</t>
  </si>
  <si>
    <t xml:space="preserve"> Μακαρόνια</t>
  </si>
  <si>
    <t xml:space="preserve"> Macaroni</t>
  </si>
  <si>
    <t xml:space="preserve"> 10.73.11.60</t>
  </si>
  <si>
    <t xml:space="preserve"> Ραβιόλες</t>
  </si>
  <si>
    <t xml:space="preserve"> Ravioli</t>
  </si>
  <si>
    <t xml:space="preserve"> 10.81</t>
  </si>
  <si>
    <t xml:space="preserve"> Παραγωγή ζάχαρης</t>
  </si>
  <si>
    <t xml:space="preserve"> Manufacture of sugar</t>
  </si>
  <si>
    <t xml:space="preserve"> 10.81.12.30</t>
  </si>
  <si>
    <t xml:space="preserve"> Ζάχαρη και ζάχαρη άχνη</t>
  </si>
  <si>
    <t xml:space="preserve"> Sugar and powdered sugar</t>
  </si>
  <si>
    <t xml:space="preserve"> 10.82</t>
  </si>
  <si>
    <t xml:space="preserve"> Παραγωγή κακάου, σοκολάτας και </t>
  </si>
  <si>
    <t xml:space="preserve"> Manufacture of cocoa, chocolate and </t>
  </si>
  <si>
    <t xml:space="preserve"> ζαχαρωτών</t>
  </si>
  <si>
    <t xml:space="preserve"> sugar confectionery</t>
  </si>
  <si>
    <t xml:space="preserve"> 10.82.13.00</t>
  </si>
  <si>
    <t xml:space="preserve"> Κακάο (σκόνη)</t>
  </si>
  <si>
    <t xml:space="preserve"> Cocoa powder</t>
  </si>
  <si>
    <t xml:space="preserve"> 10.82.21.30</t>
  </si>
  <si>
    <t xml:space="preserve"> Κουβερτούρα</t>
  </si>
  <si>
    <t xml:space="preserve"> Baking chocolate</t>
  </si>
  <si>
    <t xml:space="preserve"> 10.82.22.55</t>
  </si>
  <si>
    <t xml:space="preserve"> Άλλα είδη σοκολατοποιΐας</t>
  </si>
  <si>
    <t xml:space="preserve"> Other chocolate products</t>
  </si>
  <si>
    <t xml:space="preserve"> 10.82.23.75+10</t>
  </si>
  <si>
    <t xml:space="preserve"> Καραμέλες, κουφέτα αμυγδάλου και τσίχλες</t>
  </si>
  <si>
    <t xml:space="preserve"> Caramels, sugar almonds and chewing gums</t>
  </si>
  <si>
    <t xml:space="preserve"> 10.82.23.90</t>
  </si>
  <si>
    <t xml:space="preserve"> Άλλα ζαχαρωτά (σουτζούκκος, παστελάκι κλπ.)</t>
  </si>
  <si>
    <t xml:space="preserve"> Other sugar confectionery</t>
  </si>
  <si>
    <t xml:space="preserve"> 10.82.23.91</t>
  </si>
  <si>
    <t xml:space="preserve"> Λουκούμια</t>
  </si>
  <si>
    <t xml:space="preserve"> Loukoumi (traditional delight)</t>
  </si>
  <si>
    <t xml:space="preserve"> 10.82.23.92</t>
  </si>
  <si>
    <t xml:space="preserve"> Τζέλλυ, κρέμα καραμελλέ και ριζόγαλο</t>
  </si>
  <si>
    <t xml:space="preserve"> Jellies and similar products</t>
  </si>
  <si>
    <t xml:space="preserve"> 10.82.23.93</t>
  </si>
  <si>
    <t xml:space="preserve"> Αφρόζα</t>
  </si>
  <si>
    <t xml:space="preserve"> Sherbet</t>
  </si>
  <si>
    <t xml:space="preserve"> 10.82.23.94</t>
  </si>
  <si>
    <t xml:space="preserve"> Ινδοκάρυδο</t>
  </si>
  <si>
    <t xml:space="preserve"> Coconut</t>
  </si>
  <si>
    <t xml:space="preserve"> 10.83</t>
  </si>
  <si>
    <t xml:space="preserve"> Επεξεργασία τσαγιού και καφέ </t>
  </si>
  <si>
    <t xml:space="preserve"> Processing of tea and coffee</t>
  </si>
  <si>
    <t xml:space="preserve"> 10.83.11.50</t>
  </si>
  <si>
    <t xml:space="preserve"> Καβουρδισμένος καφές</t>
  </si>
  <si>
    <t xml:space="preserve"> Roasted coffee</t>
  </si>
  <si>
    <t xml:space="preserve"> 10.83.13.00</t>
  </si>
  <si>
    <t xml:space="preserve"> Βοτανικά τσάγια και αρωματικά </t>
  </si>
  <si>
    <t xml:space="preserve"> Aromatic herbs (thyme, mint etc.)</t>
  </si>
  <si>
    <t xml:space="preserve"> φύλλα (ρίγανη, δυόσμος κλπ.)</t>
  </si>
  <si>
    <t xml:space="preserve"> and herbal tea</t>
  </si>
  <si>
    <t xml:space="preserve"> 10.84</t>
  </si>
  <si>
    <t xml:space="preserve"> Παραγωγή αρτυμάτων και καρυκευμάτων</t>
  </si>
  <si>
    <t xml:space="preserve"> Manufacture of condiments and seasonings</t>
  </si>
  <si>
    <t xml:space="preserve"> 10.84.11</t>
  </si>
  <si>
    <t xml:space="preserve"> Ξύδια και υποκατάστατα αυτών</t>
  </si>
  <si>
    <t xml:space="preserve"> Vinegar and substitutes for vinegar</t>
  </si>
  <si>
    <t xml:space="preserve"> 10.84.12.30</t>
  </si>
  <si>
    <t xml:space="preserve"> Kέτσαπ και άλλες σάλτσες ντομάτας</t>
  </si>
  <si>
    <t xml:space="preserve"> Tomato ketchup and other tomato sauces</t>
  </si>
  <si>
    <t xml:space="preserve"> 10.84.12.55</t>
  </si>
  <si>
    <t xml:space="preserve"> Μουστάρδα, παρασκευασμένη </t>
  </si>
  <si>
    <t xml:space="preserve"> Mustard, prepared</t>
  </si>
  <si>
    <t xml:space="preserve"> 10.84.12.70</t>
  </si>
  <si>
    <t xml:space="preserve"> Μαγιονέζα και άλλες ρευστές σάλτσες</t>
  </si>
  <si>
    <t xml:space="preserve"> Mayonnaise and other liquid sauces</t>
  </si>
  <si>
    <t xml:space="preserve"> 10.84.12.71</t>
  </si>
  <si>
    <t xml:space="preserve"> Ταχίνη</t>
  </si>
  <si>
    <t xml:space="preserve"> Tachini</t>
  </si>
  <si>
    <t xml:space="preserve"> 10.84.12.79</t>
  </si>
  <si>
    <t xml:space="preserve"> Μπαχαρικά</t>
  </si>
  <si>
    <t xml:space="preserve"> Spices</t>
  </si>
  <si>
    <t xml:space="preserve"> 10.84.30.00</t>
  </si>
  <si>
    <t xml:space="preserve"> Αλάτι κατάλληλο για ανθρώπινη διατροφή </t>
  </si>
  <si>
    <t xml:space="preserve"> Salt suitable for human consumption</t>
  </si>
  <si>
    <t xml:space="preserve"> 10.85</t>
  </si>
  <si>
    <t xml:space="preserve"> Παραγωγή ετοίμων γευμάτων και φαγητών</t>
  </si>
  <si>
    <t xml:space="preserve"> 10.85.11.00</t>
  </si>
  <si>
    <t xml:space="preserve"> Έτοιμα γεύματα και φαγητά με</t>
  </si>
  <si>
    <t xml:space="preserve"> βάση το κρέας. Γύρος και ζαλατίνα</t>
  </si>
  <si>
    <t xml:space="preserve"> Prepared meals and dishes based on meat</t>
  </si>
  <si>
    <t xml:space="preserve"> 10.85.11.01</t>
  </si>
  <si>
    <t xml:space="preserve"> 10.85.13.00</t>
  </si>
  <si>
    <t xml:space="preserve"> 10.85.19.00</t>
  </si>
  <si>
    <t xml:space="preserve"> 10.85.19.01</t>
  </si>
  <si>
    <t xml:space="preserve"> Κανελόνια, λαζάνια και άλλα έτοιμα</t>
  </si>
  <si>
    <t xml:space="preserve"> φαγητά και γεύματα</t>
  </si>
  <si>
    <t xml:space="preserve"> prepared dishes and meals</t>
  </si>
  <si>
    <t xml:space="preserve"> 10.89</t>
  </si>
  <si>
    <t xml:space="preserve"> Παραγωγή άλλων ειδών διατροφής π.δ.κ.α.</t>
  </si>
  <si>
    <t xml:space="preserve"> Manufacture of other food products n.e.c.</t>
  </si>
  <si>
    <t xml:space="preserve"> 10.89.13.34</t>
  </si>
  <si>
    <t xml:space="preserve"> Ζύμες αρτοποίησης</t>
  </si>
  <si>
    <t xml:space="preserve"> Bakers' yeasts</t>
  </si>
  <si>
    <t xml:space="preserve"> 10.89.19.50</t>
  </si>
  <si>
    <t xml:space="preserve"> Μέλι εμφιαλωμένο</t>
  </si>
  <si>
    <t xml:space="preserve"> Honey, bottled</t>
  </si>
  <si>
    <t xml:space="preserve"> 10.91</t>
  </si>
  <si>
    <t xml:space="preserve"> Παραγωγή παρασκευασμένων ζωοτροφών</t>
  </si>
  <si>
    <t xml:space="preserve"> Manufacture of prepared feeds for animals</t>
  </si>
  <si>
    <t xml:space="preserve"> 10.91.10.10</t>
  </si>
  <si>
    <t xml:space="preserve"> Προμείγματα ζωοτροφών</t>
  </si>
  <si>
    <t xml:space="preserve"> Premixtures for farm animal feeds</t>
  </si>
  <si>
    <t xml:space="preserve"> 10.91.10.31</t>
  </si>
  <si>
    <t xml:space="preserve"> Ζωοτροφές αιγοπροβάτων</t>
  </si>
  <si>
    <t xml:space="preserve"> Prepared animal feeds: sheep and goats</t>
  </si>
  <si>
    <t xml:space="preserve"> 10.91.10.33</t>
  </si>
  <si>
    <t xml:space="preserve"> Ζωοτροφές χοιροειδών</t>
  </si>
  <si>
    <t xml:space="preserve"> Prepared animal feeds: pigs</t>
  </si>
  <si>
    <t xml:space="preserve"> 10.91.10.35</t>
  </si>
  <si>
    <t xml:space="preserve"> Ζωοτροφές βοοειδών</t>
  </si>
  <si>
    <t xml:space="preserve"> Prepared animal feeds: cattle</t>
  </si>
  <si>
    <t xml:space="preserve"> 10.91.10.37</t>
  </si>
  <si>
    <t xml:space="preserve"> Πτηνοτροφές </t>
  </si>
  <si>
    <t xml:space="preserve"> Prepared animal feeds: poultry</t>
  </si>
  <si>
    <t xml:space="preserve"> 10.91.10.38</t>
  </si>
  <si>
    <t xml:space="preserve"> Κονικλοτροφές</t>
  </si>
  <si>
    <t xml:space="preserve"> Prepared animal feeds: rabbit</t>
  </si>
  <si>
    <t xml:space="preserve"> 10.91.10.39</t>
  </si>
  <si>
    <t xml:space="preserve"> Άλλες ζωοτροφές (συμπ. άλας και τροφές</t>
  </si>
  <si>
    <t xml:space="preserve"> ψαριών ιχθυοτροφείου)</t>
  </si>
  <si>
    <t xml:space="preserve">… </t>
  </si>
  <si>
    <t xml:space="preserve"> Prepared animal feeds: other</t>
  </si>
  <si>
    <t xml:space="preserve"> 10.92</t>
  </si>
  <si>
    <t xml:space="preserve"> για ζώα συντροφιάς</t>
  </si>
  <si>
    <t xml:space="preserve"> Manufacture of prepared pet foods</t>
  </si>
  <si>
    <t xml:space="preserve"> 10.92.10.30</t>
  </si>
  <si>
    <t xml:space="preserve"> 11</t>
  </si>
  <si>
    <t xml:space="preserve"> ΠΟΤΟΠΟΙΙΑ</t>
  </si>
  <si>
    <t xml:space="preserve"> MANUFΑCTURE OF BEVERAGES</t>
  </si>
  <si>
    <t xml:space="preserve"> Απόσταξη, ανακαθαρισμός και ανάμιξη</t>
  </si>
  <si>
    <t xml:space="preserve"> 11.01.10.21</t>
  </si>
  <si>
    <t xml:space="preserve"> Κονιάκ</t>
  </si>
  <si>
    <t>000L alc100%</t>
  </si>
  <si>
    <t xml:space="preserve"> Brandy</t>
  </si>
  <si>
    <t xml:space="preserve"> 11.01.10.22</t>
  </si>
  <si>
    <t xml:space="preserve"> Ούζο</t>
  </si>
  <si>
    <t xml:space="preserve"> Ouzo</t>
  </si>
  <si>
    <t xml:space="preserve"> 11.01.10.23</t>
  </si>
  <si>
    <t xml:space="preserve"> Ζιβανία</t>
  </si>
  <si>
    <t xml:space="preserve"> Zivania</t>
  </si>
  <si>
    <t xml:space="preserve"> 11.01.10.30</t>
  </si>
  <si>
    <t xml:space="preserve"> Oυίσκυ</t>
  </si>
  <si>
    <t xml:space="preserve"> Whisky</t>
  </si>
  <si>
    <t xml:space="preserve"> 11.01.10.40</t>
  </si>
  <si>
    <t xml:space="preserve"> Ρούμι</t>
  </si>
  <si>
    <t xml:space="preserve"> Rum</t>
  </si>
  <si>
    <t xml:space="preserve"> 11.01.10.50</t>
  </si>
  <si>
    <t xml:space="preserve"> Τζιν</t>
  </si>
  <si>
    <t xml:space="preserve"> Gin</t>
  </si>
  <si>
    <t xml:space="preserve"> 11.01.10.63</t>
  </si>
  <si>
    <t xml:space="preserve"> Βότκα</t>
  </si>
  <si>
    <t xml:space="preserve"> Vodka</t>
  </si>
  <si>
    <t xml:space="preserve"> 11.01.10.70</t>
  </si>
  <si>
    <t xml:space="preserve"> Οινόπνευμα καθαρό και βιομηχανικό</t>
  </si>
  <si>
    <t xml:space="preserve"> Spirit, pure, methylated or industrial</t>
  </si>
  <si>
    <t xml:space="preserve"> 11.01.10.80</t>
  </si>
  <si>
    <t xml:space="preserve"> Λικέρ</t>
  </si>
  <si>
    <t xml:space="preserve"> Liqueurs</t>
  </si>
  <si>
    <t xml:space="preserve"> 11.02</t>
  </si>
  <si>
    <t xml:space="preserve"> Παραγωγή οίνου από σταφύλια</t>
  </si>
  <si>
    <t xml:space="preserve"> Manufacture of wine from grape</t>
  </si>
  <si>
    <t xml:space="preserve"> 11.02.11</t>
  </si>
  <si>
    <t xml:space="preserve"> Αφρώδη κρασιά</t>
  </si>
  <si>
    <t xml:space="preserve"> Sparkling wines of fresh grapes </t>
  </si>
  <si>
    <t xml:space="preserve"> 11.02.12.17</t>
  </si>
  <si>
    <t xml:space="preserve"> Κουμανδαρία</t>
  </si>
  <si>
    <t xml:space="preserve"> Commandaria</t>
  </si>
  <si>
    <t xml:space="preserve"> 11.02.12.19</t>
  </si>
  <si>
    <t xml:space="preserve"> Άλλα κρασιά</t>
  </si>
  <si>
    <t xml:space="preserve"> Other wines of fresh grapes</t>
  </si>
  <si>
    <t xml:space="preserve"> 11.02.12.30</t>
  </si>
  <si>
    <t xml:space="preserve"> Σιέρρυ</t>
  </si>
  <si>
    <t xml:space="preserve"> Sherry</t>
  </si>
  <si>
    <t xml:space="preserve"> 11.05</t>
  </si>
  <si>
    <t xml:space="preserve"> Ζυθοποιία</t>
  </si>
  <si>
    <t xml:space="preserve"> Manufacture of beer</t>
  </si>
  <si>
    <t xml:space="preserve"> 11.05.10.00</t>
  </si>
  <si>
    <t xml:space="preserve"> Μπίρα</t>
  </si>
  <si>
    <t xml:space="preserve"> Beer made from malt</t>
  </si>
  <si>
    <t xml:space="preserve"> 11.07</t>
  </si>
  <si>
    <t xml:space="preserve"> Παραγωγή αναψυκτικών, παραγωγή</t>
  </si>
  <si>
    <t xml:space="preserve"> Manufacture of soft drinks, production </t>
  </si>
  <si>
    <t xml:space="preserve"> μεταλλικού νερού και άλλων </t>
  </si>
  <si>
    <t xml:space="preserve"> of mineral waters and other bottled</t>
  </si>
  <si>
    <t xml:space="preserve"> εμφιαλωμένων νερών</t>
  </si>
  <si>
    <t xml:space="preserve"> waters</t>
  </si>
  <si>
    <t xml:space="preserve"> 11.07.11.30</t>
  </si>
  <si>
    <t xml:space="preserve"> Εμφιαλωμένο νερό</t>
  </si>
  <si>
    <t xml:space="preserve"> Mineral water, bottled</t>
  </si>
  <si>
    <t xml:space="preserve"> 11.07.19.30</t>
  </si>
  <si>
    <t xml:space="preserve"> Αναψυκτικά</t>
  </si>
  <si>
    <t xml:space="preserve"> Soft drinks</t>
  </si>
  <si>
    <t xml:space="preserve"> 11.07.19.50</t>
  </si>
  <si>
    <t xml:space="preserve"> Λεμονάδα, πορτοκαλάδα, τριαντάφυλλο, </t>
  </si>
  <si>
    <t xml:space="preserve"> Lemon and orange squash, rose cordial, </t>
  </si>
  <si>
    <t xml:space="preserve"> κρύο τσάι και καφές  κλπ.</t>
  </si>
  <si>
    <t xml:space="preserve"> ice tea and coffee etc.</t>
  </si>
  <si>
    <t xml:space="preserve"> ΠΕΤΡΕΛΑΙΟΥ</t>
  </si>
  <si>
    <t xml:space="preserve"> 19.20.18.10</t>
  </si>
  <si>
    <t xml:space="preserve"> 13</t>
  </si>
  <si>
    <t xml:space="preserve"> ΠΑΡΑΓΩΓΗ ΚΛΩΣΤΟΫΦΑΝΤΟΥΡΓΙΚΩΝ ΥΛΩΝ</t>
  </si>
  <si>
    <t xml:space="preserve"> MANUFACTURE OF TEXTILES</t>
  </si>
  <si>
    <t xml:space="preserve"> 13.10</t>
  </si>
  <si>
    <t xml:space="preserve"> Προπαρασκευή και νηματοποίηση </t>
  </si>
  <si>
    <t xml:space="preserve"> Preparation and spinning of </t>
  </si>
  <si>
    <t xml:space="preserve"> υφαντικών ινών</t>
  </si>
  <si>
    <t xml:space="preserve"> textile fibres</t>
  </si>
  <si>
    <t xml:space="preserve"> 13.10.29.00+</t>
  </si>
  <si>
    <t xml:space="preserve"> Κοκκοφοίνικας για στρώματα, πολυέστερ </t>
  </si>
  <si>
    <t xml:space="preserve"> Coire fibre (raw material of mattresses),</t>
  </si>
  <si>
    <t xml:space="preserve"> 13.10.31.00+</t>
  </si>
  <si>
    <t xml:space="preserve"> (για κατασκευή κλωστών), συνθετικό βαμβάκι </t>
  </si>
  <si>
    <t xml:space="preserve"> polyester (for manuf. of sewing thread),</t>
  </si>
  <si>
    <t xml:space="preserve"> 13.10.32.00</t>
  </si>
  <si>
    <t xml:space="preserve"> για την κατασκευή στρωμάτων και ακρυλικά </t>
  </si>
  <si>
    <t xml:space="preserve"> artificial cotton for manufacturing of mattresses</t>
  </si>
  <si>
    <t xml:space="preserve"> νήματα (για πλεκτά)</t>
  </si>
  <si>
    <t xml:space="preserve"> and acrylic yarn (for knitting industry)</t>
  </si>
  <si>
    <t xml:space="preserve"> 13.20+13.30</t>
  </si>
  <si>
    <t xml:space="preserve"> Ύφανση κλωστοϋφαντουργικών υλών και</t>
  </si>
  <si>
    <t xml:space="preserve"> τελειοποίηση υφαντουργικών προϊόντων</t>
  </si>
  <si>
    <t xml:space="preserve"> Weaving and finishing of textiles</t>
  </si>
  <si>
    <t xml:space="preserve"> 13.20.20+</t>
  </si>
  <si>
    <t xml:space="preserve"> Ύφασμα βαμβακερό και εκτύπωση</t>
  </si>
  <si>
    <t xml:space="preserve"> 13.30.14</t>
  </si>
  <si>
    <t xml:space="preserve"> υφασμάτων</t>
  </si>
  <si>
    <t xml:space="preserve"> Cotton fabrics and printing of fabrics</t>
  </si>
  <si>
    <t xml:space="preserve"> 13.91+13.94+</t>
  </si>
  <si>
    <t xml:space="preserve"> Κατασκευή πλεκτών υφασμάτων, διχτύων και  </t>
  </si>
  <si>
    <t xml:space="preserve"> Manufacture of knitted fabrics, nets</t>
  </si>
  <si>
    <t xml:space="preserve"> 13.99</t>
  </si>
  <si>
    <t xml:space="preserve"> άλλων υφαντουργικών προϊόντων π.δ.κ.α.</t>
  </si>
  <si>
    <t xml:space="preserve"> and other textiles</t>
  </si>
  <si>
    <t xml:space="preserve"> 13.91.19.10+</t>
  </si>
  <si>
    <t xml:space="preserve"> Πλεκτά υφάσματα (μακό, φούσετ κλπ), δίχτυα</t>
  </si>
  <si>
    <t xml:space="preserve"> Knitted or crocheted fabrics, fishing nets</t>
  </si>
  <si>
    <t xml:space="preserve"> 13.94.12</t>
  </si>
  <si>
    <t xml:space="preserve"> αλιείας και άλλα είδη κλωστοϋφαντουργίας </t>
  </si>
  <si>
    <t xml:space="preserve"> and other textiles (ribbons, woven labels,</t>
  </si>
  <si>
    <t xml:space="preserve"> 13.99.12</t>
  </si>
  <si>
    <t xml:space="preserve"> (κορδέλες,ετικέτες υφαντές, λάστιχο, βάτες,σημαίες,</t>
  </si>
  <si>
    <t xml:space="preserve"> elastic polyester pads, flags, fabric</t>
  </si>
  <si>
    <t xml:space="preserve"> πανό, κεντήματα σε υφάσματα, τσάντες κλπ.)</t>
  </si>
  <si>
    <t xml:space="preserve"> embroideries etc.)</t>
  </si>
  <si>
    <t xml:space="preserve"> 13.92</t>
  </si>
  <si>
    <t xml:space="preserve"> Κατασκευή ετοίμων κλωστοϋφαντουργικών</t>
  </si>
  <si>
    <t xml:space="preserve"> Manufacture of made-up textile articles, </t>
  </si>
  <si>
    <t xml:space="preserve"> ειδών εκτός από ενδύματα</t>
  </si>
  <si>
    <t xml:space="preserve"> except apparel</t>
  </si>
  <si>
    <t xml:space="preserve"> 13.92.12</t>
  </si>
  <si>
    <t xml:space="preserve"> Λευκά είδη κλινοστρωμνής</t>
  </si>
  <si>
    <t>'000p/st</t>
  </si>
  <si>
    <t xml:space="preserve"> Bed linen</t>
  </si>
  <si>
    <t xml:space="preserve"> 13.92.13</t>
  </si>
  <si>
    <t xml:space="preserve"> Επιτραπέζια λευκά είδη</t>
  </si>
  <si>
    <t xml:space="preserve"> Table linen </t>
  </si>
  <si>
    <t xml:space="preserve"> 13.92.15</t>
  </si>
  <si>
    <t xml:space="preserve"> Κουρτίνες και εσωτερικά παραπετάσματα</t>
  </si>
  <si>
    <t xml:space="preserve"> Curtains and interior blinds</t>
  </si>
  <si>
    <t xml:space="preserve"> 13.92.16</t>
  </si>
  <si>
    <t xml:space="preserve"> Kαλύμματα στρωμάτων και άλλα είδη  </t>
  </si>
  <si>
    <t xml:space="preserve"> επίπλωσης. Σιδεροκαλύμματα και ξεσκονόπανα</t>
  </si>
  <si>
    <t xml:space="preserve"> Covers for mattresses and other furnishings</t>
  </si>
  <si>
    <t xml:space="preserve"> 13.92.22.10</t>
  </si>
  <si>
    <t xml:space="preserve"> φορτηγά οχήματα </t>
  </si>
  <si>
    <t xml:space="preserve"> Tents and tarpaulins for trucks, ships etc.</t>
  </si>
  <si>
    <t xml:space="preserve"> 13.92.24.97</t>
  </si>
  <si>
    <t xml:space="preserve"> Κλινοσκεπάσματα</t>
  </si>
  <si>
    <t xml:space="preserve"> Bedspreads</t>
  </si>
  <si>
    <t xml:space="preserve"> 13.92.24.98</t>
  </si>
  <si>
    <t xml:space="preserve"> Μαξιλάρια όλων των τύπων</t>
  </si>
  <si>
    <t xml:space="preserve"> Pillows of any kind</t>
  </si>
  <si>
    <t xml:space="preserve"> 13.92.24.99</t>
  </si>
  <si>
    <t xml:space="preserve"> Παπλώματα και quilts</t>
  </si>
  <si>
    <t xml:space="preserve"> Quilts</t>
  </si>
  <si>
    <t xml:space="preserve"> 14</t>
  </si>
  <si>
    <t xml:space="preserve"> ΚΑΤΑΣΚΕΥΗ ΕΙΔΩΝ ΕΝΔΥΣΗΣ</t>
  </si>
  <si>
    <t xml:space="preserve"> MANUFACTURE OF WEARING APPAREL</t>
  </si>
  <si>
    <t xml:space="preserve"> 14.11</t>
  </si>
  <si>
    <t xml:space="preserve"> Κατασκευή δερμάτινων ενδυμάτων</t>
  </si>
  <si>
    <t xml:space="preserve"> Manufacture of leather clothes</t>
  </si>
  <si>
    <t xml:space="preserve"> 14.11.10.00</t>
  </si>
  <si>
    <t xml:space="preserve"> Δερμάτινα είδη ιματισμού</t>
  </si>
  <si>
    <t xml:space="preserve"> Articles of apparel of leather</t>
  </si>
  <si>
    <t xml:space="preserve"> 14.12</t>
  </si>
  <si>
    <t xml:space="preserve"> Κατασκευή ενδυμάτων εργασίας</t>
  </si>
  <si>
    <t xml:space="preserve"> Manufacture of workwear</t>
  </si>
  <si>
    <t xml:space="preserve"> 14.12.11+12</t>
  </si>
  <si>
    <t xml:space="preserve"> Ενδύματα εργασίας, ράσα, σχολικές στολές και </t>
  </si>
  <si>
    <t xml:space="preserve"> Workwear, school wear, hunting wear, </t>
  </si>
  <si>
    <t xml:space="preserve"> +21+22+30</t>
  </si>
  <si>
    <t xml:space="preserve"> στολές κυνηγίου, χορού και καρναβαλιού</t>
  </si>
  <si>
    <t xml:space="preserve"> dancing wear etc.</t>
  </si>
  <si>
    <t xml:space="preserve"> 14.13</t>
  </si>
  <si>
    <t xml:space="preserve"> Κατασκευή άλλων εξωτερικών ενδυμάτων </t>
  </si>
  <si>
    <t xml:space="preserve"> Manufacture of other outerwear</t>
  </si>
  <si>
    <t xml:space="preserve"> 14.13.12.30</t>
  </si>
  <si>
    <t xml:space="preserve"> Σακάκια και μπλέιζερ από υφάσματα,</t>
  </si>
  <si>
    <t xml:space="preserve"> Men's or boys' jackets and blazers</t>
  </si>
  <si>
    <t xml:space="preserve"> για άντρες ή αγόρια</t>
  </si>
  <si>
    <t>p/st</t>
  </si>
  <si>
    <t xml:space="preserve"> of textiles</t>
  </si>
  <si>
    <t xml:space="preserve"> 14.13.12.60</t>
  </si>
  <si>
    <t xml:space="preserve"> Κοστούμια και σύνολα από υφάσματα,</t>
  </si>
  <si>
    <t xml:space="preserve"> Men's or boys' suits and ensembles,</t>
  </si>
  <si>
    <t xml:space="preserve"> για άντρες ή αγόρια </t>
  </si>
  <si>
    <t>"</t>
  </si>
  <si>
    <t xml:space="preserve"> 14.13.12.70</t>
  </si>
  <si>
    <t xml:space="preserve"> Παντελόνια μακριά, μέχρι το γόνατο ή</t>
  </si>
  <si>
    <t xml:space="preserve"> Men's or boys' trousers, breeches and </t>
  </si>
  <si>
    <t xml:space="preserve"> κοντά από υφάσματα, για άντρες ή αγόρια</t>
  </si>
  <si>
    <t xml:space="preserve"> shorts of textiles</t>
  </si>
  <si>
    <t xml:space="preserve"> 14.13.13.20</t>
  </si>
  <si>
    <t xml:space="preserve"> Άνορακ, μπουφάν, ζακέττες και παρόμοια </t>
  </si>
  <si>
    <t xml:space="preserve"> Women's or girls' anoraks, wind-jackets, </t>
  </si>
  <si>
    <t xml:space="preserve"> είδη για γυναίκες ή κορίτσια</t>
  </si>
  <si>
    <t xml:space="preserve"> and similar articles, of textiles</t>
  </si>
  <si>
    <t xml:space="preserve"> 14.13.14.60</t>
  </si>
  <si>
    <t xml:space="preserve"> Κοστούμια, σύνολα και ταγιέρ για </t>
  </si>
  <si>
    <t xml:space="preserve"> γυναίκες ή κορίτσια</t>
  </si>
  <si>
    <t xml:space="preserve"> Women's or girls' suits and overalls</t>
  </si>
  <si>
    <t xml:space="preserve"> 14.13.14.70</t>
  </si>
  <si>
    <t xml:space="preserve"> Φορέματα για γυναίκες ή κορίτσια</t>
  </si>
  <si>
    <t xml:space="preserve"> Women's or girls' dresses</t>
  </si>
  <si>
    <t xml:space="preserve"> 14.13.14.80</t>
  </si>
  <si>
    <t xml:space="preserve"> Φούστες για γυναίκες ή κορίτσια</t>
  </si>
  <si>
    <t xml:space="preserve"> Women's or girls' skirts</t>
  </si>
  <si>
    <t xml:space="preserve"> 14.13.14.90</t>
  </si>
  <si>
    <t xml:space="preserve"> Παντελόνια, βερμούδες και</t>
  </si>
  <si>
    <t xml:space="preserve"> κολάν για γυναίκες ή κορίτσια</t>
  </si>
  <si>
    <t xml:space="preserve"> Women's or girls' trousers and shorts</t>
  </si>
  <si>
    <t xml:space="preserve"> 14.14</t>
  </si>
  <si>
    <t xml:space="preserve"> Κατασκευή εσωρούχων</t>
  </si>
  <si>
    <t xml:space="preserve"> Manufacture of underwear</t>
  </si>
  <si>
    <t xml:space="preserve"> 14.14.11.00</t>
  </si>
  <si>
    <t xml:space="preserve"> Πουκάμισα και γιλέκα για άντρες ή αγόρια</t>
  </si>
  <si>
    <t xml:space="preserve"> Men's or boys' shirts and vests</t>
  </si>
  <si>
    <t xml:space="preserve"> 14.14.12.20</t>
  </si>
  <si>
    <t xml:space="preserve"> Εσώρουχα για άντρες ή αγόρια</t>
  </si>
  <si>
    <t xml:space="preserve"> Men's or boys' underwear</t>
  </si>
  <si>
    <t xml:space="preserve"> 14.14.12.30</t>
  </si>
  <si>
    <t xml:space="preserve"> Πυτζάμες για άντρες ή αγόρια</t>
  </si>
  <si>
    <t xml:space="preserve"> Men's or boys' nightshirts and pyjamas</t>
  </si>
  <si>
    <t xml:space="preserve"> 14.14.13.10</t>
  </si>
  <si>
    <t xml:space="preserve"> Μπλούζες, πουκάμισα και γιλέκα για </t>
  </si>
  <si>
    <t xml:space="preserve"> Women's or girls' blouses, shirts </t>
  </si>
  <si>
    <t xml:space="preserve"> and vests</t>
  </si>
  <si>
    <t xml:space="preserve"> 14.14.30.00</t>
  </si>
  <si>
    <t xml:space="preserve"> Φανέλες για άντρες, γυναίκες και παιδιά </t>
  </si>
  <si>
    <t xml:space="preserve"> T-shirts </t>
  </si>
  <si>
    <t xml:space="preserve"> 14.19</t>
  </si>
  <si>
    <t xml:space="preserve"> Κατασκευή άλλων ενδυμάτων και </t>
  </si>
  <si>
    <t xml:space="preserve"> Manufacture of other wearing </t>
  </si>
  <si>
    <t xml:space="preserve"> εξαρτημάτων ένδυσης</t>
  </si>
  <si>
    <t xml:space="preserve"> apparel and accessories</t>
  </si>
  <si>
    <t xml:space="preserve"> 14.19.12.10</t>
  </si>
  <si>
    <t xml:space="preserve"> Αθλητικές φόρμες</t>
  </si>
  <si>
    <t xml:space="preserve"> Track-suits</t>
  </si>
  <si>
    <t xml:space="preserve"> 14.19.21.00</t>
  </si>
  <si>
    <t xml:space="preserve"> Ενδύματα για βρέφη</t>
  </si>
  <si>
    <t xml:space="preserve"> Babies' garments and clothing</t>
  </si>
  <si>
    <t xml:space="preserve"> 14.19.21.10</t>
  </si>
  <si>
    <t xml:space="preserve"> Διάφορα είδη για βρέφη (φασκές,</t>
  </si>
  <si>
    <t xml:space="preserve"> Babies' accessories (swaddling clothes, </t>
  </si>
  <si>
    <t xml:space="preserve"> πάνες, κουβερτούλες, πετσέτες,</t>
  </si>
  <si>
    <t xml:space="preserve"> napkins, blankets, bath towels, </t>
  </si>
  <si>
    <t xml:space="preserve"> σεντονάκια, παπούτσια βρεφικά κλπ.)</t>
  </si>
  <si>
    <t xml:space="preserve"> bed sheets, babies' shoes etc.)</t>
  </si>
  <si>
    <t xml:space="preserve"> 14.19.22.40</t>
  </si>
  <si>
    <t xml:space="preserve"> Μαγιό για άντρες ή αγόρια</t>
  </si>
  <si>
    <t xml:space="preserve"> Men's or boys' swimwear</t>
  </si>
  <si>
    <t xml:space="preserve"> 14.19.22.50</t>
  </si>
  <si>
    <t xml:space="preserve"> Μαγιό για γυναίκες ή κορίτσια</t>
  </si>
  <si>
    <t xml:space="preserve"> Women's or girls' swimwear</t>
  </si>
  <si>
    <t xml:space="preserve"> 14.19.23.53+</t>
  </si>
  <si>
    <t xml:space="preserve"> Άλλα είδη ένδυσης (γραβάτες, παπιγιόν,</t>
  </si>
  <si>
    <t xml:space="preserve"> Other wearing apparel (e.g. ties, </t>
  </si>
  <si>
    <t xml:space="preserve"> 14.19.23.58</t>
  </si>
  <si>
    <t xml:space="preserve"> και φουλάρια γραβάτες)</t>
  </si>
  <si>
    <t xml:space="preserve"> bow ties and gravats)</t>
  </si>
  <si>
    <t xml:space="preserve"> 14.19.31.80</t>
  </si>
  <si>
    <t xml:space="preserve"> Ζώνες και φυσιγγιοθήκες από δέρμα </t>
  </si>
  <si>
    <t xml:space="preserve"> Belts and bandoliers of leather </t>
  </si>
  <si>
    <t xml:space="preserve"> 14.19.42</t>
  </si>
  <si>
    <t xml:space="preserve"> Καπέλα, πηλήκια και άλλα </t>
  </si>
  <si>
    <t xml:space="preserve"> καλύμματα κεφαλής</t>
  </si>
  <si>
    <t xml:space="preserve"> Hats, caps and other headgear</t>
  </si>
  <si>
    <t xml:space="preserve"> 14.39</t>
  </si>
  <si>
    <t xml:space="preserve"> Κατασκευή άλλων πλεκτών ειδών </t>
  </si>
  <si>
    <t xml:space="preserve"> Manufacture of other knitted and </t>
  </si>
  <si>
    <t xml:space="preserve"> και ειδών πλέξης κροσέ</t>
  </si>
  <si>
    <t xml:space="preserve"> crocheted apparel</t>
  </si>
  <si>
    <t xml:space="preserve"> 14.39.10.31</t>
  </si>
  <si>
    <t xml:space="preserve"> Πλεκτά για άντρες ή αγόρια </t>
  </si>
  <si>
    <t xml:space="preserve"> Men's or boys' knitwear</t>
  </si>
  <si>
    <t xml:space="preserve"> 14.39.10.32</t>
  </si>
  <si>
    <t xml:space="preserve"> Πλεκτά για γυναίκες ή κορίτσια </t>
  </si>
  <si>
    <t xml:space="preserve"> Women's or girls' knitwear</t>
  </si>
  <si>
    <t xml:space="preserve"> 15</t>
  </si>
  <si>
    <t xml:space="preserve"> ΒΙΟΜΗΧΑΝΙΑ ΔΕΡΜΑΤΟΣ ΚΑΙ </t>
  </si>
  <si>
    <t xml:space="preserve"> MANUFACTURE OF LEATHER AND </t>
  </si>
  <si>
    <t xml:space="preserve"> ΔΕΡΜΑΤΙΝΩΝ ΕΙΔΩΝ</t>
  </si>
  <si>
    <t xml:space="preserve"> LEATHER PRODUCTS</t>
  </si>
  <si>
    <t xml:space="preserve"> 15.11+15.12</t>
  </si>
  <si>
    <t xml:space="preserve"> Κατεργασία και δέψη δέρματος και</t>
  </si>
  <si>
    <t xml:space="preserve"> Tanning and dressing of leather and</t>
  </si>
  <si>
    <t xml:space="preserve"> κατασκευή ειδών ταξιδίου, τσαντών κλπ.</t>
  </si>
  <si>
    <t xml:space="preserve"> manufacture of luggage, handbags etc.</t>
  </si>
  <si>
    <t xml:space="preserve"> 15.11.41-43+</t>
  </si>
  <si>
    <t xml:space="preserve"> Δέρματα προβατοειδών, αιγοειδών, χοιροειδών,</t>
  </si>
  <si>
    <t xml:space="preserve"> Sheep, goat and swine skin leather, miscella-</t>
  </si>
  <si>
    <t xml:space="preserve"> 15.12.12.30</t>
  </si>
  <si>
    <t xml:space="preserve"> διάφορα είδη ταξιδίου, πορτοφόλια κλπ.</t>
  </si>
  <si>
    <t xml:space="preserve"> neous travel goods, wallets etc.</t>
  </si>
  <si>
    <t xml:space="preserve"> 15.12.12.20</t>
  </si>
  <si>
    <t xml:space="preserve"> Γυναικείες τσάντες από οποιοδήποτε υλικό</t>
  </si>
  <si>
    <t xml:space="preserve"> Handbags of any material</t>
  </si>
  <si>
    <t xml:space="preserve"> 15.20</t>
  </si>
  <si>
    <t xml:space="preserve"> Κατασκευή υποδημάτων</t>
  </si>
  <si>
    <t xml:space="preserve"> Manufacture of footwear</t>
  </si>
  <si>
    <t xml:space="preserve"> 15.20.13.51</t>
  </si>
  <si>
    <t xml:space="preserve"> Αντρικά υποδήματα πόλης με το</t>
  </si>
  <si>
    <t xml:space="preserve"> Men's town footwear with</t>
  </si>
  <si>
    <t xml:space="preserve"> επάνω μέρος από δέρμα φυσικό</t>
  </si>
  <si>
    <t>pa</t>
  </si>
  <si>
    <t xml:space="preserve"> leather uppers</t>
  </si>
  <si>
    <t xml:space="preserve"> 15.20.13.52</t>
  </si>
  <si>
    <t xml:space="preserve"> Γυναικεία υποδήματα πόλης με το</t>
  </si>
  <si>
    <t xml:space="preserve"> Women's town footwear with</t>
  </si>
  <si>
    <t xml:space="preserve"> 15.20.13.53</t>
  </si>
  <si>
    <t xml:space="preserve"> Παιδικά υποδήματα πόλης με το</t>
  </si>
  <si>
    <t xml:space="preserve"> Children's town footwear with</t>
  </si>
  <si>
    <t xml:space="preserve"> 15.20.13.61</t>
  </si>
  <si>
    <t xml:space="preserve"> Αντρικά σανδάλια με το επάνω μέρος</t>
  </si>
  <si>
    <t xml:space="preserve"> από δέρμα φυσικό</t>
  </si>
  <si>
    <t xml:space="preserve"> Men's sandals with leather uppers</t>
  </si>
  <si>
    <t xml:space="preserve"> 15.20.13.62</t>
  </si>
  <si>
    <t xml:space="preserve"> Γυναικεία σανδάλια με το επάνω μέρος</t>
  </si>
  <si>
    <t xml:space="preserve"> Women's sandals with leather uppers</t>
  </si>
  <si>
    <t xml:space="preserve"> 15.20.13.63</t>
  </si>
  <si>
    <t xml:space="preserve"> Παιδικά σανδάλια με το επάνω μέρος</t>
  </si>
  <si>
    <t xml:space="preserve"> Children's sandals with leather uppers</t>
  </si>
  <si>
    <t xml:space="preserve"> 15.20.13.70+</t>
  </si>
  <si>
    <t xml:space="preserve"> Παντόφλες με το επάνω μέρος από</t>
  </si>
  <si>
    <t xml:space="preserve"> Slippers with textile, leather </t>
  </si>
  <si>
    <t xml:space="preserve"> 15.20.14.44</t>
  </si>
  <si>
    <t xml:space="preserve"> ύφασμα, δέρμα ή ανασχηματισμένο δέρμα</t>
  </si>
  <si>
    <t xml:space="preserve"> or composition leather uppers</t>
  </si>
  <si>
    <t xml:space="preserve"> 15.20.40</t>
  </si>
  <si>
    <t xml:space="preserve"> Mέρη υποδημάτων </t>
  </si>
  <si>
    <t xml:space="preserve"> Parts of footwear</t>
  </si>
  <si>
    <t xml:space="preserve"> 16</t>
  </si>
  <si>
    <t xml:space="preserve"> ΒΙΟΜΗΧΑΝΙΑ ΞΥΛΟΥ ΚΑΙ ΚΑΤΑΣΚΕΥΗ</t>
  </si>
  <si>
    <t xml:space="preserve"> MANUFACTURE OF WOOD AND </t>
  </si>
  <si>
    <t xml:space="preserve"> ΠΡΟΪΟΝΤΩΝ ΑΠΟ ΞΥΛΟ ΚΑΙ ΦΕΛΛΟ, </t>
  </si>
  <si>
    <t xml:space="preserve"> OF PRODUCTS OF WOOD AND </t>
  </si>
  <si>
    <t xml:space="preserve"> ΕΚΤΟΣ ΑΠΟ ΕΠΙΠΛΑ. ΚΑΤΑΣΚΕΥΗ </t>
  </si>
  <si>
    <t xml:space="preserve"> CORK, EXCEPT FURNITURE. </t>
  </si>
  <si>
    <t xml:space="preserve"> ΕΙΔΩΝ ΚΑΛΑΘΟΠΟΙΪΑΣ ΚΑΙ </t>
  </si>
  <si>
    <t xml:space="preserve"> MANUFACTURE OF ARTICLES OF </t>
  </si>
  <si>
    <t xml:space="preserve"> ΣΠΑΡΤΟΠΛΕΚΤΙΚΗΣ</t>
  </si>
  <si>
    <t xml:space="preserve"> STRAW AND PLAITING MATERIALS</t>
  </si>
  <si>
    <t xml:space="preserve"> 16.10</t>
  </si>
  <si>
    <t xml:space="preserve"> Πριόνισμα, πλάνισμα και εμποτισμός ξύλου</t>
  </si>
  <si>
    <t xml:space="preserve"> Sawmilling and planing of wood</t>
  </si>
  <si>
    <t xml:space="preserve"> 16.10.10.37+</t>
  </si>
  <si>
    <t xml:space="preserve"> Ξυλεία πεύκου, καυσόξυλα, στύλλοι </t>
  </si>
  <si>
    <t xml:space="preserve"> 16.10.39.00</t>
  </si>
  <si>
    <t xml:space="preserve"> αμπελιών κλπ.</t>
  </si>
  <si>
    <t xml:space="preserve"> Pine wood and other wood in the rough</t>
  </si>
  <si>
    <t xml:space="preserve"> 16.21</t>
  </si>
  <si>
    <t xml:space="preserve"> Κατασκευή αντικολλητών (κόντρα-πλακέ)</t>
  </si>
  <si>
    <t xml:space="preserve"> Manufacture of veneer sheets and</t>
  </si>
  <si>
    <t xml:space="preserve"> και άλλων πλακών με βάση το ξύλο</t>
  </si>
  <si>
    <t xml:space="preserve"> wood-based panels</t>
  </si>
  <si>
    <t xml:space="preserve"> 16.21.12.10</t>
  </si>
  <si>
    <t xml:space="preserve"> Κόντρα πλακέ</t>
  </si>
  <si>
    <t xml:space="preserve"> Plywood</t>
  </si>
  <si>
    <t xml:space="preserve"> 16.21.12.20</t>
  </si>
  <si>
    <t xml:space="preserve"> Μοριοσανίδες </t>
  </si>
  <si>
    <t>m³</t>
  </si>
  <si>
    <t xml:space="preserve"> Veneered panels</t>
  </si>
  <si>
    <t xml:space="preserve"> 16.23</t>
  </si>
  <si>
    <t xml:space="preserve"> Κατασκευή άλλων ξυλουργικών</t>
  </si>
  <si>
    <t xml:space="preserve"> Manufacture of other builders' </t>
  </si>
  <si>
    <t xml:space="preserve"> προϊόντων οικοδομής</t>
  </si>
  <si>
    <t xml:space="preserve"> carpentry and joinery</t>
  </si>
  <si>
    <t xml:space="preserve"> 16.23.11</t>
  </si>
  <si>
    <t xml:space="preserve"> Ξυλουργικές εργασίες (πορτοπαράθυρα, </t>
  </si>
  <si>
    <t xml:space="preserve"> Doors, windows and their frames and </t>
  </si>
  <si>
    <t xml:space="preserve"> ερμάρια τοίχου και κουζίνας κλπ.)</t>
  </si>
  <si>
    <t xml:space="preserve"> other indoor wooden construction works</t>
  </si>
  <si>
    <t xml:space="preserve"> 16.23.19.00</t>
  </si>
  <si>
    <t xml:space="preserve"> Oικοδομική λεπτοξυλουργική και</t>
  </si>
  <si>
    <t xml:space="preserve"> Builders joinery and carpentry of</t>
  </si>
  <si>
    <t xml:space="preserve"> χονδροξυλουργική π.δ.κ.α.</t>
  </si>
  <si>
    <t xml:space="preserve"> wood n.e.c.</t>
  </si>
  <si>
    <t xml:space="preserve"> 16.23.20.00</t>
  </si>
  <si>
    <t xml:space="preserve"> Προκατασκευασμένες οικοδομές από </t>
  </si>
  <si>
    <t xml:space="preserve"> ξύλο και διαχωρισμός δωματίων</t>
  </si>
  <si>
    <t xml:space="preserve"> Prefabricated buildings of wood</t>
  </si>
  <si>
    <t xml:space="preserve"> 16.24</t>
  </si>
  <si>
    <t xml:space="preserve"> Κατασκευή ξύλινων εμπορευματοκιβωτίων</t>
  </si>
  <si>
    <t xml:space="preserve"> Manufacture of wooden containers</t>
  </si>
  <si>
    <t xml:space="preserve"> 16.24.11</t>
  </si>
  <si>
    <t xml:space="preserve"> Παλέτες, από ξύλο</t>
  </si>
  <si>
    <t xml:space="preserve"> Pallets of wood</t>
  </si>
  <si>
    <t xml:space="preserve"> 16.29</t>
  </si>
  <si>
    <t xml:space="preserve"> Manufacture of other products of wood, </t>
  </si>
  <si>
    <t xml:space="preserve"> κατασκευή ειδών από φελλό και ειδών  </t>
  </si>
  <si>
    <t xml:space="preserve"> manufacture of articles of cork,</t>
  </si>
  <si>
    <t xml:space="preserve"> καλαθοποιΐας και σπαρτοπλεκτικής</t>
  </si>
  <si>
    <t xml:space="preserve"> straw and plaiting materials</t>
  </si>
  <si>
    <t xml:space="preserve"> 16.29.13.00</t>
  </si>
  <si>
    <t xml:space="preserve"> Προϊόντα ξυλογλυπτικής</t>
  </si>
  <si>
    <t xml:space="preserve"> Wooden sculpture articles</t>
  </si>
  <si>
    <t xml:space="preserve"> 16.29.14.90+</t>
  </si>
  <si>
    <t xml:space="preserve"> Άλλα είδη από ξυλεία π.δ.κ.α. και είδη</t>
  </si>
  <si>
    <t xml:space="preserve"> Other articles of wood n.e.c. and</t>
  </si>
  <si>
    <t xml:space="preserve"> 16.29.25.00</t>
  </si>
  <si>
    <t xml:space="preserve"> καλαθοπλεκτικής </t>
  </si>
  <si>
    <t xml:space="preserve"> basketware of straw</t>
  </si>
  <si>
    <t xml:space="preserve"> 17</t>
  </si>
  <si>
    <t xml:space="preserve"> ΧΑΡΤΟΠΟΙΪΑ ΚΑΙ ΚΑΤΑΣΚΕΥΗ</t>
  </si>
  <si>
    <t xml:space="preserve"> MANUFACTURE OF PAPER AND </t>
  </si>
  <si>
    <t xml:space="preserve"> ΧΑΡΤΙΝΩΝ ΠΡΟΪΟΝΤΩΝ</t>
  </si>
  <si>
    <t xml:space="preserve"> PAPER PRODUCTS</t>
  </si>
  <si>
    <t xml:space="preserve"> 17.12</t>
  </si>
  <si>
    <t xml:space="preserve"> Κατασκευή χαρτιού και χαρτονιού</t>
  </si>
  <si>
    <t xml:space="preserve"> Manufacture of paper and paperboard</t>
  </si>
  <si>
    <t xml:space="preserve"> 17.12.20.30</t>
  </si>
  <si>
    <t xml:space="preserve"> Paper stock for household</t>
  </si>
  <si>
    <t xml:space="preserve"> 17.12.42</t>
  </si>
  <si>
    <t xml:space="preserve"> Χαρτί περιτυλίγματος και συσκευασίας,</t>
  </si>
  <si>
    <t xml:space="preserve"> κορδέλες και ταινίες</t>
  </si>
  <si>
    <t xml:space="preserve"> Wrapping and packing paper and ribbons</t>
  </si>
  <si>
    <t xml:space="preserve"> 17.21</t>
  </si>
  <si>
    <t xml:space="preserve"> Κατασκευή κυματοειδούς χαρτιού και </t>
  </si>
  <si>
    <t xml:space="preserve"> Manufacture of corrugated paper  </t>
  </si>
  <si>
    <t xml:space="preserve"> χαρτονιού και εμπορευματοκιβωτίων </t>
  </si>
  <si>
    <t xml:space="preserve"> and paperboard and of containers </t>
  </si>
  <si>
    <t xml:space="preserve"> από χαρτί ή χαρτόνι</t>
  </si>
  <si>
    <t xml:space="preserve"> οf paper or paperboard</t>
  </si>
  <si>
    <t xml:space="preserve"> 17.21.12</t>
  </si>
  <si>
    <t xml:space="preserve"> Τσάντες και σακούλια από χαρτί</t>
  </si>
  <si>
    <t xml:space="preserve"> Sacks and bags of paper</t>
  </si>
  <si>
    <t xml:space="preserve"> 17.21.13.00</t>
  </si>
  <si>
    <t xml:space="preserve"> Χαρτοκιβώτια</t>
  </si>
  <si>
    <t xml:space="preserve"> Cartons of corrugated paper or paperboard</t>
  </si>
  <si>
    <t xml:space="preserve"> 17.21.14.00</t>
  </si>
  <si>
    <t xml:space="preserve"> Κουτιά χάρτινα συσκευασίας </t>
  </si>
  <si>
    <t xml:space="preserve"> Packing boxes of paper</t>
  </si>
  <si>
    <t xml:space="preserve"> 17.22</t>
  </si>
  <si>
    <t xml:space="preserve"> Κατασκευή ειδών οικιακής χρήσης,</t>
  </si>
  <si>
    <t xml:space="preserve"> Manufacture of household and sanitary</t>
  </si>
  <si>
    <t xml:space="preserve"> ειδών υγιεινής και ειδών τουαλέτας</t>
  </si>
  <si>
    <t xml:space="preserve"> goods and toilet requisites</t>
  </si>
  <si>
    <t xml:space="preserve"> 17.22.11.20</t>
  </si>
  <si>
    <t xml:space="preserve"> Χαρτί υγείας</t>
  </si>
  <si>
    <t xml:space="preserve"> Toilet paper</t>
  </si>
  <si>
    <t xml:space="preserve"> 17.22.11.60</t>
  </si>
  <si>
    <t xml:space="preserve"> Χαρτομάντηλα</t>
  </si>
  <si>
    <t xml:space="preserve"> Hand towels of paper </t>
  </si>
  <si>
    <t xml:space="preserve"> 17.22.11.80</t>
  </si>
  <si>
    <t xml:space="preserve"> Χαρτοπετσέτες και τραπεζομάντηλα</t>
  </si>
  <si>
    <t xml:space="preserve"> Tablecloths and serviettes of paper</t>
  </si>
  <si>
    <t xml:space="preserve"> 17.22.12.20</t>
  </si>
  <si>
    <t xml:space="preserve"> Πετσέτες υγείας</t>
  </si>
  <si>
    <t xml:space="preserve"> Sanitary towels</t>
  </si>
  <si>
    <t xml:space="preserve"> 17.22.12.30</t>
  </si>
  <si>
    <t xml:space="preserve"> Απορροφητικές πάνες για βρέφη και </t>
  </si>
  <si>
    <t xml:space="preserve"> Napkins and napkin liners for </t>
  </si>
  <si>
    <t xml:space="preserve"> ενήλικες. Πάνες μητρότητας </t>
  </si>
  <si>
    <t xml:space="preserve"> babies and adults</t>
  </si>
  <si>
    <t xml:space="preserve"> 17.22.12.80</t>
  </si>
  <si>
    <t xml:space="preserve"> Ρολά κουζίνας</t>
  </si>
  <si>
    <t xml:space="preserve"> Paper kitchen rolls</t>
  </si>
  <si>
    <t xml:space="preserve"> 17.22.12.90</t>
  </si>
  <si>
    <t xml:space="preserve"> Άλλα προϊόντα από χαρτί</t>
  </si>
  <si>
    <t xml:space="preserve"> Household and other articles of paper n.e.c.</t>
  </si>
  <si>
    <t xml:space="preserve"> 17.22.13.00</t>
  </si>
  <si>
    <t xml:space="preserve"> Δίσκοι, πιάτα, φλυτζάνια κλπ. από</t>
  </si>
  <si>
    <t xml:space="preserve"> Trays, dishes, plates, cups and the like   </t>
  </si>
  <si>
    <t xml:space="preserve"> χαρτί, χαρτόνι ή αλουμινόχαρτο</t>
  </si>
  <si>
    <t xml:space="preserve"> of paper, paperboard or aluminium foil</t>
  </si>
  <si>
    <t xml:space="preserve"> 17.23</t>
  </si>
  <si>
    <t xml:space="preserve"> Κατασκευή ειδών χαρτοπωλείου (χαρτικά)</t>
  </si>
  <si>
    <t xml:space="preserve"> Manufacture of paper stationery</t>
  </si>
  <si>
    <t xml:space="preserve"> 17.23.14.00</t>
  </si>
  <si>
    <t xml:space="preserve"> Γραφική ύλη, χαρτί ηλεκτρονικού υπολογιστή,</t>
  </si>
  <si>
    <t xml:space="preserve"> Stationery, computer paper and paper for</t>
  </si>
  <si>
    <t xml:space="preserve"> φωτοτυπικής, πολυγράφου, υπολογιστικών</t>
  </si>
  <si>
    <t xml:space="preserve"> photocopying and multiplying copy </t>
  </si>
  <si>
    <t xml:space="preserve"> μηχανών και χαρτί ασφαλείας</t>
  </si>
  <si>
    <t xml:space="preserve"> machines, calculators and safety paper </t>
  </si>
  <si>
    <t xml:space="preserve"> 17.29</t>
  </si>
  <si>
    <t xml:space="preserve"> Κατασκευή άλλων ειδών από χαρτί </t>
  </si>
  <si>
    <t xml:space="preserve"> Manufacture of other articles of </t>
  </si>
  <si>
    <t xml:space="preserve"> και χαρτόνι</t>
  </si>
  <si>
    <t xml:space="preserve"> paper and paperboard</t>
  </si>
  <si>
    <t xml:space="preserve"> 17.29.11.20 +</t>
  </si>
  <si>
    <t xml:space="preserve"> Τυπωμένες ετικέττες από χαρτί ή </t>
  </si>
  <si>
    <t xml:space="preserve"> Printed labels of paper or</t>
  </si>
  <si>
    <t xml:space="preserve"> 17.29.11.40</t>
  </si>
  <si>
    <t xml:space="preserve"> χαρτόνι, αυτοκόλλητες ή όχι</t>
  </si>
  <si>
    <t xml:space="preserve"> paperboard</t>
  </si>
  <si>
    <t xml:space="preserve"> 18</t>
  </si>
  <si>
    <t xml:space="preserve"> ΕΚΤΥΠΩΣΕΙΣ ΚΑΙ ΑΝΑΠΑΡΑΓΩΓΗ</t>
  </si>
  <si>
    <t xml:space="preserve"> PRINTING AND REPRODUCTION </t>
  </si>
  <si>
    <t xml:space="preserve"> ΠΡΟΕΓΓΕΓΡΑΜΜΕΝΩΝ ΜΕΣΩΝ</t>
  </si>
  <si>
    <t xml:space="preserve"> OF RECORDED MEDIA</t>
  </si>
  <si>
    <t xml:space="preserve"> 18.11+18.12</t>
  </si>
  <si>
    <t xml:space="preserve"> Άλλες εκτυπωτικές δραστηριότητες</t>
  </si>
  <si>
    <t xml:space="preserve"> Other printing</t>
  </si>
  <si>
    <t xml:space="preserve"> 18.11.10.06+</t>
  </si>
  <si>
    <t xml:space="preserve"> 18.12.13.00</t>
  </si>
  <si>
    <t xml:space="preserve"> Εκτύπωση εφημερίδων και περιοδικών</t>
  </si>
  <si>
    <t xml:space="preserve"> Printing services of newspapers and magazines</t>
  </si>
  <si>
    <t xml:space="preserve"> 18.12.14.07</t>
  </si>
  <si>
    <t xml:space="preserve"> Έντυπα βιβλία, φυλλάδια κάθε είδους </t>
  </si>
  <si>
    <t xml:space="preserve"> Printed books, brochures, leaflets</t>
  </si>
  <si>
    <t xml:space="preserve"> και παρόμοιο έντυπο υλικό</t>
  </si>
  <si>
    <t xml:space="preserve"> and similar printed matter</t>
  </si>
  <si>
    <t xml:space="preserve"> 18.12.14.63</t>
  </si>
  <si>
    <t xml:space="preserve"> Αφίσες και διαφημιστικά σχέδια</t>
  </si>
  <si>
    <t xml:space="preserve"> Printed pictures and designs</t>
  </si>
  <si>
    <t xml:space="preserve"> 18.12.14.80</t>
  </si>
  <si>
    <t xml:space="preserve"> Μεταξοτυπίες σε διάφορες επιφάνειες,</t>
  </si>
  <si>
    <t xml:space="preserve"> εκτός σε υφάσματα</t>
  </si>
  <si>
    <t xml:space="preserve"> Screen printing (except on textiles)</t>
  </si>
  <si>
    <t xml:space="preserve"> 18.12.14.90</t>
  </si>
  <si>
    <t xml:space="preserve"> Τυπωμένα διαφημιστικά είδη γραφείου </t>
  </si>
  <si>
    <t xml:space="preserve"> Printed office advertising articles </t>
  </si>
  <si>
    <t xml:space="preserve"> (ρολόγια, στυλό κλπ.)</t>
  </si>
  <si>
    <t xml:space="preserve"> (watches, pens etc.)</t>
  </si>
  <si>
    <t xml:space="preserve"> 18.12.19</t>
  </si>
  <si>
    <t xml:space="preserve"> Άλλες εκτυπωτικές εργασίες</t>
  </si>
  <si>
    <t xml:space="preserve"> Other printing services n.e.c.</t>
  </si>
  <si>
    <t xml:space="preserve"> 18.13</t>
  </si>
  <si>
    <t xml:space="preserve"> Υπηρεσίες προεκτύπωσης και προεγγραφής</t>
  </si>
  <si>
    <t xml:space="preserve"> μέσων</t>
  </si>
  <si>
    <t xml:space="preserve"> Pre-press and pre-media services</t>
  </si>
  <si>
    <t xml:space="preserve"> 18.13.10.00</t>
  </si>
  <si>
    <t xml:space="preserve"> Στοιχειοθεσία, φωτοσύνθεση και</t>
  </si>
  <si>
    <t xml:space="preserve"> Printing composition, photo composition</t>
  </si>
  <si>
    <t xml:space="preserve"> διαχωρισμός χρωμάτων</t>
  </si>
  <si>
    <t xml:space="preserve"> and colour separation</t>
  </si>
  <si>
    <t xml:space="preserve"> 18.13.30.00</t>
  </si>
  <si>
    <t xml:space="preserve"> Κλισέ, φλέξο και φόρμες μεταξοτυπίας</t>
  </si>
  <si>
    <t xml:space="preserve"> Cliché, flexo, screen printing</t>
  </si>
  <si>
    <t xml:space="preserve"> για εκτυπώσεις κάθε είδους </t>
  </si>
  <si>
    <t xml:space="preserve"> stencils etc.</t>
  </si>
  <si>
    <t xml:space="preserve"> 18.14+18.20</t>
  </si>
  <si>
    <t xml:space="preserve"> Βιβλιοδεσία και συναφείς δραστηριότητες</t>
  </si>
  <si>
    <t xml:space="preserve"> Binding and related services</t>
  </si>
  <si>
    <t xml:space="preserve"> 18.14.10+</t>
  </si>
  <si>
    <t xml:space="preserve"> Βιβλιοδεσία και συναφείς υπηρεσίες και</t>
  </si>
  <si>
    <t xml:space="preserve"> Bookbinding and related services. Reproduction</t>
  </si>
  <si>
    <t xml:space="preserve"> 18.20.10.10</t>
  </si>
  <si>
    <t xml:space="preserve"> υπηρεσίες αναπαραγωγής ήχου και εικόνας</t>
  </si>
  <si>
    <t xml:space="preserve"> services of sound and vision recording</t>
  </si>
  <si>
    <t xml:space="preserve"> 20</t>
  </si>
  <si>
    <t xml:space="preserve"> ΠΑΡΑΓΩΓΗ ΧΗΜΙΚΩΝ ΟΥΣΙΩΝ</t>
  </si>
  <si>
    <t xml:space="preserve"> MANUFACTURE OF CHEMICALS</t>
  </si>
  <si>
    <t xml:space="preserve"> ΚΑΙ ΠΡΟΪΟΝΤΩΝ</t>
  </si>
  <si>
    <t xml:space="preserve"> AND CHEMICAL PRODUCTS</t>
  </si>
  <si>
    <t xml:space="preserve"> Παραγωγή βιομηχανικών αερίων, οργανικών</t>
  </si>
  <si>
    <t xml:space="preserve"> βασικών χημικών ουσιών και εκρηκτικών</t>
  </si>
  <si>
    <t xml:space="preserve"> 20.11.11+12+</t>
  </si>
  <si>
    <t xml:space="preserve"> Άζωτο, οξυγόνο, διοξείδιο του άνθρακα,</t>
  </si>
  <si>
    <t xml:space="preserve"> 20.13.52.50+</t>
  </si>
  <si>
    <t xml:space="preserve"> 20.14.71.20+</t>
  </si>
  <si>
    <t xml:space="preserve"> ενεργοποιημένος μπεντονίτης, αποσταγμένο</t>
  </si>
  <si>
    <t xml:space="preserve"> 20.15.80.00+</t>
  </si>
  <si>
    <t xml:space="preserve"> νερό, ασετυλίνη, λιπάσματα ζωϊκής</t>
  </si>
  <si>
    <t xml:space="preserve"> acetylene, animal or vegetable fertilisers</t>
  </si>
  <si>
    <t xml:space="preserve"> 20.51.20.00</t>
  </si>
  <si>
    <t xml:space="preserve"> ή φυτικής προέλευσης και σπίρτα</t>
  </si>
  <si>
    <t xml:space="preserve"> and matches</t>
  </si>
  <si>
    <t xml:space="preserve"> 20.20</t>
  </si>
  <si>
    <t xml:space="preserve"> Παραγωγή παρασιτοκτόνων και άλλων</t>
  </si>
  <si>
    <t xml:space="preserve"> Manufacture of pesticides and other </t>
  </si>
  <si>
    <t xml:space="preserve"> αγροχημικών προϊόντων</t>
  </si>
  <si>
    <t xml:space="preserve"> agrochemical products</t>
  </si>
  <si>
    <t xml:space="preserve"> 20.20.11+14</t>
  </si>
  <si>
    <t xml:space="preserve"> Εντομοκτόνα και απολυμαντικά</t>
  </si>
  <si>
    <t xml:space="preserve"> Insecticides and disinfectants</t>
  </si>
  <si>
    <t xml:space="preserve"> 20.20.15+12</t>
  </si>
  <si>
    <t xml:space="preserve"> Φυτοφάρμακα</t>
  </si>
  <si>
    <t xml:space="preserve"> Agricultural pesticides</t>
  </si>
  <si>
    <t xml:space="preserve"> 20.30</t>
  </si>
  <si>
    <t xml:space="preserve"> Παραγωγή χρωμάτων, βερνικιών και</t>
  </si>
  <si>
    <t xml:space="preserve"> Manufacture of paints, varnishes </t>
  </si>
  <si>
    <t xml:space="preserve"> παρόμοιων επιχρισμάτων, μελανιών</t>
  </si>
  <si>
    <t xml:space="preserve"> and similar coatings, printing ink </t>
  </si>
  <si>
    <t xml:space="preserve"> τυπογραφίας και μαστιχών</t>
  </si>
  <si>
    <t xml:space="preserve"> and mastics</t>
  </si>
  <si>
    <t xml:space="preserve"> 20.30.11</t>
  </si>
  <si>
    <t xml:space="preserve"> Χρώματα και βερνίκια με βάση ακρυλικά σε </t>
  </si>
  <si>
    <t xml:space="preserve"> Emulsion and other paints in an </t>
  </si>
  <si>
    <t xml:space="preserve"> υδατώδες διάλυμα</t>
  </si>
  <si>
    <t xml:space="preserve"> aqueous solution</t>
  </si>
  <si>
    <t xml:space="preserve"> 20.30.12</t>
  </si>
  <si>
    <t xml:space="preserve"> Χρώματα και βερνίκια με βάση πολυεστέρες </t>
  </si>
  <si>
    <t xml:space="preserve"> Enamels for wood and metal, varnishes </t>
  </si>
  <si>
    <t xml:space="preserve"> σε μη υδατώδες διάλυμα, τυπογραφικό</t>
  </si>
  <si>
    <t xml:space="preserve"> and other paints in a non-aqueous </t>
  </si>
  <si>
    <t xml:space="preserve"> μελάνι και λιθογραφικά προϊόντα</t>
  </si>
  <si>
    <t xml:space="preserve"> solution and printing ink</t>
  </si>
  <si>
    <t xml:space="preserve"> 20.30.22.55 </t>
  </si>
  <si>
    <t xml:space="preserve"> Σπάτουλα, στόκκος, αρμός και άλλα</t>
  </si>
  <si>
    <t xml:space="preserve"> επιχρίσματα ελαιοχρωματιστών</t>
  </si>
  <si>
    <t xml:space="preserve"> Painters fillings</t>
  </si>
  <si>
    <t xml:space="preserve"> 20.30.22.70</t>
  </si>
  <si>
    <t xml:space="preserve"> Οργανικά διαλυτικά (θίννερ και νεύτης)</t>
  </si>
  <si>
    <t xml:space="preserve"> Thinner and white spirit</t>
  </si>
  <si>
    <t xml:space="preserve"> 20.41</t>
  </si>
  <si>
    <t xml:space="preserve"> Παραγωγή σαπουνιών, απορρυπαντικών,</t>
  </si>
  <si>
    <t xml:space="preserve"> Manufacture of soap, detergents,</t>
  </si>
  <si>
    <t xml:space="preserve"> προϊόντων καθαρισμού και στίλβωσης</t>
  </si>
  <si>
    <t xml:space="preserve"> cleaning and polishing preparations</t>
  </si>
  <si>
    <t xml:space="preserve"> 20.41.20</t>
  </si>
  <si>
    <t xml:space="preserve"> Απορρυπαντικό και μαλακτικό για το</t>
  </si>
  <si>
    <t xml:space="preserve"> Detergents and fabric softeners for  </t>
  </si>
  <si>
    <t xml:space="preserve"> πλύσιμο ρούχων</t>
  </si>
  <si>
    <t xml:space="preserve"> cloth washing</t>
  </si>
  <si>
    <t xml:space="preserve"> 20.41.31.20</t>
  </si>
  <si>
    <t xml:space="preserve"> Σαπούνι σε ράβδους</t>
  </si>
  <si>
    <t xml:space="preserve"> Soap in bars</t>
  </si>
  <si>
    <t xml:space="preserve"> 20.41.31.80</t>
  </si>
  <si>
    <t xml:space="preserve"> Σαπούνι υγρό (χεριών και σώματος) </t>
  </si>
  <si>
    <t xml:space="preserve"> Liquid soap</t>
  </si>
  <si>
    <t xml:space="preserve"> 20.41.32</t>
  </si>
  <si>
    <t xml:space="preserve"> Προϊόντα γενικού καθαρισμού. Καθαριστικά</t>
  </si>
  <si>
    <t xml:space="preserve"> General cleaning products. Detergents for</t>
  </si>
  <si>
    <t xml:space="preserve"> προϊόντα για τα πιάτα, αποχωρητήρια </t>
  </si>
  <si>
    <t xml:space="preserve"> dishes, toilets and glasses. Antiseptics</t>
  </si>
  <si>
    <t xml:space="preserve"> και τζάμια. Αντισηπτικά και χλωρίνη</t>
  </si>
  <si>
    <t xml:space="preserve"> and chlorine</t>
  </si>
  <si>
    <t xml:space="preserve"> 20.41.41.00</t>
  </si>
  <si>
    <t xml:space="preserve"> Αποσμητικά και αρωματικά χώρου</t>
  </si>
  <si>
    <t xml:space="preserve"> Preparations for deodorizing rooms</t>
  </si>
  <si>
    <t xml:space="preserve"> 20.41.43+</t>
  </si>
  <si>
    <t xml:space="preserve"> Στιλβωτικές ουσίες και κρέμες για υποδήματα,</t>
  </si>
  <si>
    <t xml:space="preserve"> Polishes and creams, for footwear, furniture,</t>
  </si>
  <si>
    <t xml:space="preserve"> 20.41.10.00</t>
  </si>
  <si>
    <t xml:space="preserve"> έπιπλα, δάπεδα, γυαλί κλπ. και γλυκερίνη</t>
  </si>
  <si>
    <t xml:space="preserve"> floors, glass etc. and glycerine</t>
  </si>
  <si>
    <t xml:space="preserve"> 20.42</t>
  </si>
  <si>
    <t xml:space="preserve"> Παραγωγή αρωμάτων και παρασκευασμάτων</t>
  </si>
  <si>
    <t xml:space="preserve"> Manufacture of perfumes and toilet</t>
  </si>
  <si>
    <t xml:space="preserve"> καλλωπισμού</t>
  </si>
  <si>
    <t xml:space="preserve"> preparations</t>
  </si>
  <si>
    <t xml:space="preserve"> 20.42.11</t>
  </si>
  <si>
    <t xml:space="preserve"> Αρώματα και κολόνιες</t>
  </si>
  <si>
    <t xml:space="preserve"> Perfumes and toilet waters</t>
  </si>
  <si>
    <t xml:space="preserve"> 20.42.13.00</t>
  </si>
  <si>
    <t xml:space="preserve"> Παρασκευάσματα για την περιποίηση </t>
  </si>
  <si>
    <t xml:space="preserve"> των νυχιών, των χεριών και των ποδιών</t>
  </si>
  <si>
    <t xml:space="preserve"> Manicure or pedicure preparations</t>
  </si>
  <si>
    <t xml:space="preserve"> 20.42.15.00</t>
  </si>
  <si>
    <t xml:space="preserve"> Άλλα παρασκευάσματα ομορφιάς</t>
  </si>
  <si>
    <t xml:space="preserve"> Other beauty preparations (hand,  </t>
  </si>
  <si>
    <t xml:space="preserve"> (κρέμες χεριών, προσώπου και σώματος,</t>
  </si>
  <si>
    <t xml:space="preserve"> face and body creams and talcum </t>
  </si>
  <si>
    <t xml:space="preserve"> πούδρα). Αντιηλιακά παρασκευάσματα</t>
  </si>
  <si>
    <t xml:space="preserve"> powder). Sun protection products</t>
  </si>
  <si>
    <t xml:space="preserve"> 20.42.16.30</t>
  </si>
  <si>
    <t xml:space="preserve"> Παρασκευάσματα για το λούσιμο των </t>
  </si>
  <si>
    <t xml:space="preserve"> μαλλιών (σαμπουάν, μαλακτικά κλπ.)</t>
  </si>
  <si>
    <t xml:space="preserve"> Shampoos and hair conditioners </t>
  </si>
  <si>
    <t xml:space="preserve"> 20.42.16.70</t>
  </si>
  <si>
    <t xml:space="preserve"> Λάκες για τα μαλλιά</t>
  </si>
  <si>
    <t xml:space="preserve"> Hair lacquers</t>
  </si>
  <si>
    <t xml:space="preserve"> 20.42.17.00</t>
  </si>
  <si>
    <t xml:space="preserve"> Παρασκευάσματα για τα μαλλιά (εκτός</t>
  </si>
  <si>
    <t xml:space="preserve"> Hair preparations (excl. shampoos</t>
  </si>
  <si>
    <t xml:space="preserve"> από σαμπουάν και λάκες)</t>
  </si>
  <si>
    <t xml:space="preserve"> and lacquers)</t>
  </si>
  <si>
    <t xml:space="preserve"> 20.42.19.45</t>
  </si>
  <si>
    <t xml:space="preserve"> Ξυριστικά παρασκευάσματα</t>
  </si>
  <si>
    <t xml:space="preserve"> Shaving preparations</t>
  </si>
  <si>
    <t xml:space="preserve"> 20.42.19.75</t>
  </si>
  <si>
    <t xml:space="preserve"> Παρασκευάσματα για λουτρά</t>
  </si>
  <si>
    <t xml:space="preserve"> Bath preparations</t>
  </si>
  <si>
    <t xml:space="preserve"> 20.52</t>
  </si>
  <si>
    <t xml:space="preserve"> Παραγωγή διαφόρων τύπων κόλλας</t>
  </si>
  <si>
    <t xml:space="preserve"> Manufacture of glues</t>
  </si>
  <si>
    <t xml:space="preserve"> 20.52.10</t>
  </si>
  <si>
    <t xml:space="preserve"> Κόλλες </t>
  </si>
  <si>
    <t xml:space="preserve"> Glues </t>
  </si>
  <si>
    <t xml:space="preserve"> 20.53</t>
  </si>
  <si>
    <t xml:space="preserve"> Παραγωγή αιθέριων ελαίων</t>
  </si>
  <si>
    <t xml:space="preserve"> Manufacture of essential oils</t>
  </si>
  <si>
    <t xml:space="preserve"> 20.53.10.20+</t>
  </si>
  <si>
    <t xml:space="preserve"> Αιθέρια έλαια και μείγματα εύοσμων ουσιών για</t>
  </si>
  <si>
    <t xml:space="preserve"> Essential oils and mixtures of odoriferous </t>
  </si>
  <si>
    <t xml:space="preserve"> 20.53.10.75</t>
  </si>
  <si>
    <t xml:space="preserve"> τη βιομηχανία τροφίμων</t>
  </si>
  <si>
    <t xml:space="preserve"> substances used in the food industry</t>
  </si>
  <si>
    <t xml:space="preserve"> 20.59</t>
  </si>
  <si>
    <t xml:space="preserve"> Παραγωγή άλλων χημικών προϊόντων π.δ.κ.α.</t>
  </si>
  <si>
    <t xml:space="preserve"> Manufacture of chemical products n.e.c.</t>
  </si>
  <si>
    <t xml:space="preserve"> 20.59.57.50</t>
  </si>
  <si>
    <t xml:space="preserve"> Παρασκευασμένα πρόσθετα για τσιμέντα,</t>
  </si>
  <si>
    <t xml:space="preserve"> Prepared additives for cements,</t>
  </si>
  <si>
    <t xml:space="preserve"> κονιάματα ή σκυροδέματα</t>
  </si>
  <si>
    <t xml:space="preserve"> mortars or concretes</t>
  </si>
  <si>
    <t xml:space="preserve"> 20.59.59.67 </t>
  </si>
  <si>
    <t xml:space="preserve"> Απομονωτικά ταρατσών</t>
  </si>
  <si>
    <t xml:space="preserve"> Preparations used in building industry</t>
  </si>
  <si>
    <t xml:space="preserve"> 20.59.59.63+</t>
  </si>
  <si>
    <t xml:space="preserve"> Προϊόντα για ιατρικές και χειρουργικές χρήσεις,</t>
  </si>
  <si>
    <t xml:space="preserve"> Products for pharmaceutical and surgical uses,</t>
  </si>
  <si>
    <t xml:space="preserve"> 20.59.59.90</t>
  </si>
  <si>
    <t xml:space="preserve"> άλλα χημικά προϊόντα π.δ.κ.α., βιοκαύσιμα</t>
  </si>
  <si>
    <t xml:space="preserve"> 21</t>
  </si>
  <si>
    <t xml:space="preserve"> ΠΑΡΑΓΩΓΗ ΒΑΣΙΚΩΝ ΦΑΡΜΑΚΕΥΤΙΚΩΝ</t>
  </si>
  <si>
    <t xml:space="preserve"> MANUFACTURE OF BASIC </t>
  </si>
  <si>
    <t xml:space="preserve"> ΠΡΟΪΟΝΤΩΝ ΚΑΙ ΦΑΡΜΑΚΕΥΤΙΚΩΝ</t>
  </si>
  <si>
    <t xml:space="preserve"> PHARMACEUTICAL PRODUCTS AND</t>
  </si>
  <si>
    <t xml:space="preserve"> ΣΚΕΥΑΣΜΑΤΩΝ</t>
  </si>
  <si>
    <t xml:space="preserve"> PHARMACEUTICAL PREPARATIONS</t>
  </si>
  <si>
    <t xml:space="preserve"> 21.10+21.20</t>
  </si>
  <si>
    <t xml:space="preserve"> Παραγωγή βασικών φαρμακευτικών προϊ-</t>
  </si>
  <si>
    <t xml:space="preserve"> Manufacture of basic pharmaceutical </t>
  </si>
  <si>
    <t xml:space="preserve"> óντων και φαρμακευτικών σκευασμάτων</t>
  </si>
  <si>
    <t xml:space="preserve"> products and pharmaceutical preparations</t>
  </si>
  <si>
    <t xml:space="preserve"> 21.10+</t>
  </si>
  <si>
    <t xml:space="preserve"> Φάρμακα για ανθρώπινη χρήση και</t>
  </si>
  <si>
    <t xml:space="preserve"> Pharmaceutical preparations (for human </t>
  </si>
  <si>
    <t xml:space="preserve"> 21.20</t>
  </si>
  <si>
    <t xml:space="preserve"> αποστειρωτικά προϊόντα</t>
  </si>
  <si>
    <t xml:space="preserve"> consumption) and sterilizing products</t>
  </si>
  <si>
    <t xml:space="preserve"> 22</t>
  </si>
  <si>
    <t xml:space="preserve"> MANUFACTURE OF RUBBER AND</t>
  </si>
  <si>
    <t xml:space="preserve"> PLASTIC PRODUCTS</t>
  </si>
  <si>
    <t xml:space="preserve"> 22.11+22.19</t>
  </si>
  <si>
    <t xml:space="preserve"> Κατασκευή επισώτρων (ελαστικά οχημάτων)</t>
  </si>
  <si>
    <t xml:space="preserve"> και σωλήνων από καουτσούκ, αναγόμωση και</t>
  </si>
  <si>
    <t xml:space="preserve"> Manufacture of rubber tyres and tubes,</t>
  </si>
  <si>
    <t xml:space="preserve"> ανακατασκευή επισώτρων και κατασκευή</t>
  </si>
  <si>
    <t xml:space="preserve"> retreating and rebuilding of rubber tyres</t>
  </si>
  <si>
    <t xml:space="preserve"> άλλων προϊόντων από ελαστικό (καουτσούκ)</t>
  </si>
  <si>
    <t xml:space="preserve"> and manufacture of other rubber products</t>
  </si>
  <si>
    <t xml:space="preserve"> 22.11.20+</t>
  </si>
  <si>
    <t xml:space="preserve"> Αναγομωμένα επίσωτρα (ελαστικά), γάντια</t>
  </si>
  <si>
    <t xml:space="preserve"> 22.19.60.00</t>
  </si>
  <si>
    <t xml:space="preserve"> και στολές καταδύσεων από ελαστικό</t>
  </si>
  <si>
    <t xml:space="preserve"> Retreated pneumatic tyres, of rubber</t>
  </si>
  <si>
    <t xml:space="preserve"> 22.19.73</t>
  </si>
  <si>
    <t xml:space="preserve"> Άλλα ελαστικά είδη από βουλκανισμένο</t>
  </si>
  <si>
    <t xml:space="preserve"> Other articles of vulcanised rubber n.e.c.</t>
  </si>
  <si>
    <t xml:space="preserve"> καουτσούκ. Εξαρτήματα</t>
  </si>
  <si>
    <t xml:space="preserve"> Accessories</t>
  </si>
  <si>
    <t xml:space="preserve"> 22.21</t>
  </si>
  <si>
    <t xml:space="preserve"> Κατασκευή πλαστικών πλακών, φύλλων,</t>
  </si>
  <si>
    <t xml:space="preserve"> Manufacture of plastic plates, sheets, </t>
  </si>
  <si>
    <t xml:space="preserve"> σωλήνων και ειδών καθορισμένης μορφής</t>
  </si>
  <si>
    <t xml:space="preserve"> tubes and profiles</t>
  </si>
  <si>
    <t xml:space="preserve"> 22.21.29.35</t>
  </si>
  <si>
    <t xml:space="preserve"> Σωλήνες και λάστιχα νερού για αρδεύσεις </t>
  </si>
  <si>
    <t xml:space="preserve"> Plastic tubes, pipes and hoses</t>
  </si>
  <si>
    <t xml:space="preserve"> 22.21.29.50</t>
  </si>
  <si>
    <t xml:space="preserve"> Σωλήνες αποχετεύσεων και άλλες σωλήνες</t>
  </si>
  <si>
    <t xml:space="preserve"> Plastic sewage pipes and other pipes (exc.</t>
  </si>
  <si>
    <t xml:space="preserve"> (εκτός σωλήνες ηλεκτρολόγων)</t>
  </si>
  <si>
    <t xml:space="preserve"> those used for electrical installations)</t>
  </si>
  <si>
    <t xml:space="preserve"> 22.21.29.70</t>
  </si>
  <si>
    <t xml:space="preserve"> Εξαρτήματα από πλαστικές ύλες για </t>
  </si>
  <si>
    <t xml:space="preserve"> Plastic fittings for plastic tubes, </t>
  </si>
  <si>
    <t xml:space="preserve"> σωλήνες κάθε είδους</t>
  </si>
  <si>
    <t xml:space="preserve"> pipes and hoses </t>
  </si>
  <si>
    <t xml:space="preserve"> 22.21.30.17</t>
  </si>
  <si>
    <t xml:space="preserve"> Γεωργικό φιλμ</t>
  </si>
  <si>
    <t xml:space="preserve"> Agricultural plastic film</t>
  </si>
  <si>
    <t xml:space="preserve"> 22.21.30.23</t>
  </si>
  <si>
    <t xml:space="preserve"> Φιλμ για συσκευασία προϊόντων</t>
  </si>
  <si>
    <t xml:space="preserve"> Plastic film for packing</t>
  </si>
  <si>
    <t xml:space="preserve"> 22.21.30.30</t>
  </si>
  <si>
    <t xml:space="preserve"> Διογκωμένη πολυστερίνη</t>
  </si>
  <si>
    <t xml:space="preserve"> Expanded polystyrene</t>
  </si>
  <si>
    <t xml:space="preserve"> 22.21.41.50</t>
  </si>
  <si>
    <t xml:space="preserve"> Αφρώδες ελαστικό</t>
  </si>
  <si>
    <t xml:space="preserve"> Foam rubber</t>
  </si>
  <si>
    <t xml:space="preserve"> 22.22</t>
  </si>
  <si>
    <t xml:space="preserve"> Κατασκευή πλαστικών ειδών συσκευασίας</t>
  </si>
  <si>
    <t xml:space="preserve"> Manufacture of plastic packing goods</t>
  </si>
  <si>
    <t xml:space="preserve"> 22.22.11+12</t>
  </si>
  <si>
    <t xml:space="preserve"> Tσάντες, σακούλια και σάκοι από πλαστικό</t>
  </si>
  <si>
    <t xml:space="preserve"> Plastic bags and sacks</t>
  </si>
  <si>
    <t xml:space="preserve"> 22.22.13.00</t>
  </si>
  <si>
    <t xml:space="preserve"> Κουτιά, κιβώτια, κασόνια και παρόμοια</t>
  </si>
  <si>
    <t xml:space="preserve"> Plastic boxes, cases, crates and </t>
  </si>
  <si>
    <t xml:space="preserve"> είδη από πλαστικές ύλες και πολυστερίνη</t>
  </si>
  <si>
    <t xml:space="preserve"> similar articles for the conveyance</t>
  </si>
  <si>
    <t xml:space="preserve"> για τη συσκευασία προϊόντων</t>
  </si>
  <si>
    <t xml:space="preserve"> or packing of goods</t>
  </si>
  <si>
    <t xml:space="preserve"> 22.22.14.50</t>
  </si>
  <si>
    <t xml:space="preserve"> Νταμιζάνες, φιάλες και παρόμοια είδη </t>
  </si>
  <si>
    <t xml:space="preserve"> Carboys, bottles, flasks and similar</t>
  </si>
  <si>
    <t xml:space="preserve"> από πλαστικές ύλες</t>
  </si>
  <si>
    <t xml:space="preserve"> articles of plastics</t>
  </si>
  <si>
    <t xml:space="preserve"> 22.22.14.70</t>
  </si>
  <si>
    <t xml:space="preserve"> Πλαστικά μπετόνια και κουβάδες</t>
  </si>
  <si>
    <t xml:space="preserve"> 22.22.19.20</t>
  </si>
  <si>
    <t xml:space="preserve"> Πώματα φιαλών από πλαστικές ύλες</t>
  </si>
  <si>
    <t xml:space="preserve"> Plastic caps and capsules for bottles</t>
  </si>
  <si>
    <t xml:space="preserve"> 22.23</t>
  </si>
  <si>
    <t xml:space="preserve"> Κατασκευή πλαστικών οικοδομικών υλικών</t>
  </si>
  <si>
    <t xml:space="preserve"> Manufacture of builders' ware of plastic </t>
  </si>
  <si>
    <t xml:space="preserve"> 22.23.11.59</t>
  </si>
  <si>
    <t xml:space="preserve"> 22.23.13.00</t>
  </si>
  <si>
    <t xml:space="preserve"> Πλαστικά ντεπόζιτα νερού </t>
  </si>
  <si>
    <t xml:space="preserve"> Plastic water tanks</t>
  </si>
  <si>
    <t xml:space="preserve"> 22.23.14.50</t>
  </si>
  <si>
    <t xml:space="preserve"> Πόρτες, παράθυρα και τα πλαίσια τους καθώς</t>
  </si>
  <si>
    <t xml:space="preserve"> Plastic doors, windows and their frames </t>
  </si>
  <si>
    <t xml:space="preserve"> και κατώφλια για πόρτες από πλαστικές ύλες</t>
  </si>
  <si>
    <t xml:space="preserve"> and thresholds for doors</t>
  </si>
  <si>
    <t xml:space="preserve"> 22.23.19</t>
  </si>
  <si>
    <t xml:space="preserve"> Εξαρτήματα για οικοδομικές χρήσεις,</t>
  </si>
  <si>
    <t xml:space="preserve"> από πλαστικές ύλες </t>
  </si>
  <si>
    <t xml:space="preserve"> Builders ware of plastics  n.e.c. </t>
  </si>
  <si>
    <t xml:space="preserve"> 22.29</t>
  </si>
  <si>
    <t xml:space="preserve"> Κατασκευή άλλων πλαστικών προϊόντων</t>
  </si>
  <si>
    <t xml:space="preserve"> Manufacture of other plastic products</t>
  </si>
  <si>
    <t xml:space="preserve"> 22.29.23.20</t>
  </si>
  <si>
    <t xml:space="preserve"> Πλαστικά επιτραπέζια σκεύη και κουζινικά</t>
  </si>
  <si>
    <t xml:space="preserve"> Tableware and kitchenware of plastic</t>
  </si>
  <si>
    <t xml:space="preserve"> 22.29.23.50</t>
  </si>
  <si>
    <t xml:space="preserve"> Bath sponges, of foam rubber</t>
  </si>
  <si>
    <t xml:space="preserve"> 22.29.23.90</t>
  </si>
  <si>
    <t xml:space="preserve"> Σφουγγαράκια κουζίνας και συναφή</t>
  </si>
  <si>
    <t xml:space="preserve"> Kitchen sponges and similar products</t>
  </si>
  <si>
    <t xml:space="preserve"> 22.29.25.00</t>
  </si>
  <si>
    <t xml:space="preserve"> Είδη γραφείου, σχολικά και διαφημιστικά</t>
  </si>
  <si>
    <t xml:space="preserve"> Office or school supplies and </t>
  </si>
  <si>
    <t xml:space="preserve"> είδη από πλαστικές ύλες</t>
  </si>
  <si>
    <t xml:space="preserve"> advertising articles of plastics </t>
  </si>
  <si>
    <t xml:space="preserve"> 22.29.26.10+</t>
  </si>
  <si>
    <t xml:space="preserve"> Άλλα πλαστικά προϊόντα (ετικέττες, ράφια,</t>
  </si>
  <si>
    <t xml:space="preserve"> Other plastic products (labels, cups,</t>
  </si>
  <si>
    <t xml:space="preserve"> 22.29.29.90</t>
  </si>
  <si>
    <t xml:space="preserve"> ποτήρια, καλούπια, χερούλια πινέλλων κλπ.)</t>
  </si>
  <si>
    <t xml:space="preserve"> traffic signs, painting brush handles etc.)</t>
  </si>
  <si>
    <t xml:space="preserve"> 23</t>
  </si>
  <si>
    <t xml:space="preserve"> ΠΑΡΑΓΩΓΗ ΑΛΛΩΝ ΜΗ ΜΕΤΑΛΛΙΚΩΝ</t>
  </si>
  <si>
    <t xml:space="preserve"> MANUFACTURE OF OTHER NON-</t>
  </si>
  <si>
    <t xml:space="preserve"> ΟΡΥΚΤΩΝ ΠΡΟΪΟΝΤΩΝ</t>
  </si>
  <si>
    <t xml:space="preserve"> METALLIC MINERAL PRODUCTS</t>
  </si>
  <si>
    <t xml:space="preserve"> 23.12</t>
  </si>
  <si>
    <t xml:space="preserve"> Μορφοποίηση και κατεργασία επίπεδου</t>
  </si>
  <si>
    <t xml:space="preserve"> γυαλιού</t>
  </si>
  <si>
    <t xml:space="preserve"> Shaping and processing of flat glass </t>
  </si>
  <si>
    <t xml:space="preserve"> 23.12.11+12+</t>
  </si>
  <si>
    <t xml:space="preserve"> Επεξεργασία και χάραξη επίπεδου γυαλιού,</t>
  </si>
  <si>
    <t xml:space="preserve"> Flat glass processed (edge-worked, drilled</t>
  </si>
  <si>
    <t xml:space="preserve"> 23.12.13.90</t>
  </si>
  <si>
    <t xml:space="preserve"> γυαλιά ασφαλείας (laminated) και καθρέφτες</t>
  </si>
  <si>
    <t xml:space="preserve"> etc.), laminated safety glass and mirrors</t>
  </si>
  <si>
    <t xml:space="preserve"> 23.12.13.30</t>
  </si>
  <si>
    <t xml:space="preserve"> Διπλά μονωτικά γυαλιά χωρίς πλαίσιο </t>
  </si>
  <si>
    <t xml:space="preserve"> Double glazing</t>
  </si>
  <si>
    <t xml:space="preserve"> 23.14</t>
  </si>
  <si>
    <t xml:space="preserve"> Κατασκευή ινών γυαλιού</t>
  </si>
  <si>
    <t xml:space="preserve"> Manufacture of glass fibres</t>
  </si>
  <si>
    <t xml:space="preserve"> 23.14.11.10+50</t>
  </si>
  <si>
    <t xml:space="preserve"> Υαλοβάμβακας και είδη από υαλοβάμβακα</t>
  </si>
  <si>
    <t xml:space="preserve"> Fibre glass and products of fibre glass</t>
  </si>
  <si>
    <t xml:space="preserve"> 23.19</t>
  </si>
  <si>
    <t xml:space="preserve"> Κατασκευή και κατεργασία άλλων ειδών </t>
  </si>
  <si>
    <t xml:space="preserve"> γυαλιού, περιλαμβανομένου του γυαλιού </t>
  </si>
  <si>
    <t xml:space="preserve"> Manufacture and processing of other glass,</t>
  </si>
  <si>
    <t xml:space="preserve"> για τεχνικές χρήσεις</t>
  </si>
  <si>
    <t xml:space="preserve"> including technical glassware</t>
  </si>
  <si>
    <t xml:space="preserve"> 23.19.26</t>
  </si>
  <si>
    <t xml:space="preserve"> Διάφορα είδη από γυαλί (γυάλες, μπιμπελό</t>
  </si>
  <si>
    <t xml:space="preserve"> κλπ.). Χάραξη κρυστάλλων. Αμμοβολή</t>
  </si>
  <si>
    <t xml:space="preserve"> Articles of glass n.e.c.</t>
  </si>
  <si>
    <t xml:space="preserve"> 23.31</t>
  </si>
  <si>
    <t xml:space="preserve"> Κατασκευή κεραμικών πλακιδίων και</t>
  </si>
  <si>
    <t xml:space="preserve"> πλακών</t>
  </si>
  <si>
    <t xml:space="preserve"> Manufacture of ceramic tiles and flags</t>
  </si>
  <si>
    <t xml:space="preserve"> 23.31.10.57</t>
  </si>
  <si>
    <t xml:space="preserve"> Μωσαϊκά μαρμαράκια, μαρμαρίνες </t>
  </si>
  <si>
    <t xml:space="preserve"> Floor mosaic tiles. Hand-made</t>
  </si>
  <si>
    <t xml:space="preserve"> και χειροποίητα μωσαϊκά</t>
  </si>
  <si>
    <t>'000m²</t>
  </si>
  <si>
    <t xml:space="preserve"> mosaic tiles</t>
  </si>
  <si>
    <t xml:space="preserve"> 23.32</t>
  </si>
  <si>
    <t xml:space="preserve"> Κατασκευή τούβλων, πλακιδίων και λοιπών</t>
  </si>
  <si>
    <t xml:space="preserve"> Manufacture of bricks, tiles and </t>
  </si>
  <si>
    <t xml:space="preserve"> δομικών προϊόντων από οπτή γη</t>
  </si>
  <si>
    <t xml:space="preserve"> construction products, in baked clay</t>
  </si>
  <si>
    <t xml:space="preserve"> 23.32.11.10+30</t>
  </si>
  <si>
    <t xml:space="preserve"> Τούβλα κοινά, διακοσμητικά και πυρότουβλα</t>
  </si>
  <si>
    <t xml:space="preserve"> Common clay bricks and decorative bricks</t>
  </si>
  <si>
    <t xml:space="preserve"> 23.32.12.50</t>
  </si>
  <si>
    <t xml:space="preserve"> Κεραμίδια και κάβαλλοι</t>
  </si>
  <si>
    <t xml:space="preserve"> Clay roofing tiles</t>
  </si>
  <si>
    <t xml:space="preserve"> 23.32.12.70</t>
  </si>
  <si>
    <t xml:space="preserve"> Άλλα προϊόντα (κεραμιδόσκονη)</t>
  </si>
  <si>
    <t xml:space="preserve"> Other products (ceramic dust)</t>
  </si>
  <si>
    <t xml:space="preserve"> 23.41+23.42+</t>
  </si>
  <si>
    <t xml:space="preserve"> Κατασκευή κεραμικών ειδών οικιακής</t>
  </si>
  <si>
    <t xml:space="preserve"> Manufacture of ceramic household </t>
  </si>
  <si>
    <t xml:space="preserve"> 23.20</t>
  </si>
  <si>
    <t xml:space="preserve"> χρήσης, κεραμικών ειδών υγιεινής και</t>
  </si>
  <si>
    <t xml:space="preserve"> articles, sanitary fixtures and refractory</t>
  </si>
  <si>
    <t xml:space="preserve"> πυρίμαχων κεραμικών προϊόντων</t>
  </si>
  <si>
    <t xml:space="preserve"> ceramic products</t>
  </si>
  <si>
    <t xml:space="preserve"> 23.41.12.10+</t>
  </si>
  <si>
    <t xml:space="preserve"> Είδη αγγειοπλαστικής και πορσελάνης, </t>
  </si>
  <si>
    <t xml:space="preserve"> Pottery and porcelain products,</t>
  </si>
  <si>
    <t xml:space="preserve"> 23.42.10.50+</t>
  </si>
  <si>
    <t xml:space="preserve"> είδη υγιεινής (νιπτήρες, νεροχύτες κλπ.) και </t>
  </si>
  <si>
    <t xml:space="preserve"> sanitary fixtures (wash basins etc.) and</t>
  </si>
  <si>
    <t xml:space="preserve"> 23.20.14.90</t>
  </si>
  <si>
    <t xml:space="preserve"> πυρίμαχα κεραμικά προϊόντα</t>
  </si>
  <si>
    <t xml:space="preserve"> refractory ceramic products</t>
  </si>
  <si>
    <t xml:space="preserve"> 23.51</t>
  </si>
  <si>
    <t xml:space="preserve"> Παραγωγή τσιμέντου</t>
  </si>
  <si>
    <t xml:space="preserve"> Manufacture of cement</t>
  </si>
  <si>
    <t xml:space="preserve"> 23.51.11.00</t>
  </si>
  <si>
    <t xml:space="preserve"> Κλίνκερ από τσιμέντο</t>
  </si>
  <si>
    <t>'000t</t>
  </si>
  <si>
    <t xml:space="preserve"> Cement clinker</t>
  </si>
  <si>
    <t xml:space="preserve"> 23.51.12.10</t>
  </si>
  <si>
    <t xml:space="preserve"> Τσιμέντα Portland</t>
  </si>
  <si>
    <t xml:space="preserve"> Portland cement</t>
  </si>
  <si>
    <t xml:space="preserve"> 23.52</t>
  </si>
  <si>
    <t xml:space="preserve"> Παραγωγή ασβέστη και γύψου</t>
  </si>
  <si>
    <t xml:space="preserve"> Manufacture of lime and plaster</t>
  </si>
  <si>
    <t xml:space="preserve"> 23.52.10.35</t>
  </si>
  <si>
    <t xml:space="preserve"> Ασβέστης σβησμένος</t>
  </si>
  <si>
    <t xml:space="preserve"> Slaked lime</t>
  </si>
  <si>
    <t xml:space="preserve"> 23.52.20.00</t>
  </si>
  <si>
    <t xml:space="preserve"> Γυψοκονιάματα (γύψος) </t>
  </si>
  <si>
    <t xml:space="preserve"> Plasters of gypsum</t>
  </si>
  <si>
    <t xml:space="preserve"> 23.61</t>
  </si>
  <si>
    <t xml:space="preserve"> Κατασκευή δομικών προϊόντων </t>
  </si>
  <si>
    <t xml:space="preserve"> Manufacture of concrete products </t>
  </si>
  <si>
    <t xml:space="preserve"> από σκυρόδεμα</t>
  </si>
  <si>
    <t xml:space="preserve"> for construction purposes</t>
  </si>
  <si>
    <t xml:space="preserve"> 23.61.11.30</t>
  </si>
  <si>
    <t xml:space="preserve"> Τσιμεντόλιθοι</t>
  </si>
  <si>
    <t xml:space="preserve"> Building blocks and bricks of cement</t>
  </si>
  <si>
    <t xml:space="preserve"> 23.61.11.50</t>
  </si>
  <si>
    <t xml:space="preserve"> Πλάκες πεζοδρομίου από σκυρόδεμα</t>
  </si>
  <si>
    <t>m²</t>
  </si>
  <si>
    <t xml:space="preserve"> Concrete pavement slates</t>
  </si>
  <si>
    <t xml:space="preserve"> 23.61.11.51</t>
  </si>
  <si>
    <t xml:space="preserve"> Κράσπεδα πεζοδρομίου από σκυρόδεμα</t>
  </si>
  <si>
    <t>m</t>
  </si>
  <si>
    <t xml:space="preserve"> Concrete hems</t>
  </si>
  <si>
    <t xml:space="preserve"> 23.61.11.52</t>
  </si>
  <si>
    <t xml:space="preserve"> Πλακόστρωτο</t>
  </si>
  <si>
    <t xml:space="preserve"> Floor cement bricks</t>
  </si>
  <si>
    <t xml:space="preserve"> 23.61.12.00</t>
  </si>
  <si>
    <t xml:space="preserve"> Προκατασκευασμένα στοιχεία για την</t>
  </si>
  <si>
    <t xml:space="preserve"> Prefabricated structural components </t>
  </si>
  <si>
    <t xml:space="preserve"> οικοδομή, από τσιμέντο</t>
  </si>
  <si>
    <t xml:space="preserve"> of cement, for building</t>
  </si>
  <si>
    <t xml:space="preserve"> 23.62</t>
  </si>
  <si>
    <t xml:space="preserve"> Manufacture of plaster products</t>
  </si>
  <si>
    <t xml:space="preserve"> από γύψο</t>
  </si>
  <si>
    <t xml:space="preserve"> for construction purposes </t>
  </si>
  <si>
    <t xml:space="preserve"> 23.62.10.90</t>
  </si>
  <si>
    <t xml:space="preserve"> Γύψινα ψευδοτάβανα, πάνελ και διακοσμήσεις</t>
  </si>
  <si>
    <t xml:space="preserve"> Plaster ceiling, panels and decorations</t>
  </si>
  <si>
    <t xml:space="preserve"> 23.63</t>
  </si>
  <si>
    <t xml:space="preserve"> Κατασκευή ετοίμου σκυροδέματος</t>
  </si>
  <si>
    <t xml:space="preserve"> Manufacture of ready-mixed concrete</t>
  </si>
  <si>
    <t xml:space="preserve"> 23.63.10.00</t>
  </si>
  <si>
    <t xml:space="preserve"> 'Ετοιμο σκυρόδεμα</t>
  </si>
  <si>
    <t>'000m³</t>
  </si>
  <si>
    <t xml:space="preserve"> Ready-mixed concrete</t>
  </si>
  <si>
    <t xml:space="preserve"> 23.64</t>
  </si>
  <si>
    <t xml:space="preserve"> Κατασκευή κονιαμάτων</t>
  </si>
  <si>
    <t xml:space="preserve"> Manufacture of mortars</t>
  </si>
  <si>
    <t xml:space="preserve"> 23.64.10.00</t>
  </si>
  <si>
    <t xml:space="preserve"> 'Ετοιμος σουβάς και άλλα κονιάματα</t>
  </si>
  <si>
    <t xml:space="preserve"> Factory made mortars</t>
  </si>
  <si>
    <t xml:space="preserve"> 23.69</t>
  </si>
  <si>
    <t xml:space="preserve"> Κατασκευή άλλων προϊόντων από</t>
  </si>
  <si>
    <t xml:space="preserve"> Manufacture of other articles of concrete,</t>
  </si>
  <si>
    <t xml:space="preserve"> σκυρόδεμα, γύψο και τσιμέντο</t>
  </si>
  <si>
    <t xml:space="preserve"> plaster and cement</t>
  </si>
  <si>
    <t xml:space="preserve"> 23.69.11.00</t>
  </si>
  <si>
    <t xml:space="preserve">  Άλλα είδη από τσιμέντο ή γύψο</t>
  </si>
  <si>
    <t xml:space="preserve"> Other cement or gypsum products</t>
  </si>
  <si>
    <t xml:space="preserve"> 23.69.19.30</t>
  </si>
  <si>
    <t xml:space="preserve"> Τσιμεντοσωλήνες</t>
  </si>
  <si>
    <t xml:space="preserve"> Cement pipes</t>
  </si>
  <si>
    <t xml:space="preserve"> 23.70</t>
  </si>
  <si>
    <t xml:space="preserve"> Κοπή, μορφοποίηση και τελική </t>
  </si>
  <si>
    <t xml:space="preserve"> επεξεργασία λίθων</t>
  </si>
  <si>
    <t xml:space="preserve"> Cutting, shaping and finishing of stone</t>
  </si>
  <si>
    <t xml:space="preserve"> 23.70.11.00</t>
  </si>
  <si>
    <t xml:space="preserve"> Μάρμαρα επεξεργασμένα</t>
  </si>
  <si>
    <t xml:space="preserve"> Μarble, worked</t>
  </si>
  <si>
    <t xml:space="preserve"> 23.70.11.10+</t>
  </si>
  <si>
    <t xml:space="preserve"> Μνημεία, αγάλματα κλπ. από μάρμαρο και</t>
  </si>
  <si>
    <t xml:space="preserve"> Monuments of marble and</t>
  </si>
  <si>
    <t xml:space="preserve"> 23.70.12.30</t>
  </si>
  <si>
    <t xml:space="preserve"> μαρμαρόσκονη</t>
  </si>
  <si>
    <t xml:space="preserve"> crushed marble</t>
  </si>
  <si>
    <t xml:space="preserve"> 23.70.12.60</t>
  </si>
  <si>
    <t xml:space="preserve"> Γρανίτης επεξεργασμένος</t>
  </si>
  <si>
    <t xml:space="preserve"> Granite, worked</t>
  </si>
  <si>
    <t xml:space="preserve"> 23.70.12.70</t>
  </si>
  <si>
    <t xml:space="preserve"> Διακοσμητική και οικοδομική πέτρα</t>
  </si>
  <si>
    <t xml:space="preserve"> Decorative or building stone, worked</t>
  </si>
  <si>
    <t xml:space="preserve"> 23.99</t>
  </si>
  <si>
    <t xml:space="preserve"> Παραγωγή άλλων μη μεταλλικών </t>
  </si>
  <si>
    <t xml:space="preserve"> Manufacture of other non-metallic </t>
  </si>
  <si>
    <t xml:space="preserve"> ορυκτών προϊόντων π.δ.κ.α.</t>
  </si>
  <si>
    <t xml:space="preserve"> mineral products</t>
  </si>
  <si>
    <t xml:space="preserve"> 23.99.13.10</t>
  </si>
  <si>
    <t xml:space="preserve"> Ασφαλτικά μείγματα δρόμων (Πρέμιξ)</t>
  </si>
  <si>
    <t xml:space="preserve"> Bituminous mixtures used in roads</t>
  </si>
  <si>
    <t xml:space="preserve"> 23.99.19</t>
  </si>
  <si>
    <t xml:space="preserve"> 24</t>
  </si>
  <si>
    <t xml:space="preserve"> ΠΑΡΑΓΩΓΗ ΒΑΣΙΚΩΝ ΜΕΤΑΛΛΩΝ</t>
  </si>
  <si>
    <t xml:space="preserve"> MANUFACTURE OF BASIC METALS</t>
  </si>
  <si>
    <t xml:space="preserve"> Κατασκευή χαλύβδινων σωλήνων, </t>
  </si>
  <si>
    <t xml:space="preserve"> Manufacture of tubes, pipes, hollow</t>
  </si>
  <si>
    <t xml:space="preserve"> αγωγών, κοίλων ειδών και εξαρτημάτων.</t>
  </si>
  <si>
    <t xml:space="preserve"> profiles and related fittings, of steel.</t>
  </si>
  <si>
    <t xml:space="preserve"> Λαμαρίνες, μεταλλικές σωλήνες, πασαμάνα και</t>
  </si>
  <si>
    <t xml:space="preserve"> Flatsteel sheets, steel tubes, structural hollow</t>
  </si>
  <si>
    <t xml:space="preserve"> τσίγκοι από χάλυβα. Πλάκες χρυσού.  </t>
  </si>
  <si>
    <t xml:space="preserve"> sheets, corrugated steel sheets. Gold plates.</t>
  </si>
  <si>
    <t xml:space="preserve"> Αλουμινόχαρτο, προφίλ αλουμινίου και </t>
  </si>
  <si>
    <t xml:space="preserve"> Aluminium foil, aluminium profiles </t>
  </si>
  <si>
    <t xml:space="preserve"> 24.44</t>
  </si>
  <si>
    <t xml:space="preserve"> κάθοδοι χαλκού</t>
  </si>
  <si>
    <t xml:space="preserve"> and copper cathodes</t>
  </si>
  <si>
    <t xml:space="preserve"> 25</t>
  </si>
  <si>
    <t xml:space="preserve"> ΚΑΤΑΣΚΕΥΗ ΜΕΤΑΛΛΙΚΩΝ ΠΡΟΪΟΝΤΩΝ,</t>
  </si>
  <si>
    <t xml:space="preserve"> MANUFACTURE OF FABRICATED </t>
  </si>
  <si>
    <t xml:space="preserve"> ΜΕ ΕΞΑΙΡΕΣΗ ΤΑ ΜΗΧΑΝΗΜΑΤΑ</t>
  </si>
  <si>
    <t xml:space="preserve"> METAL PRODUCTS, EXCEPT </t>
  </si>
  <si>
    <t xml:space="preserve"> ΚΑΙ ΤΑ ΕΙΔΗ ΕΞΟΠΛΙΣΜΟΥ</t>
  </si>
  <si>
    <t xml:space="preserve"> MACHINERY AND EQUIPMENT</t>
  </si>
  <si>
    <t xml:space="preserve"> 25.11</t>
  </si>
  <si>
    <t xml:space="preserve"> Κατασκευή μεταλλικών σκελετών</t>
  </si>
  <si>
    <t xml:space="preserve"> Manufacture of metal structures and </t>
  </si>
  <si>
    <t xml:space="preserve"> και μερών μεταλλικών σκελετών</t>
  </si>
  <si>
    <t xml:space="preserve"> parts of structures</t>
  </si>
  <si>
    <t xml:space="preserve"> 25.11.10.30+</t>
  </si>
  <si>
    <t xml:space="preserve"> Στέγες, προκατασκευασμένα κτίρια και υπό-</t>
  </si>
  <si>
    <t xml:space="preserve"> Roofs and prefabricated buildings of</t>
  </si>
  <si>
    <t xml:space="preserve"> 25.11.10.50</t>
  </si>
  <si>
    <t xml:space="preserve"> στεγα από σίδηρο, χάλυβα ή αλουμίνιο</t>
  </si>
  <si>
    <t xml:space="preserve"> iron, steel and aluminium</t>
  </si>
  <si>
    <t xml:space="preserve"> 25.11.23.50</t>
  </si>
  <si>
    <t xml:space="preserve"> Επεξεργασία λαμαρίνας και οικοδομικού</t>
  </si>
  <si>
    <t xml:space="preserve"> Cutting, shaping and bending of </t>
  </si>
  <si>
    <t xml:space="preserve"> σιδήρου (κόψιμο, γύρισμα, λύγισμα)</t>
  </si>
  <si>
    <t xml:space="preserve"> metal sheets and building iron</t>
  </si>
  <si>
    <t xml:space="preserve"> 25.11.23.60</t>
  </si>
  <si>
    <t xml:space="preserve"> Άλλες μεταλλικές κατασκευές (κάγκελα, </t>
  </si>
  <si>
    <t xml:space="preserve"> Other metal structures (except doors </t>
  </si>
  <si>
    <t xml:space="preserve"> σκαλωσιές, κατασκευές ΑΗΚ, ΑΤΗΚ κλπ.)</t>
  </si>
  <si>
    <t xml:space="preserve"> and windows)</t>
  </si>
  <si>
    <t xml:space="preserve"> 25.12</t>
  </si>
  <si>
    <t xml:space="preserve"> Κατασκευή μεταλλικών πορτοπαραθύρων</t>
  </si>
  <si>
    <t xml:space="preserve"> Manufacture of metal doors and windows </t>
  </si>
  <si>
    <t xml:space="preserve"> 25.12.10.30</t>
  </si>
  <si>
    <t xml:space="preserve"> Πόρτες, παράθυρα, πλαίσια και</t>
  </si>
  <si>
    <t xml:space="preserve"> Doors, windows, their frames and </t>
  </si>
  <si>
    <t xml:space="preserve"> κατώφλια από σίδηρο ή χάλυβα</t>
  </si>
  <si>
    <t xml:space="preserve"> thresholds of iron or steel</t>
  </si>
  <si>
    <t xml:space="preserve"> 25.12.10.50</t>
  </si>
  <si>
    <t xml:space="preserve"> Πόρτες, παράθυρα, πλαίσια, εσωτερικά παρα-</t>
  </si>
  <si>
    <t xml:space="preserve"> Doors, windows, frames, blinds, shutters</t>
  </si>
  <si>
    <t xml:space="preserve"> πετάσματα και κατώφλια από αλουμίνιο</t>
  </si>
  <si>
    <t xml:space="preserve"> and thresholds of aluminium</t>
  </si>
  <si>
    <t xml:space="preserve"> 25.29</t>
  </si>
  <si>
    <t xml:space="preserve"> Κατασκευή άλλων μεταλλικών ντεπο- </t>
  </si>
  <si>
    <t xml:space="preserve"> Manufacture of other tanks, reservoirs </t>
  </si>
  <si>
    <t xml:space="preserve"> ζίτων, δεξαμενών και δοχείων</t>
  </si>
  <si>
    <t xml:space="preserve"> and containers of metal</t>
  </si>
  <si>
    <t xml:space="preserve"> 25.29.11.20</t>
  </si>
  <si>
    <t xml:space="preserve"> Μεταλλικά ντεπόζιτα καυσίμων</t>
  </si>
  <si>
    <t xml:space="preserve"> Metal fuel tanks</t>
  </si>
  <si>
    <t xml:space="preserve"> 25.29.11.30</t>
  </si>
  <si>
    <t xml:space="preserve"> Μεταλλικά ντεπόζιτα νερού και τροφίμων</t>
  </si>
  <si>
    <t xml:space="preserve"> Metal water and food tanks</t>
  </si>
  <si>
    <t xml:space="preserve"> 25.29.11.90</t>
  </si>
  <si>
    <t xml:space="preserve"> Άλλες υδραυλικές εργασίες</t>
  </si>
  <si>
    <t xml:space="preserve"> Other plumbing works</t>
  </si>
  <si>
    <t xml:space="preserve"> 25.40</t>
  </si>
  <si>
    <t xml:space="preserve"> Κατασκευή όπλων και πυρομαχικών</t>
  </si>
  <si>
    <t xml:space="preserve"> Manufacture of weapons and ammunition</t>
  </si>
  <si>
    <t xml:space="preserve"> 25.40.13.00</t>
  </si>
  <si>
    <t xml:space="preserve"> Φυσίγγια κυνηγίου και σκοποβολής</t>
  </si>
  <si>
    <t xml:space="preserve"> Cartridges, for shooting and hunting </t>
  </si>
  <si>
    <t xml:space="preserve"> 25.40.13.02</t>
  </si>
  <si>
    <t xml:space="preserve"> Κενά φυσίγγια κυνηγίου και σκοποβολής</t>
  </si>
  <si>
    <t xml:space="preserve"> Empty cartridges, for shooting and hunting </t>
  </si>
  <si>
    <t xml:space="preserve"> 25.61</t>
  </si>
  <si>
    <t xml:space="preserve"> Κατεργασία και επικάλυψη μετάλλων</t>
  </si>
  <si>
    <t xml:space="preserve"> Treatment and coating of metals</t>
  </si>
  <si>
    <t xml:space="preserve"> 25.61.22</t>
  </si>
  <si>
    <t xml:space="preserve"> Επινικέλλωση και βαφή μετάλλων, γαλβανί-</t>
  </si>
  <si>
    <t xml:space="preserve"> σματα, ανοδίωση αλουμινίου, αμμοβολή κλπ.</t>
  </si>
  <si>
    <t xml:space="preserve"> Surface treatment services of metal</t>
  </si>
  <si>
    <t xml:space="preserve"> 25.62</t>
  </si>
  <si>
    <t xml:space="preserve"> Μεταλλοτεχνία</t>
  </si>
  <si>
    <t xml:space="preserve"> Machining</t>
  </si>
  <si>
    <t xml:space="preserve"> 25.62.10</t>
  </si>
  <si>
    <t xml:space="preserve"> Μηχανουργικές εργασίες (τόρνεμα κλπ.)</t>
  </si>
  <si>
    <t xml:space="preserve"> Turning services of metal parts</t>
  </si>
  <si>
    <t xml:space="preserve"> 25.72</t>
  </si>
  <si>
    <t xml:space="preserve"> Κατασκευή κλειδαριών και μεντεσέδων</t>
  </si>
  <si>
    <t xml:space="preserve"> Manufacture of locks and hinges</t>
  </si>
  <si>
    <t xml:space="preserve"> 25.72.13.50</t>
  </si>
  <si>
    <t xml:space="preserve"> Κλειδιά από κοινά μέταλλα</t>
  </si>
  <si>
    <t xml:space="preserve"> Base metal keys</t>
  </si>
  <si>
    <t xml:space="preserve"> 25.72.13.70+</t>
  </si>
  <si>
    <t xml:space="preserve"> Εξαρτήματα πορτοπαραθύρων από αλουμίνιο</t>
  </si>
  <si>
    <t xml:space="preserve"> Doors and windows accessories of iron, </t>
  </si>
  <si>
    <t xml:space="preserve"> 25.72.14.40</t>
  </si>
  <si>
    <t xml:space="preserve"> ή σίδηρο, κουρτινόραγες και λούβρα</t>
  </si>
  <si>
    <t xml:space="preserve"> or aluminium, curtain rails and louvres</t>
  </si>
  <si>
    <t xml:space="preserve"> 25.73</t>
  </si>
  <si>
    <t xml:space="preserve"> Κατασκευή εργαλείων</t>
  </si>
  <si>
    <t xml:space="preserve"> Manufacture of tools</t>
  </si>
  <si>
    <t xml:space="preserve"> 25.73.50</t>
  </si>
  <si>
    <t xml:space="preserve"> Μεταλλικά καλούπια</t>
  </si>
  <si>
    <t xml:space="preserve"> Moulding patterns of metal </t>
  </si>
  <si>
    <t xml:space="preserve"> 25.92+25.94</t>
  </si>
  <si>
    <t xml:space="preserve"> Κατασκευή ελαφρών μεταλλικών ειδών συ-</t>
  </si>
  <si>
    <t xml:space="preserve"> Manufacture of light metal packaging</t>
  </si>
  <si>
    <t xml:space="preserve"> σκευασίας και προϊόντων κοχλιομηχανών</t>
  </si>
  <si>
    <t xml:space="preserve"> and screw machine products</t>
  </si>
  <si>
    <t xml:space="preserve"> 25.92.13.30+</t>
  </si>
  <si>
    <t xml:space="preserve"> Συνδετήρες, συρραπτήρες και καρφίτσες </t>
  </si>
  <si>
    <t xml:space="preserve"> 25.92.15.10+</t>
  </si>
  <si>
    <t xml:space="preserve"> για χαρτικά, βιομηχανικοί συνδετήρες,</t>
  </si>
  <si>
    <t xml:space="preserve"> Clips, stables and pins, for paper,</t>
  </si>
  <si>
    <t xml:space="preserve"> 25.94.11.53+</t>
  </si>
  <si>
    <t xml:space="preserve"> μεταλλικά πώματα φιαλών, ηλεκτρόδια</t>
  </si>
  <si>
    <t xml:space="preserve"> industrial fasteners, metal bottle cups </t>
  </si>
  <si>
    <t xml:space="preserve"> 25.94.12.30</t>
  </si>
  <si>
    <t xml:space="preserve"> και σύρματα συγκόλλησης, ξυλόβιδες</t>
  </si>
  <si>
    <t xml:space="preserve"> and electrodes, wood screws</t>
  </si>
  <si>
    <t xml:space="preserve"> 25.93</t>
  </si>
  <si>
    <t xml:space="preserve"> Κατασκευή ειδών από σύρμα, αλυσίδων</t>
  </si>
  <si>
    <t xml:space="preserve"> Manufacture of wire products, </t>
  </si>
  <si>
    <t xml:space="preserve"> και ελατηρίων</t>
  </si>
  <si>
    <t xml:space="preserve"> chain and springs</t>
  </si>
  <si>
    <t xml:space="preserve"> 25.93.12.30</t>
  </si>
  <si>
    <t xml:space="preserve"> Σύρμα περίφραξης και άλλα συρμάτινα</t>
  </si>
  <si>
    <t xml:space="preserve"> Barbed wire and other wire products,</t>
  </si>
  <si>
    <t xml:space="preserve"> είδη, από σίδηρο ή χάλυβα</t>
  </si>
  <si>
    <t xml:space="preserve"> of iron or steel</t>
  </si>
  <si>
    <t xml:space="preserve"> 25.93.12.31</t>
  </si>
  <si>
    <t xml:space="preserve"> Μεταλλικοί πάσσαλοι περίφραξης</t>
  </si>
  <si>
    <t xml:space="preserve"> Metal posts</t>
  </si>
  <si>
    <t xml:space="preserve"> 25.93.13.43</t>
  </si>
  <si>
    <t xml:space="preserve"> Δομικό πλέγμα</t>
  </si>
  <si>
    <t xml:space="preserve"> Construction grilled iron</t>
  </si>
  <si>
    <t xml:space="preserve"> 25.93.16</t>
  </si>
  <si>
    <t xml:space="preserve"> Ελατήρια κρεβατιών και άλλα ελατήρια</t>
  </si>
  <si>
    <t xml:space="preserve"> Bed springs and other springs</t>
  </si>
  <si>
    <t xml:space="preserve"> 25.99</t>
  </si>
  <si>
    <t xml:space="preserve"> Κατασκευή άλλων μεταλλικών </t>
  </si>
  <si>
    <t xml:space="preserve"> Manufacture of other fabricated </t>
  </si>
  <si>
    <t xml:space="preserve"> προϊόντων π.δ.κ.α.</t>
  </si>
  <si>
    <t xml:space="preserve"> metal products n.e.c.</t>
  </si>
  <si>
    <t xml:space="preserve"> 25.99.12.29</t>
  </si>
  <si>
    <t xml:space="preserve"> Εξοπλισμός κουζίνων ξενοδοχείων και εστια-</t>
  </si>
  <si>
    <t xml:space="preserve"> Hotel and restaurant kitchen equipment </t>
  </si>
  <si>
    <t xml:space="preserve"> τορίων, νεροχύτες από ανοξείδωτο ατσάλι</t>
  </si>
  <si>
    <t xml:space="preserve"> and sinks of stainless steel</t>
  </si>
  <si>
    <t xml:space="preserve"> 25.99.12.57+80</t>
  </si>
  <si>
    <t xml:space="preserve"> Οικιακά σκεύη από αλουμίνιο. Ατσαλόμαλλο</t>
  </si>
  <si>
    <t xml:space="preserve"> Aluminium kitchen utensils. Steelwool</t>
  </si>
  <si>
    <t xml:space="preserve"> 25.99.21.30</t>
  </si>
  <si>
    <t xml:space="preserve"> Χρηματοκιβώτια και θύρες ασφαλείας</t>
  </si>
  <si>
    <t xml:space="preserve"> Safes and safedoors, of iron and steel</t>
  </si>
  <si>
    <t xml:space="preserve"> 25.99.29.47</t>
  </si>
  <si>
    <t xml:space="preserve"> Άλλα είδη από κοινά μέταλλα π.δ.κ.α.</t>
  </si>
  <si>
    <t xml:space="preserve"> Other articles of base metal n.e.c.</t>
  </si>
  <si>
    <t xml:space="preserve"> (εξαεριστήρες, σκάλες, κρεβατάκια</t>
  </si>
  <si>
    <t xml:space="preserve"> (ventilation equipment, ladders, beds for</t>
  </si>
  <si>
    <t xml:space="preserve"> πισίνας ή θαλάσσης, κιρίζια, φουκούδες κλπ.)</t>
  </si>
  <si>
    <t xml:space="preserve"> swimming pools and beach etc.)</t>
  </si>
  <si>
    <t xml:space="preserve"> 25.99.29.87</t>
  </si>
  <si>
    <t xml:space="preserve"> Πινακίδες σημάτων, ονομάτων, διευθύνσεων,</t>
  </si>
  <si>
    <t xml:space="preserve"> Base metal sign-plates, name-plates, address-</t>
  </si>
  <si>
    <t xml:space="preserve"> αυτοκινήτων και γράμματα από κοινά </t>
  </si>
  <si>
    <t xml:space="preserve"> plates and similar plates, numbers, letters</t>
  </si>
  <si>
    <t xml:space="preserve"> μέταλλα (εξαιρουμ.των φωτεινών επιγραφών)</t>
  </si>
  <si>
    <t xml:space="preserve"> and other symbols (excluding illuminated)</t>
  </si>
  <si>
    <t xml:space="preserve"> 25.99.29.99</t>
  </si>
  <si>
    <t xml:space="preserve"> Αεραγωγοί, ρυθμιστές αέρος, προλήπτες</t>
  </si>
  <si>
    <t xml:space="preserve"> Ventilators, air regulators, fire prevention</t>
  </si>
  <si>
    <t xml:space="preserve"> πυρκαγιάς και άλλα είδη λευκοσιδηρουργείου</t>
  </si>
  <si>
    <t xml:space="preserve"> devices and other products of  </t>
  </si>
  <si>
    <t xml:space="preserve"> από λαμαρίνα γαλβανιζέ ή ανοξείδωτο ατσάλι</t>
  </si>
  <si>
    <t xml:space="preserve"> galvanised metal or stainless steel</t>
  </si>
  <si>
    <t xml:space="preserve"> 26+27</t>
  </si>
  <si>
    <t xml:space="preserve"> ΚΑΤΑΣΚΕΥΗ ΗΛΕΚΤΡΟΝΙΚΩΝ ΚΑΙ</t>
  </si>
  <si>
    <t xml:space="preserve"> MANUFACTURE OF COMPUTER, </t>
  </si>
  <si>
    <t xml:space="preserve"> ΟΠΤΙΚΩΝ ΠΡΟΪΟΝΤΩΝ ΚΑΙ</t>
  </si>
  <si>
    <t xml:space="preserve"> ELECTRONIC AND OPTICAL </t>
  </si>
  <si>
    <t xml:space="preserve"> ΗΛΕΚΤΡΟΛΟΓΙΚΟΥ ΕΞΟΠΛΙΣΜΟΥ</t>
  </si>
  <si>
    <t xml:space="preserve"> PRODUCTS</t>
  </si>
  <si>
    <t xml:space="preserve"> οργάνων και συσκευών μέτρησης, </t>
  </si>
  <si>
    <t xml:space="preserve"> ηλεκτρολογικού φωτιστικού εξοπλισμού</t>
  </si>
  <si>
    <t xml:space="preserve"> 26.30+26.51+</t>
  </si>
  <si>
    <t xml:space="preserve"> Όργανα μέτρησης ηλεκτρικών μεγεθών.</t>
  </si>
  <si>
    <t xml:space="preserve"> 27.40.25.00</t>
  </si>
  <si>
    <t xml:space="preserve"> Πολύφωτα και άλλα φωτιστικά σώματα</t>
  </si>
  <si>
    <t xml:space="preserve"> Instruments for measuring electrical quantities.</t>
  </si>
  <si>
    <t xml:space="preserve"> οροφής ή τοίχου και βάσεις φλωρεντζών</t>
  </si>
  <si>
    <t xml:space="preserve"> Electric ceiling or wall lighting fittings.</t>
  </si>
  <si>
    <t xml:space="preserve"> 27.40.24.00</t>
  </si>
  <si>
    <t xml:space="preserve"> Φωτεινές επιγραφές</t>
  </si>
  <si>
    <t xml:space="preserve"> Illuminated signs</t>
  </si>
  <si>
    <t xml:space="preserve"> 27.11</t>
  </si>
  <si>
    <t xml:space="preserve"> Κατασκευή ηλεκτροκινητήρων,  ηλεκτρογεν-</t>
  </si>
  <si>
    <t xml:space="preserve"> Manufacture of electric motors, </t>
  </si>
  <si>
    <t xml:space="preserve"> νητριών και ηλεκτρικών μετασχηματιστών</t>
  </si>
  <si>
    <t xml:space="preserve"> generators and transformers </t>
  </si>
  <si>
    <t xml:space="preserve"> 27.11.10+</t>
  </si>
  <si>
    <t xml:space="preserve"> Μετασχηματιστές και συναρμολόγηση</t>
  </si>
  <si>
    <t xml:space="preserve"> Transformers and electric motor</t>
  </si>
  <si>
    <t xml:space="preserve"> 27.11.42</t>
  </si>
  <si>
    <t xml:space="preserve"> ηλεκτρικών μοτέρ και ηλεκτρογεννητριών</t>
  </si>
  <si>
    <t xml:space="preserve"> and generators assembling</t>
  </si>
  <si>
    <t xml:space="preserve"> 27.12+27.32+</t>
  </si>
  <si>
    <t xml:space="preserve"> Κατασκευή συσκευών διανομής και ελέγχου </t>
  </si>
  <si>
    <t xml:space="preserve"> Manufacture of electricity distribution </t>
  </si>
  <si>
    <t xml:space="preserve"> 27.33</t>
  </si>
  <si>
    <t xml:space="preserve"> ηλεκτρικού ρεύματος. Κατασκευή καλωδίων</t>
  </si>
  <si>
    <t xml:space="preserve"> and control apparatus. Manufacture</t>
  </si>
  <si>
    <t xml:space="preserve"> και εξαρτημάτων καλωδίωσης</t>
  </si>
  <si>
    <t xml:space="preserve"> of wires and wiring devices</t>
  </si>
  <si>
    <t xml:space="preserve"> Συσκευές διανομής και ελέγχου ηλεκτρικού</t>
  </si>
  <si>
    <t xml:space="preserve"> Electricity distribution and control apparatus,</t>
  </si>
  <si>
    <t xml:space="preserve"> ρεύματος, κουτιά και εξαρτήματα ηλεκτρολόγων,</t>
  </si>
  <si>
    <t xml:space="preserve"> electric panels and boards,</t>
  </si>
  <si>
    <t xml:space="preserve"> σύρματα για ηλεκτρικές εγκαταστάσεις και </t>
  </si>
  <si>
    <t xml:space="preserve"> wires and cables and other materials</t>
  </si>
  <si>
    <t xml:space="preserve"> συστήματα ασφαλείας. Σωλήνες ηλεκτρολόγων</t>
  </si>
  <si>
    <t xml:space="preserve"> for electrical installations</t>
  </si>
  <si>
    <t xml:space="preserve"> 27.51+27.52</t>
  </si>
  <si>
    <t xml:space="preserve"> Κατασκευή ηλεκτρικών και μη ηλεκτρικών</t>
  </si>
  <si>
    <t xml:space="preserve"> Manufacture of electric and non-electric</t>
  </si>
  <si>
    <t xml:space="preserve"> οικιακών συσκευών</t>
  </si>
  <si>
    <t xml:space="preserve"> domestic appliances </t>
  </si>
  <si>
    <t xml:space="preserve"> 27.52.14.00</t>
  </si>
  <si>
    <t xml:space="preserve"> Ηλιακοί θερμοσίφωνες και μέρη αυτών</t>
  </si>
  <si>
    <t xml:space="preserve"> Solar water heaters and parts</t>
  </si>
  <si>
    <t xml:space="preserve"> 28</t>
  </si>
  <si>
    <t xml:space="preserve"> ΚΑΤΑΣΚΕΥΗ ΜΗΧΑΝΗΜΑΤΩΝ ΚΑΙ</t>
  </si>
  <si>
    <t xml:space="preserve"> MANUFACTURE OF MACHINERY </t>
  </si>
  <si>
    <t xml:space="preserve"> ΕΙΔΩΝ ΕΞΟΠΛΙΣΜΟΥ Π.Δ.Κ.Α.</t>
  </si>
  <si>
    <t xml:space="preserve"> AND EQUIPMENT N.E.C.</t>
  </si>
  <si>
    <t xml:space="preserve"> 28.12+28.49</t>
  </si>
  <si>
    <t xml:space="preserve"> Κατασκευή αντλιών και εργαλειομηχανών</t>
  </si>
  <si>
    <t xml:space="preserve"> Manufacture of pumps and machine tools</t>
  </si>
  <si>
    <t xml:space="preserve"> 28.12.13.20+</t>
  </si>
  <si>
    <t xml:space="preserve"> Αντλίες, τουρπίνες και εξαρτήματα αυτών</t>
  </si>
  <si>
    <t xml:space="preserve"> Pumps for liquids and their accessories</t>
  </si>
  <si>
    <t xml:space="preserve"> 28.49</t>
  </si>
  <si>
    <t xml:space="preserve"> και εργαλειομηχανές</t>
  </si>
  <si>
    <t xml:space="preserve"> and machine tools</t>
  </si>
  <si>
    <t xml:space="preserve"> 28.29</t>
  </si>
  <si>
    <t xml:space="preserve"> 28.29.31</t>
  </si>
  <si>
    <t xml:space="preserve"> 28.29.21.80</t>
  </si>
  <si>
    <t xml:space="preserve"> Μηχανήματα συσκευασίας</t>
  </si>
  <si>
    <t xml:space="preserve"> Machinery for packing</t>
  </si>
  <si>
    <t xml:space="preserve"> 28.29.90+</t>
  </si>
  <si>
    <t xml:space="preserve"> Άλλες μηχανές γενικής χρήσης,</t>
  </si>
  <si>
    <t xml:space="preserve"> Other machinery of general purpose, filters</t>
  </si>
  <si>
    <t xml:space="preserve"> φίλτρα αυτοκινήτων και πυροσβεστήρες</t>
  </si>
  <si>
    <t xml:space="preserve"> for motor vehicles and fire extinguishers</t>
  </si>
  <si>
    <t xml:space="preserve"> 28.25</t>
  </si>
  <si>
    <t xml:space="preserve"> Κατασκευή ψυκτικού και κλιματιστικού </t>
  </si>
  <si>
    <t xml:space="preserve"> Manufacture of non-domestic cooling </t>
  </si>
  <si>
    <t xml:space="preserve"> εξοπλισμού μη οικιακής χρήσης</t>
  </si>
  <si>
    <t xml:space="preserve"> and ventilation equipment</t>
  </si>
  <si>
    <t xml:space="preserve"> 28.25.13.33</t>
  </si>
  <si>
    <t xml:space="preserve"> Εμπορικά ψυγεία</t>
  </si>
  <si>
    <t xml:space="preserve"> Commercial refrigerators</t>
  </si>
  <si>
    <t xml:space="preserve"> 28.25.13.90</t>
  </si>
  <si>
    <t xml:space="preserve"> Ψυκτικοί θάλαμοι</t>
  </si>
  <si>
    <t xml:space="preserve"> Commercial freezers</t>
  </si>
  <si>
    <t xml:space="preserve"> 28.30</t>
  </si>
  <si>
    <t xml:space="preserve"> Κατασκευή γεωργικών και δασοκομικών</t>
  </si>
  <si>
    <t xml:space="preserve"> Manufacture of agricultural and</t>
  </si>
  <si>
    <t xml:space="preserve"> μηχανημάτων</t>
  </si>
  <si>
    <t xml:space="preserve"> forestry machinery</t>
  </si>
  <si>
    <t xml:space="preserve"> 28.30.00+</t>
  </si>
  <si>
    <t xml:space="preserve"> Γεωργικά μηχανήματα, γενικά </t>
  </si>
  <si>
    <t xml:space="preserve"> Agricultural machinery</t>
  </si>
  <si>
    <t xml:space="preserve"> 28.30.60.10</t>
  </si>
  <si>
    <t xml:space="preserve"> (συμπ. συστήματα άρδευσης) </t>
  </si>
  <si>
    <t xml:space="preserve"> (includes agricultural watering appliances)</t>
  </si>
  <si>
    <t xml:space="preserve"> 28.30.83.00+</t>
  </si>
  <si>
    <t xml:space="preserve"> Μηχανές και συσκευές παρασκευής </t>
  </si>
  <si>
    <t xml:space="preserve"> Machinery for the production of animal</t>
  </si>
  <si>
    <t xml:space="preserve"> 28.30.85</t>
  </si>
  <si>
    <t xml:space="preserve"> ζωοτροφών και κτηνοτροφικός εξοπλισμός</t>
  </si>
  <si>
    <t xml:space="preserve"> feeds and farming equipment</t>
  </si>
  <si>
    <t xml:space="preserve"> 28.91+28.93+ </t>
  </si>
  <si>
    <t xml:space="preserve"> Κατασκευή μηχανημάτων για τη μεταλλουρ-</t>
  </si>
  <si>
    <t xml:space="preserve"> Manufacture of machinery for metallurgy</t>
  </si>
  <si>
    <t xml:space="preserve"> 28.96+28.99</t>
  </si>
  <si>
    <t xml:space="preserve"> γία, μηχανημάτων επεξεργασίας τροφίμων και</t>
  </si>
  <si>
    <t xml:space="preserve"> and other special purpose machinery</t>
  </si>
  <si>
    <t xml:space="preserve"> άλλων μηχανημάτων ειδικής χρήσης π.δ.κ.α.</t>
  </si>
  <si>
    <t xml:space="preserve"> n.e.c.</t>
  </si>
  <si>
    <t xml:space="preserve"> 28.91+28.93+</t>
  </si>
  <si>
    <t xml:space="preserve"> Μηχανήματα για τη μεταλλουργία, μηχανήματα</t>
  </si>
  <si>
    <t xml:space="preserve"> Machinery for metallurgy, machinery for food</t>
  </si>
  <si>
    <t xml:space="preserve"> επεξεργασίας τροφίμων, παραγωγής πλαστικών και </t>
  </si>
  <si>
    <t xml:space="preserve"> processing, for manufacturing of plastic goods</t>
  </si>
  <si>
    <t xml:space="preserve"> άλλα μηχανήματα ειδικής χρήσης π.δ.κ.α.</t>
  </si>
  <si>
    <t xml:space="preserve"> and other special purpose machinery n.e.c.</t>
  </si>
  <si>
    <t xml:space="preserve"> 29</t>
  </si>
  <si>
    <t xml:space="preserve"> ΚΑΤΑΣΚΕΥΗ ΜΗΧΑΝΟΚΙΝΗΤΩΝ </t>
  </si>
  <si>
    <t xml:space="preserve"> MANUFACTURE OF MOTOR</t>
  </si>
  <si>
    <t xml:space="preserve"> ΟΧΗΜΑΤΩΝ, ΡΥΜΟΥΛΚΟΥΜΕΝΩΝ ΚΑΙ</t>
  </si>
  <si>
    <t xml:space="preserve"> VEHICLES, TRAILERS AND </t>
  </si>
  <si>
    <t xml:space="preserve"> ΗΜΙΡΥΜΟΥΛΚΟΥΜΕΝΩΝ ΟΧΗΜΑΤΩΝ</t>
  </si>
  <si>
    <t xml:space="preserve"> SEMI-TRAILERS</t>
  </si>
  <si>
    <t xml:space="preserve"> 29.10+29.20</t>
  </si>
  <si>
    <t xml:space="preserve"> Mηχανοκίνητα οχήματα. Aμαξώματα </t>
  </si>
  <si>
    <t xml:space="preserve"> Motor vehicles.</t>
  </si>
  <si>
    <t xml:space="preserve"> για μηχανοκίνητα οχήματα. Ρυμουλκούμενα</t>
  </si>
  <si>
    <t xml:space="preserve"> Βodies (coachwork) for motor vehicles.</t>
  </si>
  <si>
    <t xml:space="preserve"> και ημιρυμουλκούμενα οχήματα</t>
  </si>
  <si>
    <t xml:space="preserve"> Trailers and semi-trailers.</t>
  </si>
  <si>
    <t xml:space="preserve"> 29.10+29.20.10</t>
  </si>
  <si>
    <t xml:space="preserve"> Motor vehicles and bodies (coachwork) </t>
  </si>
  <si>
    <t xml:space="preserve"> 29.20.21.00</t>
  </si>
  <si>
    <t xml:space="preserve"> Εμπορευματοκιβώτια για μεταφορικά μέσα</t>
  </si>
  <si>
    <t xml:space="preserve"> Freight containers for trucks</t>
  </si>
  <si>
    <t xml:space="preserve"> 29.32</t>
  </si>
  <si>
    <t xml:space="preserve"> Κατασκευή άλλων μερών και εξαρτημάτων</t>
  </si>
  <si>
    <t xml:space="preserve"> Manufacture of other parts and </t>
  </si>
  <si>
    <t xml:space="preserve"> για μηχανοκίνητα οχήματα </t>
  </si>
  <si>
    <t xml:space="preserve"> accessories for motor vehicles</t>
  </si>
  <si>
    <t xml:space="preserve"> 29.32.10.00</t>
  </si>
  <si>
    <t xml:space="preserve"> Καθίσματα και ταπετσαρίες αυτοκινήτων</t>
  </si>
  <si>
    <t xml:space="preserve"> Seats for motor vehicles and upholstery </t>
  </si>
  <si>
    <t xml:space="preserve"> 29.32.30</t>
  </si>
  <si>
    <t xml:space="preserve"> Mέρη και εξαρτήματα για αυτοκίνητα οχήματα</t>
  </si>
  <si>
    <t xml:space="preserve"> Parts and accessories for motor vehicles</t>
  </si>
  <si>
    <t xml:space="preserve"> και για τους κινητήρες τους (φρένα, ραδιατέρ,</t>
  </si>
  <si>
    <t xml:space="preserve"> and their engines (brakes, radiators,</t>
  </si>
  <si>
    <t xml:space="preserve"> εξώστ, αμορτισέρ, συσσωρευτές κλπ.)</t>
  </si>
  <si>
    <t xml:space="preserve"> exhausts, suspensions, accumulators etc.)</t>
  </si>
  <si>
    <t xml:space="preserve"> 30</t>
  </si>
  <si>
    <t xml:space="preserve"> ΚΑΤΑΣΚΕΥΗ ΛΟΙΠΟΥ ΕΞΟΠΛΙΣΜΟΥ</t>
  </si>
  <si>
    <t xml:space="preserve"> MANUFACTURE OF OTHER </t>
  </si>
  <si>
    <t xml:space="preserve"> ΜΕΤΑΦΟΡΩΝ</t>
  </si>
  <si>
    <t xml:space="preserve"> TRANSPORT EQUIPMENT</t>
  </si>
  <si>
    <t xml:space="preserve"> 30.12+</t>
  </si>
  <si>
    <t xml:space="preserve"> Ναυπήγηση σκαφών αναψυχής και αθλητισμού</t>
  </si>
  <si>
    <t xml:space="preserve"> Building of pleasure and sporting boats</t>
  </si>
  <si>
    <t xml:space="preserve"> 30.30</t>
  </si>
  <si>
    <t xml:space="preserve"> και εξαρτήματα αερομεταφορών</t>
  </si>
  <si>
    <t xml:space="preserve"> and parts for aircrafts</t>
  </si>
  <si>
    <t xml:space="preserve"> 30.12.11.00+</t>
  </si>
  <si>
    <t xml:space="preserve"> 30.30.50</t>
  </si>
  <si>
    <t xml:space="preserve"> 31</t>
  </si>
  <si>
    <t xml:space="preserve"> ΚΑΤΑΣΚΕΥΗ ΕΠΙΠΛΩΝ</t>
  </si>
  <si>
    <t xml:space="preserve"> MANUFACTURE OF FURNITURE</t>
  </si>
  <si>
    <t xml:space="preserve"> 31.00</t>
  </si>
  <si>
    <t xml:space="preserve"> Καθίσματα και μέρη τους· μέρη επίπλων</t>
  </si>
  <si>
    <t xml:space="preserve"> Seats and parts thereof; parts of furniture</t>
  </si>
  <si>
    <t xml:space="preserve"> 31.00.13.00</t>
  </si>
  <si>
    <t xml:space="preserve"> Παραδοσιακές ξύλινες καρέκλες (με τόνο)</t>
  </si>
  <si>
    <t xml:space="preserve"> Wooden chairs with rush seat</t>
  </si>
  <si>
    <t xml:space="preserve"> 31.00.14.00</t>
  </si>
  <si>
    <t xml:space="preserve"> Μέρη καθισμάτων από ξύλο και</t>
  </si>
  <si>
    <t xml:space="preserve"> ταπετσαρίες επίπλων</t>
  </si>
  <si>
    <t xml:space="preserve"> 31.01</t>
  </si>
  <si>
    <t xml:space="preserve"> Κατασκευή επίπλων για γραφεία και</t>
  </si>
  <si>
    <t xml:space="preserve"> καταστήματα</t>
  </si>
  <si>
    <t xml:space="preserve"> Manufacture of office and shop furniture</t>
  </si>
  <si>
    <t xml:space="preserve"> 31.01.11</t>
  </si>
  <si>
    <t xml:space="preserve"> Μεταλλικά έπιπλα γραφείου</t>
  </si>
  <si>
    <t xml:space="preserve"> Metal furniture, used in offices </t>
  </si>
  <si>
    <t xml:space="preserve"> 31.01.12.00</t>
  </si>
  <si>
    <t xml:space="preserve"> Ξύλινα έπιπλα γραφείου</t>
  </si>
  <si>
    <t xml:space="preserve"> Wooden furniture, used in offices </t>
  </si>
  <si>
    <t xml:space="preserve"> 31.01.13.00</t>
  </si>
  <si>
    <t xml:space="preserve"> Ξύλινα και μεταλλικά έπιπλα καταστημάτων και </t>
  </si>
  <si>
    <t xml:space="preserve"> κέντρων αναψυχής. Εκκλησιαστικά έπιπλα</t>
  </si>
  <si>
    <t xml:space="preserve"> Wooden furniture, for shops and restaurants</t>
  </si>
  <si>
    <t xml:space="preserve"> 31.02</t>
  </si>
  <si>
    <t xml:space="preserve"> Κατασκευή επίπλων κουζίνας</t>
  </si>
  <si>
    <t xml:space="preserve"> Manufacture of kitchen furniture</t>
  </si>
  <si>
    <t xml:space="preserve"> 31.02.10.00</t>
  </si>
  <si>
    <t xml:space="preserve"> Έπιπλα κουζίνας</t>
  </si>
  <si>
    <t xml:space="preserve"> Kitchen furniture</t>
  </si>
  <si>
    <t xml:space="preserve"> 31.03</t>
  </si>
  <si>
    <t xml:space="preserve"> Κατασκευή στρωμάτων</t>
  </si>
  <si>
    <t xml:space="preserve"> Manufacture of mattresses</t>
  </si>
  <si>
    <t xml:space="preserve"> 31.03.11.00</t>
  </si>
  <si>
    <t xml:space="preserve"> Ντιβάνια, μέρη και σκελετοί</t>
  </si>
  <si>
    <t xml:space="preserve"> Divans, frames and parts</t>
  </si>
  <si>
    <t xml:space="preserve"> 31.03.12.70</t>
  </si>
  <si>
    <t xml:space="preserve"> Στρώματα</t>
  </si>
  <si>
    <t xml:space="preserve"> Mattresses</t>
  </si>
  <si>
    <t xml:space="preserve"> 31.09</t>
  </si>
  <si>
    <t xml:space="preserve"> Κατασκευή άλλων επίπλων </t>
  </si>
  <si>
    <t xml:space="preserve"> Manufacture of other furniture</t>
  </si>
  <si>
    <t xml:space="preserve"> 31.09.11.00</t>
  </si>
  <si>
    <t xml:space="preserve"> Άλλα μεταλλικά έπιπλα</t>
  </si>
  <si>
    <t xml:space="preserve"> Other metal furniture</t>
  </si>
  <si>
    <t xml:space="preserve"> 31.09.12</t>
  </si>
  <si>
    <t xml:space="preserve"> Άλλα ξύλινα έπιπλα</t>
  </si>
  <si>
    <t xml:space="preserve"> Other wooden furniture</t>
  </si>
  <si>
    <t xml:space="preserve"> 31.09.14.30</t>
  </si>
  <si>
    <t xml:space="preserve"> 'Επιπλα από πλαστικές ύλες</t>
  </si>
  <si>
    <t xml:space="preserve"> Furniture of plastics</t>
  </si>
  <si>
    <t xml:space="preserve"> 31.09.50.00</t>
  </si>
  <si>
    <t xml:space="preserve"> Λουστράρισμα και βάψιμο επίιπλων</t>
  </si>
  <si>
    <t xml:space="preserve"> Polishing and painting of furniture</t>
  </si>
  <si>
    <t xml:space="preserve"> 32</t>
  </si>
  <si>
    <t xml:space="preserve"> ΑΛΛΕΣ ΜΕΤΑΠΟΙΗΤΙΚΕΣ ΔΡΑΣΤΗΡΙΟΤΗΤΕΣ</t>
  </si>
  <si>
    <t xml:space="preserve"> OTHER MANUFACTURING</t>
  </si>
  <si>
    <t xml:space="preserve"> 32.12+32.13</t>
  </si>
  <si>
    <t xml:space="preserve"> Κατασκευή κοσμημάτων και συναφών ειδών</t>
  </si>
  <si>
    <t xml:space="preserve"> Manufacture of jewellery and related articles</t>
  </si>
  <si>
    <t xml:space="preserve"> 32.12.10.00</t>
  </si>
  <si>
    <t xml:space="preserve"> 'Επαθλα (μετάλλια, κύπελλα, πλακέτες κλπ.)</t>
  </si>
  <si>
    <t xml:space="preserve"> Prizes (metals, goblets, plates etc)</t>
  </si>
  <si>
    <t xml:space="preserve"> 32.12.13.30</t>
  </si>
  <si>
    <t xml:space="preserve"> Είδη χρυσοχοΐας</t>
  </si>
  <si>
    <t xml:space="preserve"> Goldsmithing articles</t>
  </si>
  <si>
    <t xml:space="preserve"> 32.12.13.51</t>
  </si>
  <si>
    <t xml:space="preserve"> Είδη αργυροχοΐας</t>
  </si>
  <si>
    <t xml:space="preserve"> Silversmithing articles</t>
  </si>
  <si>
    <t xml:space="preserve"> 32.12.13.55+</t>
  </si>
  <si>
    <t xml:space="preserve"> Επίχρυσα και επάργυρα είδη. Απομιμήσεις</t>
  </si>
  <si>
    <t xml:space="preserve"> Gold-plated and silver-plated articles.</t>
  </si>
  <si>
    <t xml:space="preserve"> 32.13.10.00</t>
  </si>
  <si>
    <t xml:space="preserve"> κοσμημάτων</t>
  </si>
  <si>
    <t xml:space="preserve"> Imitation jewellery and related articles</t>
  </si>
  <si>
    <t xml:space="preserve"> Κατασκευή μουσικών οργάνων και</t>
  </si>
  <si>
    <t xml:space="preserve"> Manufacture of musical instruments</t>
  </si>
  <si>
    <t xml:space="preserve"> παιχνιδιών κάθε είδους</t>
  </si>
  <si>
    <t xml:space="preserve"> and games and toys</t>
  </si>
  <si>
    <t xml:space="preserve"> 32.20.12.00+</t>
  </si>
  <si>
    <t xml:space="preserve"> Άλλα έγχορδα μουσικά όργανα (λαούτα, </t>
  </si>
  <si>
    <t xml:space="preserve"> Other string musical instruments (lutes, </t>
  </si>
  <si>
    <t xml:space="preserve"> 32.40.39.90</t>
  </si>
  <si>
    <t xml:space="preserve"> 32.50</t>
  </si>
  <si>
    <t xml:space="preserve"> Κατασκευή ιατρικών και οδοντιατρικών </t>
  </si>
  <si>
    <t xml:space="preserve"> Manufacture of medical and dental</t>
  </si>
  <si>
    <t xml:space="preserve"> οργάνων και προμηθειών</t>
  </si>
  <si>
    <t xml:space="preserve"> instruments and supplies</t>
  </si>
  <si>
    <t xml:space="preserve"> Τεχνητά δόντια και οδοντοστοιχίες</t>
  </si>
  <si>
    <t xml:space="preserve"> Artificial teeth and dentures</t>
  </si>
  <si>
    <t xml:space="preserve"> 32.50.41.70</t>
  </si>
  <si>
    <t xml:space="preserve"> 32.91</t>
  </si>
  <si>
    <t xml:space="preserve"> Κατασκευή σκουπών και βουρτσών</t>
  </si>
  <si>
    <t xml:space="preserve"> Manufacture of brooms and brushes</t>
  </si>
  <si>
    <t xml:space="preserve"> 32.91.11+</t>
  </si>
  <si>
    <t xml:space="preserve"> Brushes and brooms for household</t>
  </si>
  <si>
    <t xml:space="preserve"> 32.91.19</t>
  </si>
  <si>
    <t xml:space="preserve"> φλόκκοι σφουγγαρίσματος και βούρτσες, πινέλα</t>
  </si>
  <si>
    <t xml:space="preserve"> cleaning, mops and paint brushes </t>
  </si>
  <si>
    <t xml:space="preserve"> και κύλινδροι (ρολά) για βερνίκωμα κλπ.</t>
  </si>
  <si>
    <t xml:space="preserve"> and rollers</t>
  </si>
  <si>
    <t xml:space="preserve"> 32.99</t>
  </si>
  <si>
    <t xml:space="preserve"> Άλλες μεταποιητικές δραστηριότητες π.δ.κ.α.</t>
  </si>
  <si>
    <t xml:space="preserve"> Other manufacturing n.e.c.</t>
  </si>
  <si>
    <t xml:space="preserve"> 32.99.16.30</t>
  </si>
  <si>
    <t xml:space="preserve"> Σφραγίδες</t>
  </si>
  <si>
    <t xml:space="preserve"> Stamp pads</t>
  </si>
  <si>
    <t xml:space="preserve"> 32.99.21.30</t>
  </si>
  <si>
    <t xml:space="preserve"> Ομπρέλες όλων των τύπων</t>
  </si>
  <si>
    <t xml:space="preserve"> Umbrellas, any kind</t>
  </si>
  <si>
    <t xml:space="preserve"> 32.99.23.00</t>
  </si>
  <si>
    <t xml:space="preserve"> Φερμουάρ και κουμπιά</t>
  </si>
  <si>
    <t xml:space="preserve"> Zips and buttons</t>
  </si>
  <si>
    <t xml:space="preserve"> 32.99.40.00</t>
  </si>
  <si>
    <t xml:space="preserve"> Φέρετρα </t>
  </si>
  <si>
    <t xml:space="preserve"> Burial coffins</t>
  </si>
  <si>
    <t xml:space="preserve"> 32.99.51.50</t>
  </si>
  <si>
    <t xml:space="preserve"> Μπομπονιέρες</t>
  </si>
  <si>
    <t>000p/st</t>
  </si>
  <si>
    <t xml:space="preserve"> Bonbonieres</t>
  </si>
  <si>
    <t xml:space="preserve"> 32.99.54.00</t>
  </si>
  <si>
    <t xml:space="preserve"> Κεριά και λαμπάδες</t>
  </si>
  <si>
    <t xml:space="preserve"> Candles, tapers and the like </t>
  </si>
  <si>
    <t xml:space="preserve"> 32.99.59</t>
  </si>
  <si>
    <t xml:space="preserve"> Διάφορα άλλα βιομηχανικά προϊόντα π.δ.κ.α.</t>
  </si>
  <si>
    <t xml:space="preserve"> Other miscellaneous articles  n.e.c.</t>
  </si>
  <si>
    <t xml:space="preserve"> 33</t>
  </si>
  <si>
    <t xml:space="preserve"> ΕΠΙΣΚΕΥΗ ΚΑΙ ΕΓΚΑΤΑΣΤΑΣΗ</t>
  </si>
  <si>
    <t xml:space="preserve"> REPAIR AND INSTALLATION OF</t>
  </si>
  <si>
    <t xml:space="preserve"> ΜΗΧΑΝΗΜΑΤΩΝ ΚΑΙ ΕΞΟΠΛΙΣΜΟΥ</t>
  </si>
  <si>
    <t xml:space="preserve"> 33.11+33.13</t>
  </si>
  <si>
    <t xml:space="preserve"> Επισκευή μεταλλικών προϊόντων και</t>
  </si>
  <si>
    <t xml:space="preserve"> Repair of fabricated metal products</t>
  </si>
  <si>
    <t xml:space="preserve"> ηλεκτρονικού εξοπλισμού</t>
  </si>
  <si>
    <t xml:space="preserve"> and electronic equipment</t>
  </si>
  <si>
    <t xml:space="preserve"> 33.11.12.00+</t>
  </si>
  <si>
    <t xml:space="preserve"> Επισκευή και συντήρηση δεξαμενών, βυτίων,</t>
  </si>
  <si>
    <t xml:space="preserve"> Repair and maintenance services of tanks,</t>
  </si>
  <si>
    <t xml:space="preserve"> 33.11.13</t>
  </si>
  <si>
    <t xml:space="preserve"> μεταλλικών δοχείων και ατμολέβητων</t>
  </si>
  <si>
    <t xml:space="preserve"> reservoirs, metal containers and boilers</t>
  </si>
  <si>
    <t xml:space="preserve"> 33.11.20.00+</t>
  </si>
  <si>
    <t xml:space="preserve"> Επιδιορθώσεις κυνηγετικών όπλων</t>
  </si>
  <si>
    <t xml:space="preserve"> Repairs of shooting and hunting guns</t>
  </si>
  <si>
    <t xml:space="preserve"> 33.13.19.00</t>
  </si>
  <si>
    <t xml:space="preserve"> (οπλουργοί) και ηλεκτρονικού εξοπλισμού</t>
  </si>
  <si>
    <t xml:space="preserve"> 33.12+33.19</t>
  </si>
  <si>
    <t xml:space="preserve"> Επισκευή μηχανημάτων και άλλου </t>
  </si>
  <si>
    <t xml:space="preserve"> εξοπλισμού</t>
  </si>
  <si>
    <t xml:space="preserve"> Repair of machinery and other equipment</t>
  </si>
  <si>
    <t xml:space="preserve"> 33.12.12.10</t>
  </si>
  <si>
    <t xml:space="preserve"> Εγκατάσταση, επισκευή και συντήρηση αντλιών,</t>
  </si>
  <si>
    <t xml:space="preserve"> Installation, repairs and maintenance</t>
  </si>
  <si>
    <t xml:space="preserve"> τουρπινών, κομπρεσόρων και κινητήρων</t>
  </si>
  <si>
    <t xml:space="preserve"> services of pumps, compressors and motors</t>
  </si>
  <si>
    <t xml:space="preserve"> 33.12.15.00</t>
  </si>
  <si>
    <t xml:space="preserve"> 33.12.18.00</t>
  </si>
  <si>
    <t xml:space="preserve"> Επισκευή και συντήρηση μη οικιακού </t>
  </si>
  <si>
    <t xml:space="preserve"> Repairs and maintenance services of non-</t>
  </si>
  <si>
    <t xml:space="preserve"> εξοπλισμού ψύξης και αερισμού</t>
  </si>
  <si>
    <t xml:space="preserve"> household freezing and ventilation equipment</t>
  </si>
  <si>
    <t xml:space="preserve"> 33.12.19.90</t>
  </si>
  <si>
    <t xml:space="preserve"> Εγκατάσταση, επισκευή και συντήρηση </t>
  </si>
  <si>
    <t xml:space="preserve"> Repairs and maintenance services of</t>
  </si>
  <si>
    <t xml:space="preserve"> μηχανών γενικής φύσης και τρόχισμα εργαλείων</t>
  </si>
  <si>
    <t xml:space="preserve"> general purpose machinery</t>
  </si>
  <si>
    <t xml:space="preserve"> 33.12.21</t>
  </si>
  <si>
    <t xml:space="preserve"> Επισκευή και συντήρηση γεωργικών και </t>
  </si>
  <si>
    <t xml:space="preserve"> δασοκομικών μηχανημάτων</t>
  </si>
  <si>
    <t xml:space="preserve"> agricultural and forestry machinery</t>
  </si>
  <si>
    <t xml:space="preserve"> 33.12.24.00</t>
  </si>
  <si>
    <t xml:space="preserve"> Επισκευή και συντήρηση μηχανημάτων ορυ-</t>
  </si>
  <si>
    <t xml:space="preserve"> Repair and maintenance of machinery</t>
  </si>
  <si>
    <t xml:space="preserve"> χείων, λατομείων και δομικών κατασκευών</t>
  </si>
  <si>
    <t xml:space="preserve"> for mining, quarrying and construction</t>
  </si>
  <si>
    <t xml:space="preserve"> 33.12.25.00</t>
  </si>
  <si>
    <t xml:space="preserve"> Επισκευή και συντήρηση μηχανημάτων</t>
  </si>
  <si>
    <t xml:space="preserve"> Repairs and maintenance of machinery for food,</t>
  </si>
  <si>
    <t xml:space="preserve"> επεξεργασίας τροφίμων, ποτών και καπνού </t>
  </si>
  <si>
    <t xml:space="preserve"> beverages and tobacco processing</t>
  </si>
  <si>
    <t xml:space="preserve"> 33.12.29.90+</t>
  </si>
  <si>
    <t xml:space="preserve"> Επισκευή και συντήρηση άλλων μηχανη-</t>
  </si>
  <si>
    <t xml:space="preserve"> Repairs and maintenance services of </t>
  </si>
  <si>
    <t xml:space="preserve"> 33.19.00.00</t>
  </si>
  <si>
    <t xml:space="preserve"> μάτων ειδικής χρήσης (τυπογραφικών μηχανών,</t>
  </si>
  <si>
    <t xml:space="preserve"> other special purpose machinery </t>
  </si>
  <si>
    <t xml:space="preserve"> εκτυπωτών κλπ.) και μηχανών ψυχαγωγίας</t>
  </si>
  <si>
    <t xml:space="preserve"> (printing, entertainment  etc.)</t>
  </si>
  <si>
    <t xml:space="preserve"> 33.14</t>
  </si>
  <si>
    <t xml:space="preserve"> Επισκευή ηλεκτρικού εξοπλισμού</t>
  </si>
  <si>
    <t xml:space="preserve"> Repair of electrical equipment</t>
  </si>
  <si>
    <t xml:space="preserve"> 33.14.11</t>
  </si>
  <si>
    <t xml:space="preserve"> Επισκευή και συντήρηση ηλεκτροκινητήρων</t>
  </si>
  <si>
    <t xml:space="preserve"> (περιελίξεις μοτέρ), ηλεκτρογεννητριών, </t>
  </si>
  <si>
    <t xml:space="preserve"> Repairs and maintenance of electric</t>
  </si>
  <si>
    <t xml:space="preserve"> μετασχηματιστών και εξοπλισμού διανομής </t>
  </si>
  <si>
    <t xml:space="preserve"> motors, generators, transformers and </t>
  </si>
  <si>
    <t xml:space="preserve"> και ελέγχου του ηλεκτρικού ρεύματος</t>
  </si>
  <si>
    <t xml:space="preserve"> electricity distribution control apparatus</t>
  </si>
  <si>
    <t xml:space="preserve"> Επισκευή και συντήρηση πλοίων, σκαφών </t>
  </si>
  <si>
    <t xml:space="preserve"> 33.16.10.00</t>
  </si>
  <si>
    <t xml:space="preserve"> 33.20</t>
  </si>
  <si>
    <t xml:space="preserve"> Εγκατάσταση βιομηχανικών μηχανημάτων </t>
  </si>
  <si>
    <t xml:space="preserve"> Installation of industrial machinery </t>
  </si>
  <si>
    <t xml:space="preserve"> και εξοπλισμού</t>
  </si>
  <si>
    <t xml:space="preserve"> and equipment</t>
  </si>
  <si>
    <t xml:space="preserve"> 33.20.29.50+</t>
  </si>
  <si>
    <t xml:space="preserve"> Μηχανολογικές εργασίες (εγκαταστάσεις</t>
  </si>
  <si>
    <t xml:space="preserve"> Mechanical engineering works</t>
  </si>
  <si>
    <t xml:space="preserve"> 33.20.29.60</t>
  </si>
  <si>
    <t xml:space="preserve"> συστημάτων θέρμανσης, ψύξης,</t>
  </si>
  <si>
    <t xml:space="preserve"> (installation of central heating,</t>
  </si>
  <si>
    <t xml:space="preserve"> αερισμού, αποχετεύσεων, κλιματισμού </t>
  </si>
  <si>
    <t xml:space="preserve"> freezing, ventilation, sewage and</t>
  </si>
  <si>
    <t xml:space="preserve"> και πυρασφάλειας σε ξενοδοχεία κλπ.)</t>
  </si>
  <si>
    <t xml:space="preserve"> air conditioning in hotels etc.)</t>
  </si>
  <si>
    <t xml:space="preserve"> Meat powders (unfit for human consumption)</t>
  </si>
  <si>
    <t xml:space="preserve"> goods and cakes</t>
  </si>
  <si>
    <t xml:space="preserve"> Manufacture of prepared meals and dishes</t>
  </si>
  <si>
    <t xml:space="preserve"> Κατασκευή άλλων προϊόντων από ξύλο,</t>
  </si>
  <si>
    <t xml:space="preserve"> Plastic carboys </t>
  </si>
  <si>
    <t xml:space="preserve"> Γεύματα με βάση τα λαχανικά και έτοιμες σαλάτες</t>
  </si>
  <si>
    <t xml:space="preserve"> Prepared meals based on vegetables and salads</t>
  </si>
  <si>
    <t xml:space="preserve"> Μπιφτέκια με βάση το κρέας</t>
  </si>
  <si>
    <t xml:space="preserve"> Βurgers based on meat</t>
  </si>
  <si>
    <t xml:space="preserve"> Pet food</t>
  </si>
  <si>
    <r>
      <t xml:space="preserve"> Λίπη βοοειδών, προβάτων, αιγών και χοίρων</t>
    </r>
    <r>
      <rPr>
        <sz val="10"/>
        <rFont val="Calibri"/>
        <family val="2"/>
        <charset val="161"/>
      </rPr>
      <t>·</t>
    </r>
  </si>
  <si>
    <t xml:space="preserve"> έντερα ζώων και άλλα υποπροϊόντα σφαγείου</t>
  </si>
  <si>
    <t xml:space="preserve"> Fats of bovine animals, sheeps, goats and pigs;</t>
  </si>
  <si>
    <t xml:space="preserve"> guts and other offal, of animals</t>
  </si>
  <si>
    <t xml:space="preserve"> Παρασκευασμένες τροφές για κατοικίδια ζώα</t>
  </si>
  <si>
    <t xml:space="preserve"> Τέντες, μουσαμάδες και ιμάντες για </t>
  </si>
  <si>
    <t xml:space="preserve"> Χαρτί οικιακής χρήσης, υγιεινής ή καθαριότητας</t>
  </si>
  <si>
    <t xml:space="preserve"> Manufacture of industrial gases, organic</t>
  </si>
  <si>
    <t xml:space="preserve"> basic chemicals and explosives</t>
  </si>
  <si>
    <t xml:space="preserve"> ΚΑΤΑΣΚΕΥΗ ΠΡΟΪΟΝΤΩΝ ΑΠΌ ΕΛΑΣΤΙΚΟ</t>
  </si>
  <si>
    <t xml:space="preserve"> (ΚΑΟΥΤΣΟΥΚ) ΚΑΙ ΠΛΑΣΤΙΚΕΣ ΥΛΕΣ</t>
  </si>
  <si>
    <t xml:space="preserve"> Σφουγγάρια μπάνιου</t>
  </si>
  <si>
    <t xml:space="preserve"> 24.20+24.41+</t>
  </si>
  <si>
    <t xml:space="preserve"> 24.42+24.44</t>
  </si>
  <si>
    <t xml:space="preserve"> Παραγωγή  χρυσού, αλουμινίου και χαλκού</t>
  </si>
  <si>
    <t xml:space="preserve"> Gold, aluminium and copper production</t>
  </si>
  <si>
    <t xml:space="preserve"> Κατασκευή τηλεπικοινωνιακού εξοπλισμού, </t>
  </si>
  <si>
    <t xml:space="preserve"> Manufacture of  communication equipment,</t>
  </si>
  <si>
    <t xml:space="preserve"> instruments and appliances for measuring</t>
  </si>
  <si>
    <t xml:space="preserve"> and electric lighting equipment</t>
  </si>
  <si>
    <t xml:space="preserve"> 27.40</t>
  </si>
  <si>
    <t xml:space="preserve"> Τηλεπικοινωνιακός εξοπλισμός.</t>
  </si>
  <si>
    <t xml:space="preserve"> Communication equipment.</t>
  </si>
  <si>
    <t xml:space="preserve"> 28.29.22.10+</t>
  </si>
  <si>
    <t xml:space="preserve"> 28.29.13.30</t>
  </si>
  <si>
    <t xml:space="preserve"> Μηχανοκίνητα οχήματα. Αμαξώματα οχημάτων.</t>
  </si>
  <si>
    <t xml:space="preserve"> Wooden parts for seats and upholstery</t>
  </si>
  <si>
    <t xml:space="preserve"> Βούρτσες και σκούπες για οικιακή χρήση,</t>
  </si>
  <si>
    <t xml:space="preserve"> Πίτσα και κρέπες (κατεψυγμένα)</t>
  </si>
  <si>
    <t xml:space="preserve"> Pizza and crepes (frozen)</t>
  </si>
  <si>
    <t xml:space="preserve"> 10.89.16.00</t>
  </si>
  <si>
    <t xml:space="preserve"> Σάντουιτς παρασκευασμένα</t>
  </si>
  <si>
    <t xml:space="preserve"> Sandwiches, prepared</t>
  </si>
  <si>
    <t xml:space="preserve"> Cannelloni, lazania and other </t>
  </si>
  <si>
    <t xml:space="preserve"> 11.01+11.03</t>
  </si>
  <si>
    <t xml:space="preserve"> αλκοολούχων ποτών και παραγωγή μηλίτη</t>
  </si>
  <si>
    <t xml:space="preserve"> Distilling, rectifying and blending of spirits</t>
  </si>
  <si>
    <t xml:space="preserve"> Άλλα οινοπνευματώδη ποτά (τεκίλα, μηλίτης κλπ.)</t>
  </si>
  <si>
    <t xml:space="preserve"> 11.01.10.90+</t>
  </si>
  <si>
    <t xml:space="preserve"> 11.03.10</t>
  </si>
  <si>
    <t xml:space="preserve"> Other alcoholic beverages (tequila, apple</t>
  </si>
  <si>
    <t xml:space="preserve">  cider etc.)</t>
  </si>
  <si>
    <t xml:space="preserve"> and manufacture of apple cider</t>
  </si>
  <si>
    <t xml:space="preserve"> Γυαλόχαρτο και μη μεταλλικά ορυκτά προϊόντα </t>
  </si>
  <si>
    <t xml:space="preserve"> π.δ.κ.α. (περλίτης, φαιόχωμα, κιμωλία  κλπ.)</t>
  </si>
  <si>
    <t xml:space="preserve"> 23.91.12.50+</t>
  </si>
  <si>
    <t xml:space="preserve"> Sandpaper and non metallic mineral products </t>
  </si>
  <si>
    <t xml:space="preserve"> n.e.c. (perlite, umber, chalk etc.) </t>
  </si>
  <si>
    <t xml:space="preserve"> 24.10+24.20+</t>
  </si>
  <si>
    <t xml:space="preserve"> 24.41+24.42+</t>
  </si>
  <si>
    <t xml:space="preserve"> Επισκευή και συντήρηση ανελκυστήρων</t>
  </si>
  <si>
    <t xml:space="preserve"> και λοιπών μηχανημάτων ανύψωσης</t>
  </si>
  <si>
    <t xml:space="preserve"> of lifts and other lifting equipment</t>
  </si>
  <si>
    <t xml:space="preserve"> Repairs and maintenance services </t>
  </si>
  <si>
    <t>2 0 2 0</t>
  </si>
  <si>
    <t xml:space="preserve"> Επενδύσεις δαπέδου, τοίχου, οροφής κ.λπ.</t>
  </si>
  <si>
    <t xml:space="preserve"> από πολυμερή του βινυλοχλωριδίου</t>
  </si>
  <si>
    <t xml:space="preserve"> of polymers of vinyl chloride</t>
  </si>
  <si>
    <t xml:space="preserve"> Floor, wall, ceiling etc. coverings</t>
  </si>
  <si>
    <t xml:space="preserve"> 28.21+28.22+</t>
  </si>
  <si>
    <t xml:space="preserve"> Κατασκευή φούρνων και κλιβάνων, εξοπλι-</t>
  </si>
  <si>
    <t xml:space="preserve"> σμού ανύψωσης και διακίνησης φορτίων και</t>
  </si>
  <si>
    <t xml:space="preserve"> άλλων μηχανών γενικής χρήσης π.δ.κ.α.</t>
  </si>
  <si>
    <t xml:space="preserve"> Manufacture of ovens and furnaces, lifting </t>
  </si>
  <si>
    <t xml:space="preserve"> and handling equipment and other </t>
  </si>
  <si>
    <t xml:space="preserve"> general-purpose machinery n.e.c.</t>
  </si>
  <si>
    <t xml:space="preserve"> Φούρνοι, ανελκυστήρες, μέρη αυτών, γερανογέφυ-</t>
  </si>
  <si>
    <t xml:space="preserve"> ρες, αναβατόρια, ζυγαριές, γεφυροπλάστιγγες</t>
  </si>
  <si>
    <t xml:space="preserve"> Ovens, lifts, cranes and their parts</t>
  </si>
  <si>
    <t>2 0 2 1</t>
  </si>
  <si>
    <t xml:space="preserve"> 10.52.10.01</t>
  </si>
  <si>
    <t xml:space="preserve"> Bρώσιμοι πάγοι</t>
  </si>
  <si>
    <t xml:space="preserve"> Παγωτά</t>
  </si>
  <si>
    <t xml:space="preserve"> Edible ice</t>
  </si>
  <si>
    <t xml:space="preserve"> Ice-cream</t>
  </si>
  <si>
    <t xml:space="preserve"> 20.12.19.65+</t>
  </si>
  <si>
    <t xml:space="preserve"> πρωτοξείδιο του αζώτου, θειϊκό νικέλιο,</t>
  </si>
  <si>
    <t xml:space="preserve"> Nitrogen, oxygen, carbon dioxide, nitric protoxide,</t>
  </si>
  <si>
    <t xml:space="preserve"> nickel sulfate, activated bentonite, distilled water,</t>
  </si>
  <si>
    <t xml:space="preserve"> 22.29.21</t>
  </si>
  <si>
    <t xml:space="preserve"> Αυτοκόλλητες πλάκες, φύλλα, ταινίες κλπ. από</t>
  </si>
  <si>
    <t xml:space="preserve"> πλαστικές ύλες</t>
  </si>
  <si>
    <t xml:space="preserve"> Self-adhesive plates, sheets, film etc. of plastic</t>
  </si>
  <si>
    <t xml:space="preserve"> 30.30.32.20</t>
  </si>
  <si>
    <t xml:space="preserve"> και εξαρτήματα ελικοπτέρων</t>
  </si>
  <si>
    <t xml:space="preserve"> Βάρκες και σκάφη, μη επανδρωμένα αεροσκάφη</t>
  </si>
  <si>
    <t xml:space="preserve"> Boats and other vessels, unmanned aircrafts</t>
  </si>
  <si>
    <t xml:space="preserve"> and parts for helicopters</t>
  </si>
  <si>
    <t xml:space="preserve"> 32.50.30+</t>
  </si>
  <si>
    <t xml:space="preserve"> Οπτικοί φακοί και ιατρικά έπιπλα</t>
  </si>
  <si>
    <t xml:space="preserve"> Spectacle lenses and medical furniture</t>
  </si>
  <si>
    <t>2 0 2 2</t>
  </si>
  <si>
    <t xml:space="preserve"> 19</t>
  </si>
  <si>
    <t xml:space="preserve"> 19.20</t>
  </si>
  <si>
    <t xml:space="preserve"> Λιπαντικά λάδια</t>
  </si>
  <si>
    <t xml:space="preserve"> Lubricating oils</t>
  </si>
  <si>
    <t xml:space="preserve"> Παραγωγή προϊόντων διύλισης πετρελαίου</t>
  </si>
  <si>
    <t xml:space="preserve"> ΠΑΡΑΓΩΓΗ ΠΡΟΪΟΝΤΩΝ ΔΙΥΛΙΣΗΣ </t>
  </si>
  <si>
    <t xml:space="preserve"> MANUFACTURE OF REFINED</t>
  </si>
  <si>
    <t xml:space="preserve"> PETROLEUM PRODUCTS </t>
  </si>
  <si>
    <t xml:space="preserve"> Manufacture of refined petroleum products</t>
  </si>
  <si>
    <t xml:space="preserve"> 32.30.15.90+</t>
  </si>
  <si>
    <t xml:space="preserve"> κάθε είδους από οποιοδήποτε υλικό</t>
  </si>
  <si>
    <t xml:space="preserve"> μαντολίνα κλπ.), αθλητικά είδη και παιχνίδια</t>
  </si>
  <si>
    <t xml:space="preserve"> and toys of any material</t>
  </si>
  <si>
    <t xml:space="preserve"> mandolins etc.), sports goods and games</t>
  </si>
  <si>
    <t>ΠΩΛΗΣΕΙΣ ΒΙΟΜΗΧΑΝΙΚΩΝ ΠΡΟΪΟΝΤΩΝ ΕΓΧΩΡΙΑΣ ΠΑΡΑΓΩΓΗΣ ΚΑΤΑ ΕΙΔΟΣ, 2020-2023</t>
  </si>
  <si>
    <t>SALES OF INDUSTRIAL COMMODITIES OF LOCAL PRODUCTION BY TYPE, 2020-2023</t>
  </si>
  <si>
    <t>2 0 2 3</t>
  </si>
  <si>
    <t>COPYRIGHT © :2025, REPUBLIC OF CYPRUS, STATISTICAL SERVICE</t>
  </si>
  <si>
    <t xml:space="preserve"> 32.50.22.55+</t>
  </si>
  <si>
    <t xml:space="preserve"> 32.50.22.90</t>
  </si>
  <si>
    <t xml:space="preserve"> και τεχνητά άνθρώπινα μέλη</t>
  </si>
  <si>
    <t xml:space="preserve"> 20.11+20.13+</t>
  </si>
  <si>
    <t xml:space="preserve"> 20.14+20.51</t>
  </si>
  <si>
    <t xml:space="preserve"> +32.40</t>
  </si>
  <si>
    <t xml:space="preserve"> 32.20+32.30</t>
  </si>
  <si>
    <t xml:space="preserve"> other chemical products n.e.c., biofuels</t>
  </si>
  <si>
    <t xml:space="preserve"> 33.15</t>
  </si>
  <si>
    <t xml:space="preserve"> αναψυχής και αγώνων</t>
  </si>
  <si>
    <t xml:space="preserve"> 33.15.10.00</t>
  </si>
  <si>
    <t xml:space="preserve"> 33.16</t>
  </si>
  <si>
    <t xml:space="preserve"> Επισκευή και συντήρηση αεροσκαφών</t>
  </si>
  <si>
    <t xml:space="preserve"> σκαφών</t>
  </si>
  <si>
    <t xml:space="preserve"> Επισκευή και συντήρηση πλοίων και σκαφών</t>
  </si>
  <si>
    <t xml:space="preserve"> Repair and maintenance of ships and boats</t>
  </si>
  <si>
    <t xml:space="preserve"> Repairs and maintenance services of ships and</t>
  </si>
  <si>
    <t xml:space="preserve"> Repair and maintenance of aircrafts</t>
  </si>
  <si>
    <t xml:space="preserve"> Repairs and maintenance services of aircrafts</t>
  </si>
  <si>
    <t xml:space="preserve"> boats (pleasure or sporting)</t>
  </si>
  <si>
    <t>(Τελευταία Ενημέρωση-Last Updated 10/09/2025)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</si>
</sst>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"/>
    <numFmt numFmtId="165" formatCode="\Γyy\ν\ι\κ\ό\ς\ \ \ \τ\ύ\π\ο\ς\ \ \ "/>
    <numFmt numFmtId="166" formatCode="0.0"/>
  </numFmts>
  <fonts count="19" x14ac:knownFonts="1">
    <font>
      <sz val="10"/>
      <name val="Arial"/>
      <charset val="161"/>
    </font>
    <font>
      <b/>
      <sz val="20"/>
      <color indexed="12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i/>
      <sz val="10"/>
      <name val="Arial"/>
      <family val="2"/>
      <charset val="161"/>
    </font>
    <font>
      <i/>
      <sz val="10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12"/>
      <name val="Arial"/>
      <family val="2"/>
      <charset val="161"/>
    </font>
    <font>
      <sz val="10"/>
      <color indexed="10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b/>
      <i/>
      <sz val="10"/>
      <color indexed="8"/>
      <name val="Arial"/>
      <family val="2"/>
    </font>
    <font>
      <sz val="9"/>
      <name val="Arial Greek"/>
      <family val="2"/>
      <charset val="161"/>
    </font>
    <font>
      <sz val="9"/>
      <name val="Times New Roman"/>
      <family val="1"/>
      <charset val="161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sz val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double">
        <color indexed="39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49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right"/>
    </xf>
    <xf numFmtId="0" fontId="5" fillId="2" borderId="4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/>
    <xf numFmtId="0" fontId="6" fillId="2" borderId="4" xfId="0" applyFont="1" applyFill="1" applyBorder="1" applyAlignment="1" applyProtection="1">
      <alignment horizontal="center"/>
      <protection locked="0"/>
    </xf>
    <xf numFmtId="3" fontId="5" fillId="2" borderId="8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center" vertical="top" wrapText="1"/>
    </xf>
    <xf numFmtId="164" fontId="3" fillId="2" borderId="7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/>
    <xf numFmtId="164" fontId="2" fillId="2" borderId="7" xfId="0" applyNumberFormat="1" applyFont="1" applyFill="1" applyBorder="1" applyAlignment="1">
      <alignment horizontal="right"/>
    </xf>
    <xf numFmtId="49" fontId="3" fillId="2" borderId="4" xfId="0" applyNumberFormat="1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right"/>
    </xf>
    <xf numFmtId="164" fontId="7" fillId="2" borderId="7" xfId="0" applyNumberFormat="1" applyFont="1" applyFill="1" applyBorder="1" applyAlignment="1">
      <alignment horizontal="right"/>
    </xf>
    <xf numFmtId="49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3" fontId="6" fillId="2" borderId="8" xfId="0" applyNumberFormat="1" applyFont="1" applyFill="1" applyBorder="1" applyAlignment="1" applyProtection="1">
      <alignment horizontal="right"/>
      <protection locked="0"/>
    </xf>
    <xf numFmtId="164" fontId="6" fillId="2" borderId="7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3" fontId="7" fillId="2" borderId="8" xfId="0" applyNumberFormat="1" applyFont="1" applyFill="1" applyBorder="1" applyAlignment="1" applyProtection="1">
      <alignment horizontal="right"/>
      <protection locked="0"/>
    </xf>
    <xf numFmtId="164" fontId="7" fillId="2" borderId="7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3" fontId="2" fillId="2" borderId="8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3" fontId="7" fillId="2" borderId="0" xfId="0" applyNumberFormat="1" applyFont="1" applyFill="1" applyAlignment="1">
      <alignment horizontal="right"/>
    </xf>
    <xf numFmtId="0" fontId="3" fillId="2" borderId="8" xfId="0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3" fontId="3" fillId="2" borderId="8" xfId="0" applyNumberFormat="1" applyFont="1" applyFill="1" applyBorder="1"/>
    <xf numFmtId="164" fontId="3" fillId="2" borderId="7" xfId="0" applyNumberFormat="1" applyFont="1" applyFill="1" applyBorder="1"/>
    <xf numFmtId="49" fontId="3" fillId="2" borderId="4" xfId="0" applyNumberFormat="1" applyFont="1" applyFill="1" applyBorder="1" applyAlignment="1">
      <alignment horizontal="left"/>
    </xf>
    <xf numFmtId="3" fontId="3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3" fontId="7" fillId="2" borderId="7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3" fontId="2" fillId="2" borderId="8" xfId="0" applyNumberFormat="1" applyFont="1" applyFill="1" applyBorder="1"/>
    <xf numFmtId="164" fontId="2" fillId="2" borderId="7" xfId="0" applyNumberFormat="1" applyFont="1" applyFill="1" applyBorder="1"/>
    <xf numFmtId="3" fontId="3" fillId="2" borderId="7" xfId="0" applyNumberFormat="1" applyFont="1" applyFill="1" applyBorder="1" applyAlignment="1" applyProtection="1">
      <alignment horizontal="right"/>
      <protection locked="0"/>
    </xf>
    <xf numFmtId="3" fontId="8" fillId="2" borderId="8" xfId="0" applyNumberFormat="1" applyFont="1" applyFill="1" applyBorder="1" applyAlignment="1">
      <alignment horizontal="right"/>
    </xf>
    <xf numFmtId="164" fontId="8" fillId="2" borderId="7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/>
    <xf numFmtId="49" fontId="9" fillId="2" borderId="4" xfId="0" applyNumberFormat="1" applyFont="1" applyFill="1" applyBorder="1"/>
    <xf numFmtId="49" fontId="10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Protection="1">
      <protection locked="0"/>
    </xf>
    <xf numFmtId="3" fontId="11" fillId="2" borderId="8" xfId="0" applyNumberFormat="1" applyFont="1" applyFill="1" applyBorder="1" applyAlignment="1">
      <alignment horizontal="right"/>
    </xf>
    <xf numFmtId="164" fontId="11" fillId="2" borderId="7" xfId="0" applyNumberFormat="1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/>
    <xf numFmtId="0" fontId="3" fillId="2" borderId="4" xfId="0" quotePrefix="1" applyFont="1" applyFill="1" applyBorder="1" applyAlignment="1">
      <alignment horizontal="center"/>
    </xf>
    <xf numFmtId="0" fontId="6" fillId="2" borderId="8" xfId="0" applyFont="1" applyFill="1" applyBorder="1"/>
    <xf numFmtId="0" fontId="6" fillId="2" borderId="7" xfId="0" applyFont="1" applyFill="1" applyBorder="1"/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0" fontId="11" fillId="2" borderId="8" xfId="0" applyFont="1" applyFill="1" applyBorder="1" applyAlignment="1">
      <alignment horizontal="right"/>
    </xf>
    <xf numFmtId="0" fontId="2" fillId="2" borderId="4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right"/>
      <protection locked="0"/>
    </xf>
    <xf numFmtId="0" fontId="8" fillId="2" borderId="8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3" fillId="2" borderId="8" xfId="0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/>
    <xf numFmtId="0" fontId="6" fillId="2" borderId="4" xfId="0" applyFont="1" applyFill="1" applyBorder="1" applyAlignment="1">
      <alignment horizontal="center"/>
    </xf>
    <xf numFmtId="3" fontId="12" fillId="2" borderId="8" xfId="0" applyNumberFormat="1" applyFont="1" applyFill="1" applyBorder="1" applyAlignment="1" applyProtection="1">
      <alignment horizontal="right"/>
      <protection locked="0"/>
    </xf>
    <xf numFmtId="164" fontId="12" fillId="2" borderId="7" xfId="0" applyNumberFormat="1" applyFont="1" applyFill="1" applyBorder="1" applyAlignment="1" applyProtection="1">
      <alignment horizontal="right"/>
      <protection locked="0"/>
    </xf>
    <xf numFmtId="3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3" fontId="12" fillId="2" borderId="8" xfId="0" applyNumberFormat="1" applyFont="1" applyFill="1" applyBorder="1" applyAlignment="1">
      <alignment horizontal="right"/>
    </xf>
    <xf numFmtId="164" fontId="12" fillId="2" borderId="7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>
      <alignment horizontal="right"/>
    </xf>
    <xf numFmtId="164" fontId="6" fillId="2" borderId="7" xfId="0" applyNumberFormat="1" applyFont="1" applyFill="1" applyBorder="1" applyAlignment="1">
      <alignment horizontal="right"/>
    </xf>
    <xf numFmtId="0" fontId="10" fillId="2" borderId="0" xfId="0" applyFont="1" applyFill="1"/>
    <xf numFmtId="0" fontId="3" fillId="2" borderId="4" xfId="0" applyFont="1" applyFill="1" applyBorder="1" applyAlignment="1">
      <alignment horizontal="left" vertical="center" wrapText="1"/>
    </xf>
    <xf numFmtId="3" fontId="11" fillId="2" borderId="8" xfId="0" applyNumberFormat="1" applyFont="1" applyFill="1" applyBorder="1" applyAlignment="1" applyProtection="1">
      <alignment horizontal="right"/>
      <protection locked="0"/>
    </xf>
    <xf numFmtId="164" fontId="11" fillId="2" borderId="7" xfId="0" applyNumberFormat="1" applyFont="1" applyFill="1" applyBorder="1" applyAlignment="1" applyProtection="1">
      <alignment horizontal="right"/>
      <protection locked="0"/>
    </xf>
    <xf numFmtId="3" fontId="8" fillId="2" borderId="8" xfId="0" applyNumberFormat="1" applyFont="1" applyFill="1" applyBorder="1" applyAlignment="1" applyProtection="1">
      <alignment horizontal="right"/>
      <protection locked="0"/>
    </xf>
    <xf numFmtId="164" fontId="8" fillId="2" borderId="7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164" fontId="5" fillId="2" borderId="7" xfId="0" applyNumberFormat="1" applyFont="1" applyFill="1" applyBorder="1" applyAlignment="1" applyProtection="1">
      <alignment horizontal="right"/>
      <protection locked="0"/>
    </xf>
    <xf numFmtId="0" fontId="3" fillId="2" borderId="7" xfId="0" applyFont="1" applyFill="1" applyBorder="1"/>
    <xf numFmtId="165" fontId="3" fillId="2" borderId="4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3" fontId="12" fillId="2" borderId="7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3" fontId="5" fillId="2" borderId="8" xfId="0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49" fontId="10" fillId="2" borderId="4" xfId="0" applyNumberFormat="1" applyFont="1" applyFill="1" applyBorder="1"/>
    <xf numFmtId="49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49" fontId="3" fillId="2" borderId="0" xfId="0" applyNumberFormat="1" applyFont="1" applyFill="1"/>
    <xf numFmtId="0" fontId="13" fillId="2" borderId="11" xfId="0" applyFont="1" applyFill="1" applyBorder="1" applyProtection="1">
      <protection locked="0"/>
    </xf>
    <xf numFmtId="166" fontId="14" fillId="2" borderId="11" xfId="0" applyNumberFormat="1" applyFont="1" applyFill="1" applyBorder="1" applyAlignment="1">
      <alignment horizontal="right"/>
    </xf>
    <xf numFmtId="166" fontId="14" fillId="2" borderId="11" xfId="0" applyNumberFormat="1" applyFont="1" applyFill="1" applyBorder="1"/>
    <xf numFmtId="166" fontId="14" fillId="2" borderId="0" xfId="0" applyNumberFormat="1" applyFont="1" applyFill="1"/>
    <xf numFmtId="0" fontId="15" fillId="2" borderId="0" xfId="0" applyFont="1" applyFill="1"/>
    <xf numFmtId="0" fontId="16" fillId="2" borderId="0" xfId="0" applyFont="1" applyFill="1"/>
    <xf numFmtId="166" fontId="14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vertical="top"/>
    </xf>
    <xf numFmtId="0" fontId="2" fillId="2" borderId="5" xfId="0" applyFont="1" applyFill="1" applyBorder="1" applyAlignment="1">
      <alignment horizontal="center" vertical="center" wrapText="1"/>
    </xf>
    <xf numFmtId="49" fontId="3" fillId="0" borderId="4" xfId="0" applyNumberFormat="1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4" fontId="7" fillId="0" borderId="7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1800225</xdr:colOff>
      <xdr:row>0</xdr:row>
      <xdr:rowOff>0</xdr:rowOff>
    </xdr:from>
    <xdr:to>
      <xdr:col>12</xdr:col>
      <xdr:colOff>2809875</xdr:colOff>
      <xdr:row>1</xdr:row>
      <xdr:rowOff>276225</xdr:rowOff>
    </xdr:to>
    <xdr:pic>
      <xdr:nvPicPr>
        <xdr:cNvPr id="2" name="Picture 1" descr="StatlogoSm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0"/>
          <a:ext cx="1009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142875</xdr:colOff>
      <xdr:row>123</xdr:row>
      <xdr:rowOff>0</xdr:rowOff>
    </xdr:from>
    <xdr:to>
      <xdr:col>4</xdr:col>
      <xdr:colOff>188594</xdr:colOff>
      <xdr:row>125</xdr:row>
      <xdr:rowOff>28575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E982092C-26C3-44D6-9F5A-DA3BFD71B48D}"/>
            </a:ext>
          </a:extLst>
        </xdr:cNvPr>
        <xdr:cNvSpPr/>
      </xdr:nvSpPr>
      <xdr:spPr>
        <a:xfrm>
          <a:off x="7639050" y="17068800"/>
          <a:ext cx="45719" cy="314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71"/>
  <sheetViews>
    <sheetView tabSelected="1" zoomScaleNormal="100" zoomScaleSheetLayoutView="80" workbookViewId="0">
      <pane ySplit="6" topLeftCell="A7" activePane="bottomLeft" state="frozen"/>
      <selection pane="bottomLeft"/>
    </sheetView>
  </sheetViews>
  <sheetFormatPr defaultColWidth="7.7109375" defaultRowHeight="12.95" customHeight="1" x14ac:dyDescent="0.2"/>
  <cols>
    <col min="1" max="1" width="2.140625" style="3" customWidth="1"/>
    <col min="2" max="2" width="13.85546875" style="131" customWidth="1"/>
    <col min="3" max="3" width="44.28515625" style="3" customWidth="1"/>
    <col min="4" max="4" width="12.42578125" style="3" customWidth="1"/>
    <col min="5" max="5" width="9.5703125" style="3" customWidth="1"/>
    <col min="6" max="6" width="10.28515625" style="3" customWidth="1"/>
    <col min="7" max="7" width="9.5703125" style="3" customWidth="1"/>
    <col min="8" max="8" width="10.28515625" style="3" customWidth="1"/>
    <col min="9" max="9" width="9.5703125" style="3" customWidth="1"/>
    <col min="10" max="10" width="10.28515625" style="3" customWidth="1"/>
    <col min="11" max="11" width="9.5703125" style="3" customWidth="1"/>
    <col min="12" max="12" width="10.28515625" style="3" customWidth="1"/>
    <col min="13" max="13" width="42.5703125" style="9" customWidth="1"/>
    <col min="14" max="14" width="2.140625" style="3" customWidth="1"/>
    <col min="15" max="23" width="7.7109375" style="3" customWidth="1"/>
    <col min="24" max="16384" width="7.7109375" style="3"/>
  </cols>
  <sheetData>
    <row r="1" spans="2:13" ht="24" customHeight="1" x14ac:dyDescent="0.4">
      <c r="B1" s="1" t="s">
        <v>2146</v>
      </c>
      <c r="C1" s="2"/>
      <c r="D1" s="2"/>
      <c r="M1" s="3"/>
    </row>
    <row r="2" spans="2:13" ht="24" customHeight="1" thickBot="1" x14ac:dyDescent="0.45">
      <c r="B2" s="4" t="s">
        <v>2147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</row>
    <row r="3" spans="2:13" ht="9.75" customHeight="1" thickTop="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22.5" customHeight="1" x14ac:dyDescent="0.2">
      <c r="B4" s="147" t="s">
        <v>0</v>
      </c>
      <c r="C4" s="150" t="s">
        <v>1</v>
      </c>
      <c r="D4" s="153" t="s">
        <v>2</v>
      </c>
      <c r="E4" s="156" t="s">
        <v>2094</v>
      </c>
      <c r="F4" s="157"/>
      <c r="G4" s="156" t="s">
        <v>2109</v>
      </c>
      <c r="H4" s="157"/>
      <c r="I4" s="160" t="s">
        <v>2131</v>
      </c>
      <c r="J4" s="160"/>
      <c r="K4" s="156" t="s">
        <v>2148</v>
      </c>
      <c r="L4" s="157"/>
      <c r="M4" s="150" t="s">
        <v>3</v>
      </c>
    </row>
    <row r="5" spans="2:13" ht="26.25" customHeight="1" x14ac:dyDescent="0.2">
      <c r="B5" s="148"/>
      <c r="C5" s="151"/>
      <c r="D5" s="154"/>
      <c r="E5" s="158" t="s">
        <v>4</v>
      </c>
      <c r="F5" s="10" t="s">
        <v>5</v>
      </c>
      <c r="G5" s="158" t="s">
        <v>4</v>
      </c>
      <c r="H5" s="10" t="s">
        <v>5</v>
      </c>
      <c r="I5" s="158" t="s">
        <v>4</v>
      </c>
      <c r="J5" s="10" t="s">
        <v>5</v>
      </c>
      <c r="K5" s="158" t="s">
        <v>4</v>
      </c>
      <c r="L5" s="10" t="s">
        <v>5</v>
      </c>
      <c r="M5" s="151"/>
    </row>
    <row r="6" spans="2:13" ht="15" customHeight="1" x14ac:dyDescent="0.2">
      <c r="B6" s="149"/>
      <c r="C6" s="152"/>
      <c r="D6" s="155"/>
      <c r="E6" s="159"/>
      <c r="F6" s="140" t="s">
        <v>6</v>
      </c>
      <c r="G6" s="159"/>
      <c r="H6" s="140" t="s">
        <v>6</v>
      </c>
      <c r="I6" s="159"/>
      <c r="J6" s="140" t="s">
        <v>6</v>
      </c>
      <c r="K6" s="159"/>
      <c r="L6" s="140" t="s">
        <v>6</v>
      </c>
      <c r="M6" s="152"/>
    </row>
    <row r="7" spans="2:13" ht="5.25" customHeight="1" x14ac:dyDescent="0.2">
      <c r="B7" s="11"/>
      <c r="C7" s="12"/>
      <c r="D7" s="13"/>
      <c r="E7" s="14"/>
      <c r="F7" s="15"/>
      <c r="G7" s="14"/>
      <c r="H7" s="15"/>
      <c r="I7" s="14"/>
      <c r="J7" s="15"/>
      <c r="K7" s="14"/>
      <c r="L7" s="15"/>
      <c r="M7" s="12"/>
    </row>
    <row r="8" spans="2:13" ht="12" customHeight="1" x14ac:dyDescent="0.2">
      <c r="B8" s="16"/>
      <c r="C8" s="17" t="s">
        <v>7</v>
      </c>
      <c r="D8" s="13"/>
      <c r="E8" s="18"/>
      <c r="F8" s="19">
        <f>SUM(F10+F35)</f>
        <v>3416150</v>
      </c>
      <c r="G8" s="18"/>
      <c r="H8" s="19">
        <f>SUM(H10+H35)</f>
        <v>3774183</v>
      </c>
      <c r="I8" s="18"/>
      <c r="J8" s="19">
        <f>SUM(J10+J35)</f>
        <v>4289552</v>
      </c>
      <c r="K8" s="18"/>
      <c r="L8" s="19">
        <f>SUM(L10+L35)</f>
        <v>4601555</v>
      </c>
      <c r="M8" s="20" t="s">
        <v>8</v>
      </c>
    </row>
    <row r="9" spans="2:13" ht="5.25" customHeight="1" x14ac:dyDescent="0.2">
      <c r="B9" s="11"/>
      <c r="C9" s="12"/>
      <c r="D9" s="13"/>
      <c r="E9" s="18"/>
      <c r="F9" s="21"/>
      <c r="G9" s="18"/>
      <c r="H9" s="21"/>
      <c r="I9" s="18"/>
      <c r="J9" s="21"/>
      <c r="K9" s="18"/>
      <c r="L9" s="21"/>
      <c r="M9" s="22"/>
    </row>
    <row r="10" spans="2:13" ht="11.25" customHeight="1" x14ac:dyDescent="0.2">
      <c r="B10" s="23"/>
      <c r="C10" s="20" t="s">
        <v>9</v>
      </c>
      <c r="D10" s="24"/>
      <c r="E10" s="25"/>
      <c r="F10" s="19">
        <f>SUM(F12)</f>
        <v>57351</v>
      </c>
      <c r="G10" s="25"/>
      <c r="H10" s="19">
        <f>SUM(H12)</f>
        <v>65648</v>
      </c>
      <c r="I10" s="25"/>
      <c r="J10" s="19">
        <f>SUM(J12)</f>
        <v>74827</v>
      </c>
      <c r="K10" s="25"/>
      <c r="L10" s="19">
        <f>SUM(L12)</f>
        <v>85979</v>
      </c>
      <c r="M10" s="26" t="s">
        <v>10</v>
      </c>
    </row>
    <row r="11" spans="2:13" ht="5.45" customHeight="1" x14ac:dyDescent="0.2">
      <c r="B11" s="27"/>
      <c r="C11" s="12"/>
      <c r="D11" s="13"/>
      <c r="E11" s="18"/>
      <c r="F11" s="21"/>
      <c r="G11" s="18"/>
      <c r="H11" s="21"/>
      <c r="I11" s="18"/>
      <c r="J11" s="21"/>
      <c r="K11" s="18"/>
      <c r="L11" s="21"/>
      <c r="M11" s="22"/>
    </row>
    <row r="12" spans="2:13" ht="11.25" customHeight="1" x14ac:dyDescent="0.2">
      <c r="B12" s="28" t="s">
        <v>11</v>
      </c>
      <c r="C12" s="20" t="s">
        <v>12</v>
      </c>
      <c r="D12" s="13"/>
      <c r="E12" s="18"/>
      <c r="F12" s="19">
        <f>SUM(F15+F23+F32)</f>
        <v>57351</v>
      </c>
      <c r="G12" s="18"/>
      <c r="H12" s="19">
        <f>SUM(H15+H23+H32)</f>
        <v>65648</v>
      </c>
      <c r="I12" s="18"/>
      <c r="J12" s="19">
        <f>SUM(J15+J23+J32)</f>
        <v>74827</v>
      </c>
      <c r="K12" s="18"/>
      <c r="L12" s="19">
        <f>SUM(L15+L23+L32)</f>
        <v>85979</v>
      </c>
      <c r="M12" s="20" t="s">
        <v>13</v>
      </c>
    </row>
    <row r="13" spans="2:13" ht="5.25" customHeight="1" x14ac:dyDescent="0.2">
      <c r="B13" s="11"/>
      <c r="C13" s="12"/>
      <c r="D13" s="13"/>
      <c r="E13" s="29"/>
      <c r="F13" s="30"/>
      <c r="G13" s="29"/>
      <c r="H13" s="30"/>
      <c r="I13" s="29"/>
      <c r="J13" s="30"/>
      <c r="K13" s="29"/>
      <c r="L13" s="30"/>
      <c r="M13" s="12"/>
    </row>
    <row r="14" spans="2:13" ht="11.25" customHeight="1" x14ac:dyDescent="0.2">
      <c r="B14" s="31" t="s">
        <v>14</v>
      </c>
      <c r="C14" s="32" t="s">
        <v>15</v>
      </c>
      <c r="D14" s="13"/>
      <c r="E14" s="29"/>
      <c r="F14" s="30"/>
      <c r="G14" s="29"/>
      <c r="H14" s="30"/>
      <c r="I14" s="29"/>
      <c r="J14" s="30"/>
      <c r="K14" s="29"/>
      <c r="L14" s="30"/>
      <c r="M14" s="32" t="s">
        <v>16</v>
      </c>
    </row>
    <row r="15" spans="2:13" ht="11.25" customHeight="1" x14ac:dyDescent="0.2">
      <c r="B15" s="11"/>
      <c r="C15" s="32" t="s">
        <v>17</v>
      </c>
      <c r="D15" s="13"/>
      <c r="E15" s="29"/>
      <c r="F15" s="33">
        <f>SUM(F16:F21)</f>
        <v>6286</v>
      </c>
      <c r="G15" s="29"/>
      <c r="H15" s="33">
        <f>SUM(H16:H21)</f>
        <v>6234</v>
      </c>
      <c r="I15" s="29"/>
      <c r="J15" s="33">
        <f>SUM(J16:J21)</f>
        <v>8475</v>
      </c>
      <c r="K15" s="29"/>
      <c r="L15" s="33">
        <f>SUM(L16:L21)</f>
        <v>9855</v>
      </c>
      <c r="M15" s="32" t="s">
        <v>18</v>
      </c>
    </row>
    <row r="16" spans="2:13" ht="11.25" customHeight="1" x14ac:dyDescent="0.2">
      <c r="B16" s="34" t="s">
        <v>19</v>
      </c>
      <c r="C16" s="35" t="s">
        <v>20</v>
      </c>
      <c r="D16" s="36" t="s">
        <v>21</v>
      </c>
      <c r="E16" s="37">
        <v>97097</v>
      </c>
      <c r="F16" s="38">
        <v>748</v>
      </c>
      <c r="G16" s="37">
        <v>38684</v>
      </c>
      <c r="H16" s="38">
        <v>303</v>
      </c>
      <c r="I16" s="37">
        <v>51218</v>
      </c>
      <c r="J16" s="38">
        <v>434</v>
      </c>
      <c r="K16" s="37">
        <v>54845</v>
      </c>
      <c r="L16" s="38">
        <v>514</v>
      </c>
      <c r="M16" s="35" t="s">
        <v>22</v>
      </c>
    </row>
    <row r="17" spans="2:13" ht="11.25" customHeight="1" x14ac:dyDescent="0.2">
      <c r="B17" s="34" t="s">
        <v>23</v>
      </c>
      <c r="C17" s="35" t="s">
        <v>24</v>
      </c>
      <c r="D17" s="36" t="s">
        <v>25</v>
      </c>
      <c r="E17" s="37"/>
      <c r="F17" s="38"/>
      <c r="G17" s="37"/>
      <c r="H17" s="38"/>
      <c r="I17" s="37"/>
      <c r="J17" s="38"/>
      <c r="K17" s="37"/>
      <c r="L17" s="38"/>
      <c r="M17" s="35"/>
    </row>
    <row r="18" spans="2:13" ht="11.25" customHeight="1" x14ac:dyDescent="0.2">
      <c r="B18" s="11"/>
      <c r="C18" s="35" t="s">
        <v>26</v>
      </c>
      <c r="D18" s="36" t="s">
        <v>27</v>
      </c>
      <c r="E18" s="37">
        <v>17609</v>
      </c>
      <c r="F18" s="38">
        <v>573</v>
      </c>
      <c r="G18" s="37">
        <v>25920</v>
      </c>
      <c r="H18" s="38">
        <v>812</v>
      </c>
      <c r="I18" s="37">
        <v>43607</v>
      </c>
      <c r="J18" s="38">
        <v>1516</v>
      </c>
      <c r="K18" s="37">
        <v>37478</v>
      </c>
      <c r="L18" s="38">
        <v>1395</v>
      </c>
      <c r="M18" s="35" t="s">
        <v>28</v>
      </c>
    </row>
    <row r="19" spans="2:13" ht="11.25" customHeight="1" x14ac:dyDescent="0.2">
      <c r="B19" s="34" t="s">
        <v>29</v>
      </c>
      <c r="C19" s="35" t="s">
        <v>30</v>
      </c>
      <c r="D19" s="36" t="s">
        <v>27</v>
      </c>
      <c r="E19" s="37">
        <v>4200</v>
      </c>
      <c r="F19" s="38">
        <v>54</v>
      </c>
      <c r="G19" s="37">
        <v>5780</v>
      </c>
      <c r="H19" s="38">
        <v>74</v>
      </c>
      <c r="I19" s="37">
        <v>3740</v>
      </c>
      <c r="J19" s="38">
        <v>50</v>
      </c>
      <c r="K19" s="37">
        <v>6220</v>
      </c>
      <c r="L19" s="38">
        <v>84</v>
      </c>
      <c r="M19" s="35" t="s">
        <v>31</v>
      </c>
    </row>
    <row r="20" spans="2:13" ht="11.25" customHeight="1" x14ac:dyDescent="0.2">
      <c r="B20" s="34" t="s">
        <v>32</v>
      </c>
      <c r="C20" s="35" t="s">
        <v>33</v>
      </c>
      <c r="D20" s="36" t="s">
        <v>27</v>
      </c>
      <c r="E20" s="37">
        <v>562123</v>
      </c>
      <c r="F20" s="38">
        <v>4911</v>
      </c>
      <c r="G20" s="37">
        <v>569071</v>
      </c>
      <c r="H20" s="38">
        <v>5045</v>
      </c>
      <c r="I20" s="37">
        <v>651786</v>
      </c>
      <c r="J20" s="38">
        <v>6475</v>
      </c>
      <c r="K20" s="37">
        <v>743822</v>
      </c>
      <c r="L20" s="38">
        <v>7862</v>
      </c>
      <c r="M20" s="35" t="s">
        <v>34</v>
      </c>
    </row>
    <row r="21" spans="2:13" ht="5.25" customHeight="1" x14ac:dyDescent="0.2">
      <c r="B21" s="11"/>
      <c r="C21" s="12"/>
      <c r="D21" s="13"/>
      <c r="E21" s="29"/>
      <c r="F21" s="30"/>
      <c r="G21" s="29"/>
      <c r="H21" s="30"/>
      <c r="I21" s="29"/>
      <c r="J21" s="30"/>
      <c r="K21" s="29"/>
      <c r="L21" s="30"/>
      <c r="M21" s="12"/>
    </row>
    <row r="22" spans="2:13" ht="11.25" customHeight="1" x14ac:dyDescent="0.2">
      <c r="B22" s="31" t="s">
        <v>35</v>
      </c>
      <c r="C22" s="32" t="s">
        <v>36</v>
      </c>
      <c r="D22" s="13"/>
      <c r="E22" s="29"/>
      <c r="F22" s="30"/>
      <c r="G22" s="29"/>
      <c r="H22" s="30"/>
      <c r="I22" s="29"/>
      <c r="J22" s="30"/>
      <c r="K22" s="29"/>
      <c r="L22" s="30"/>
      <c r="M22" s="32" t="s">
        <v>37</v>
      </c>
    </row>
    <row r="23" spans="2:13" ht="11.25" customHeight="1" x14ac:dyDescent="0.2">
      <c r="B23" s="11"/>
      <c r="C23" s="32" t="s">
        <v>38</v>
      </c>
      <c r="D23" s="13"/>
      <c r="E23" s="29"/>
      <c r="F23" s="33">
        <f>SUM(F24:F29)</f>
        <v>50612</v>
      </c>
      <c r="G23" s="29"/>
      <c r="H23" s="33">
        <f>SUM(H24:H29)</f>
        <v>59276</v>
      </c>
      <c r="I23" s="29"/>
      <c r="J23" s="33">
        <f>SUM(J24:J29)</f>
        <v>66219</v>
      </c>
      <c r="K23" s="29"/>
      <c r="L23" s="33">
        <f>SUM(L24:L29)</f>
        <v>75947</v>
      </c>
      <c r="M23" s="32" t="s">
        <v>39</v>
      </c>
    </row>
    <row r="24" spans="2:13" ht="11.25" customHeight="1" x14ac:dyDescent="0.2">
      <c r="B24" s="34" t="s">
        <v>40</v>
      </c>
      <c r="C24" s="35" t="s">
        <v>41</v>
      </c>
      <c r="D24" s="36" t="s">
        <v>21</v>
      </c>
      <c r="E24" s="37">
        <v>3191276</v>
      </c>
      <c r="F24" s="38">
        <v>23652</v>
      </c>
      <c r="G24" s="37">
        <v>3628442</v>
      </c>
      <c r="H24" s="38">
        <v>26914</v>
      </c>
      <c r="I24" s="37">
        <v>3588287</v>
      </c>
      <c r="J24" s="38">
        <v>29961</v>
      </c>
      <c r="K24" s="37">
        <v>3771787</v>
      </c>
      <c r="L24" s="38">
        <v>34070</v>
      </c>
      <c r="M24" s="35" t="s">
        <v>42</v>
      </c>
    </row>
    <row r="25" spans="2:13" ht="11.25" customHeight="1" x14ac:dyDescent="0.2">
      <c r="B25" s="34" t="s">
        <v>43</v>
      </c>
      <c r="C25" s="35" t="s">
        <v>44</v>
      </c>
      <c r="D25" s="36" t="s">
        <v>27</v>
      </c>
      <c r="E25" s="37">
        <v>2841117</v>
      </c>
      <c r="F25" s="38">
        <v>17288</v>
      </c>
      <c r="G25" s="37">
        <v>3421521</v>
      </c>
      <c r="H25" s="38">
        <v>20732</v>
      </c>
      <c r="I25" s="37">
        <v>3240509</v>
      </c>
      <c r="J25" s="38">
        <v>22015</v>
      </c>
      <c r="K25" s="37">
        <v>3258649</v>
      </c>
      <c r="L25" s="38">
        <v>24106</v>
      </c>
      <c r="M25" s="35" t="s">
        <v>45</v>
      </c>
    </row>
    <row r="26" spans="2:13" ht="11.25" customHeight="1" x14ac:dyDescent="0.2">
      <c r="B26" s="34" t="s">
        <v>46</v>
      </c>
      <c r="C26" s="35" t="s">
        <v>47</v>
      </c>
      <c r="D26" s="36" t="s">
        <v>27</v>
      </c>
      <c r="E26" s="37">
        <v>1798992</v>
      </c>
      <c r="F26" s="38">
        <v>6337</v>
      </c>
      <c r="G26" s="37">
        <v>2338746</v>
      </c>
      <c r="H26" s="38">
        <v>8382</v>
      </c>
      <c r="I26" s="37">
        <v>2600303</v>
      </c>
      <c r="J26" s="38">
        <v>10523</v>
      </c>
      <c r="K26" s="37">
        <v>2989264</v>
      </c>
      <c r="L26" s="38">
        <v>13095</v>
      </c>
      <c r="M26" s="35" t="s">
        <v>48</v>
      </c>
    </row>
    <row r="27" spans="2:13" ht="11.25" customHeight="1" x14ac:dyDescent="0.2">
      <c r="B27" s="34" t="s">
        <v>49</v>
      </c>
      <c r="C27" s="35" t="s">
        <v>50</v>
      </c>
      <c r="D27" s="36" t="s">
        <v>27</v>
      </c>
      <c r="E27" s="37">
        <v>135883</v>
      </c>
      <c r="F27" s="38">
        <v>202</v>
      </c>
      <c r="G27" s="37">
        <v>150357</v>
      </c>
      <c r="H27" s="38">
        <v>220</v>
      </c>
      <c r="I27" s="37">
        <v>171896</v>
      </c>
      <c r="J27" s="38">
        <v>256</v>
      </c>
      <c r="K27" s="37">
        <v>122516</v>
      </c>
      <c r="L27" s="38">
        <v>196</v>
      </c>
      <c r="M27" s="35" t="s">
        <v>51</v>
      </c>
    </row>
    <row r="28" spans="2:13" ht="11.25" customHeight="1" x14ac:dyDescent="0.2">
      <c r="B28" s="34" t="s">
        <v>52</v>
      </c>
      <c r="C28" s="35" t="s">
        <v>53</v>
      </c>
      <c r="D28" s="36" t="s">
        <v>27</v>
      </c>
      <c r="E28" s="37">
        <v>92645</v>
      </c>
      <c r="F28" s="38">
        <v>2884</v>
      </c>
      <c r="G28" s="37">
        <v>81655</v>
      </c>
      <c r="H28" s="38">
        <v>2581</v>
      </c>
      <c r="I28" s="37">
        <v>86582</v>
      </c>
      <c r="J28" s="38">
        <v>3184</v>
      </c>
      <c r="K28" s="37">
        <v>102442</v>
      </c>
      <c r="L28" s="38">
        <v>4160</v>
      </c>
      <c r="M28" s="35" t="s">
        <v>54</v>
      </c>
    </row>
    <row r="29" spans="2:13" ht="11.25" customHeight="1" x14ac:dyDescent="0.2">
      <c r="B29" s="34" t="s">
        <v>55</v>
      </c>
      <c r="C29" s="35" t="s">
        <v>56</v>
      </c>
      <c r="D29" s="36" t="s">
        <v>27</v>
      </c>
      <c r="E29" s="37">
        <v>136779</v>
      </c>
      <c r="F29" s="38">
        <v>249</v>
      </c>
      <c r="G29" s="37">
        <v>244666</v>
      </c>
      <c r="H29" s="38">
        <v>447</v>
      </c>
      <c r="I29" s="37">
        <v>146143</v>
      </c>
      <c r="J29" s="38">
        <v>280</v>
      </c>
      <c r="K29" s="37">
        <v>160642</v>
      </c>
      <c r="L29" s="38">
        <v>320</v>
      </c>
      <c r="M29" s="35" t="s">
        <v>57</v>
      </c>
    </row>
    <row r="30" spans="2:13" ht="5.25" customHeight="1" x14ac:dyDescent="0.2">
      <c r="B30" s="11"/>
      <c r="C30" s="12"/>
      <c r="D30" s="13"/>
      <c r="E30" s="29"/>
      <c r="F30" s="30"/>
      <c r="G30" s="29"/>
      <c r="H30" s="30"/>
      <c r="I30" s="29"/>
      <c r="J30" s="30"/>
      <c r="K30" s="29"/>
      <c r="L30" s="30"/>
      <c r="M30" s="12"/>
    </row>
    <row r="31" spans="2:13" ht="11.25" customHeight="1" x14ac:dyDescent="0.2">
      <c r="B31" s="31" t="s">
        <v>58</v>
      </c>
      <c r="C31" s="32" t="s">
        <v>59</v>
      </c>
      <c r="D31" s="13"/>
      <c r="E31" s="29"/>
      <c r="F31" s="30"/>
      <c r="G31" s="29"/>
      <c r="H31" s="30"/>
      <c r="I31" s="29"/>
      <c r="J31" s="30"/>
      <c r="K31" s="29"/>
      <c r="L31" s="30"/>
      <c r="M31" s="32" t="s">
        <v>60</v>
      </c>
    </row>
    <row r="32" spans="2:13" ht="11.25" customHeight="1" x14ac:dyDescent="0.2">
      <c r="B32" s="34"/>
      <c r="C32" s="32" t="s">
        <v>61</v>
      </c>
      <c r="D32" s="13"/>
      <c r="E32" s="29"/>
      <c r="F32" s="33">
        <f>SUM(F33)</f>
        <v>453</v>
      </c>
      <c r="G32" s="29"/>
      <c r="H32" s="33">
        <f>SUM(H33)</f>
        <v>138</v>
      </c>
      <c r="I32" s="29"/>
      <c r="J32" s="33">
        <f>SUM(J33)</f>
        <v>133</v>
      </c>
      <c r="K32" s="29"/>
      <c r="L32" s="33">
        <f>SUM(L33)</f>
        <v>177</v>
      </c>
      <c r="M32" s="32" t="s">
        <v>62</v>
      </c>
    </row>
    <row r="33" spans="2:14" ht="11.25" customHeight="1" x14ac:dyDescent="0.2">
      <c r="B33" s="34" t="s">
        <v>63</v>
      </c>
      <c r="C33" s="35" t="s">
        <v>64</v>
      </c>
      <c r="D33" s="36" t="s">
        <v>21</v>
      </c>
      <c r="E33" s="37">
        <v>15755</v>
      </c>
      <c r="F33" s="38">
        <v>453</v>
      </c>
      <c r="G33" s="37">
        <v>4688</v>
      </c>
      <c r="H33" s="38">
        <v>138</v>
      </c>
      <c r="I33" s="37">
        <v>4431</v>
      </c>
      <c r="J33" s="38">
        <v>133</v>
      </c>
      <c r="K33" s="37">
        <v>5572</v>
      </c>
      <c r="L33" s="38">
        <v>177</v>
      </c>
      <c r="M33" s="35" t="s">
        <v>65</v>
      </c>
    </row>
    <row r="34" spans="2:14" ht="5.25" customHeight="1" x14ac:dyDescent="0.2">
      <c r="B34" s="34"/>
      <c r="C34" s="35"/>
      <c r="D34" s="36"/>
      <c r="E34" s="37"/>
      <c r="F34" s="38"/>
      <c r="G34" s="37"/>
      <c r="H34" s="38"/>
      <c r="I34" s="37"/>
      <c r="J34" s="38"/>
      <c r="K34" s="37"/>
      <c r="L34" s="38"/>
      <c r="M34" s="35"/>
    </row>
    <row r="35" spans="2:14" ht="11.25" customHeight="1" x14ac:dyDescent="0.2">
      <c r="B35" s="23"/>
      <c r="C35" s="20" t="s">
        <v>66</v>
      </c>
      <c r="D35" s="24"/>
      <c r="E35" s="25"/>
      <c r="F35" s="19">
        <f>SUM(F37+F209+F454+F242+F276+F330+F359+F390+F428+F460+F532+F540+F594+F675+F687+F762+F791+F828+F844+F852+F879+F916)</f>
        <v>3358799</v>
      </c>
      <c r="G35" s="25"/>
      <c r="H35" s="19">
        <f>SUM(H37+H209+H454+H242+H276+H330+H359+H390+H428+H460+H532+H540+H594+H675+H687+H762+H791+H828+H844+H852+H879+H916)</f>
        <v>3708535</v>
      </c>
      <c r="I35" s="25"/>
      <c r="J35" s="19">
        <f>SUM(J37+J209+J454+J242+J276+J330+J359+J390+J428+J460+J532+J540+J594+J675+J687+J762+J791+J828+J844+J852+J879+J916)</f>
        <v>4214725</v>
      </c>
      <c r="K35" s="25"/>
      <c r="L35" s="19">
        <f>SUM(L37+L209+L454+L242+L276+L330+L359+L390+L428+L460+L532+L540+L594+L675+L687+L762+L791+L828+L844+L852+L879+L916)</f>
        <v>4515576</v>
      </c>
      <c r="M35" s="26" t="s">
        <v>67</v>
      </c>
    </row>
    <row r="36" spans="2:14" ht="5.25" customHeight="1" x14ac:dyDescent="0.2">
      <c r="B36" s="39"/>
      <c r="C36" s="40"/>
      <c r="D36" s="24"/>
      <c r="E36" s="41"/>
      <c r="F36" s="42"/>
      <c r="G36" s="41"/>
      <c r="H36" s="42"/>
      <c r="I36" s="41"/>
      <c r="J36" s="42"/>
      <c r="K36" s="41"/>
      <c r="L36" s="42"/>
      <c r="M36" s="43"/>
    </row>
    <row r="37" spans="2:14" ht="11.25" customHeight="1" x14ac:dyDescent="0.2">
      <c r="B37" s="28" t="s">
        <v>68</v>
      </c>
      <c r="C37" s="20" t="s">
        <v>69</v>
      </c>
      <c r="D37" s="44"/>
      <c r="E37" s="25"/>
      <c r="F37" s="19">
        <f>F39+F55+F60+F76+F82+F87+F95+F113+F123+F127+F136+F143+F148+F152+F156+F167+F172+F181+F190+F195+F206</f>
        <v>1249745</v>
      </c>
      <c r="G37" s="25"/>
      <c r="H37" s="19">
        <f>H39+H55+H60+H76+H82+H87+H95+H113+H123+H127+H136+H143+H148+H152+H156+H167+H172+H181+H190+H195+H206</f>
        <v>1345975</v>
      </c>
      <c r="I37" s="25"/>
      <c r="J37" s="19">
        <f>J39+J55+J60+J76+J82+J87+J95+J113+J123+J127+J136+J143+J148+J152+J156+J167+J172+J181+J190+J195+J206</f>
        <v>1529733</v>
      </c>
      <c r="K37" s="25"/>
      <c r="L37" s="19">
        <f>L39+L55+L60+L76+L82+L87+L95+L113+L123+L127+L136+L143+L148+L152+L156+L167+L172+L181+L190+L195+L206</f>
        <v>1641051</v>
      </c>
      <c r="M37" s="26" t="s">
        <v>70</v>
      </c>
    </row>
    <row r="38" spans="2:14" ht="5.25" customHeight="1" x14ac:dyDescent="0.2">
      <c r="B38" s="45"/>
      <c r="C38" s="46"/>
      <c r="D38" s="47"/>
      <c r="E38" s="48"/>
      <c r="F38" s="49"/>
      <c r="G38" s="48"/>
      <c r="H38" s="49"/>
      <c r="I38" s="48"/>
      <c r="J38" s="49"/>
      <c r="K38" s="48"/>
      <c r="L38" s="49"/>
      <c r="M38" s="50"/>
    </row>
    <row r="39" spans="2:14" ht="11.25" customHeight="1" x14ac:dyDescent="0.2">
      <c r="B39" s="31" t="s">
        <v>71</v>
      </c>
      <c r="C39" s="32" t="s">
        <v>72</v>
      </c>
      <c r="D39" s="51"/>
      <c r="E39" s="52"/>
      <c r="F39" s="33">
        <f>SUM(F41:F53)</f>
        <v>159325</v>
      </c>
      <c r="G39" s="52"/>
      <c r="H39" s="33">
        <f>SUM(H41:H53)</f>
        <v>169974</v>
      </c>
      <c r="I39" s="52"/>
      <c r="J39" s="33">
        <f>SUM(J41:J53)</f>
        <v>189634</v>
      </c>
      <c r="K39" s="52"/>
      <c r="L39" s="33">
        <f>SUM(L41:L53)</f>
        <v>195109</v>
      </c>
      <c r="M39" s="53" t="s">
        <v>73</v>
      </c>
    </row>
    <row r="40" spans="2:14" ht="5.25" customHeight="1" x14ac:dyDescent="0.2">
      <c r="B40" s="45"/>
      <c r="C40" s="46"/>
      <c r="D40" s="47"/>
      <c r="E40" s="37"/>
      <c r="F40" s="38"/>
      <c r="G40" s="37"/>
      <c r="H40" s="38"/>
      <c r="I40" s="37"/>
      <c r="J40" s="38"/>
      <c r="K40" s="37"/>
      <c r="L40" s="38"/>
      <c r="M40" s="50"/>
    </row>
    <row r="41" spans="2:14" ht="11.25" customHeight="1" x14ac:dyDescent="0.2">
      <c r="B41" s="34" t="s">
        <v>74</v>
      </c>
      <c r="C41" s="35" t="s">
        <v>75</v>
      </c>
      <c r="D41" s="36" t="s">
        <v>21</v>
      </c>
      <c r="E41" s="37">
        <v>3712</v>
      </c>
      <c r="F41" s="38">
        <v>12646</v>
      </c>
      <c r="G41" s="37">
        <v>4846</v>
      </c>
      <c r="H41" s="38">
        <v>17010</v>
      </c>
      <c r="I41" s="37">
        <v>5377</v>
      </c>
      <c r="J41" s="38">
        <v>20023</v>
      </c>
      <c r="K41" s="37">
        <v>5073</v>
      </c>
      <c r="L41" s="38">
        <v>21271</v>
      </c>
      <c r="M41" s="54" t="s">
        <v>76</v>
      </c>
      <c r="N41" s="55" t="s">
        <v>25</v>
      </c>
    </row>
    <row r="42" spans="2:14" ht="11.25" customHeight="1" x14ac:dyDescent="0.2">
      <c r="B42" s="34" t="s">
        <v>77</v>
      </c>
      <c r="C42" s="35" t="s">
        <v>78</v>
      </c>
      <c r="D42" s="36" t="s">
        <v>27</v>
      </c>
      <c r="E42" s="37">
        <v>51216</v>
      </c>
      <c r="F42" s="38">
        <v>94562</v>
      </c>
      <c r="G42" s="37">
        <v>52178</v>
      </c>
      <c r="H42" s="38">
        <v>97820</v>
      </c>
      <c r="I42" s="37">
        <v>48033</v>
      </c>
      <c r="J42" s="38">
        <v>109735</v>
      </c>
      <c r="K42" s="37">
        <v>43997</v>
      </c>
      <c r="L42" s="38">
        <v>113312</v>
      </c>
      <c r="M42" s="54" t="s">
        <v>79</v>
      </c>
    </row>
    <row r="43" spans="2:14" ht="11.25" customHeight="1" x14ac:dyDescent="0.2">
      <c r="B43" s="34" t="s">
        <v>80</v>
      </c>
      <c r="C43" s="35" t="s">
        <v>81</v>
      </c>
      <c r="D43" s="47"/>
      <c r="E43" s="37"/>
      <c r="F43" s="38"/>
      <c r="G43" s="37"/>
      <c r="H43" s="38"/>
      <c r="I43" s="37"/>
      <c r="J43" s="38"/>
      <c r="K43" s="37"/>
      <c r="L43" s="38"/>
      <c r="M43" s="54" t="s">
        <v>82</v>
      </c>
    </row>
    <row r="44" spans="2:14" ht="11.25" customHeight="1" x14ac:dyDescent="0.2">
      <c r="B44" s="45"/>
      <c r="C44" s="35" t="s">
        <v>83</v>
      </c>
      <c r="D44" s="36" t="s">
        <v>84</v>
      </c>
      <c r="E44" s="37" t="s">
        <v>85</v>
      </c>
      <c r="F44" s="38">
        <v>1046</v>
      </c>
      <c r="G44" s="37" t="s">
        <v>85</v>
      </c>
      <c r="H44" s="38">
        <v>1579</v>
      </c>
      <c r="I44" s="37" t="s">
        <v>85</v>
      </c>
      <c r="J44" s="38">
        <v>2619</v>
      </c>
      <c r="K44" s="37" t="s">
        <v>85</v>
      </c>
      <c r="L44" s="38">
        <v>2676</v>
      </c>
      <c r="M44" s="54" t="s">
        <v>86</v>
      </c>
    </row>
    <row r="45" spans="2:14" ht="11.25" customHeight="1" x14ac:dyDescent="0.2">
      <c r="B45" s="34" t="s">
        <v>87</v>
      </c>
      <c r="C45" s="35" t="s">
        <v>88</v>
      </c>
      <c r="D45" s="36" t="s">
        <v>21</v>
      </c>
      <c r="E45" s="37">
        <v>3751</v>
      </c>
      <c r="F45" s="38">
        <v>21341</v>
      </c>
      <c r="G45" s="37">
        <v>3833</v>
      </c>
      <c r="H45" s="38">
        <v>21626</v>
      </c>
      <c r="I45" s="37">
        <v>3784</v>
      </c>
      <c r="J45" s="38">
        <v>20589</v>
      </c>
      <c r="K45" s="37">
        <v>3084</v>
      </c>
      <c r="L45" s="38">
        <v>22848</v>
      </c>
      <c r="M45" s="54" t="s">
        <v>89</v>
      </c>
    </row>
    <row r="46" spans="2:14" ht="11.25" customHeight="1" x14ac:dyDescent="0.2">
      <c r="B46" s="34" t="s">
        <v>90</v>
      </c>
      <c r="C46" s="35" t="s">
        <v>91</v>
      </c>
      <c r="D46" s="36" t="s">
        <v>27</v>
      </c>
      <c r="E46" s="37">
        <v>2554</v>
      </c>
      <c r="F46" s="38">
        <v>14560</v>
      </c>
      <c r="G46" s="37">
        <v>2994</v>
      </c>
      <c r="H46" s="38">
        <v>16888</v>
      </c>
      <c r="I46" s="37">
        <v>2801</v>
      </c>
      <c r="J46" s="38">
        <v>15240</v>
      </c>
      <c r="K46" s="37">
        <v>2128</v>
      </c>
      <c r="L46" s="38">
        <v>15745</v>
      </c>
      <c r="M46" s="54" t="s">
        <v>92</v>
      </c>
    </row>
    <row r="47" spans="2:14" ht="11.25" customHeight="1" x14ac:dyDescent="0.2">
      <c r="B47" s="34" t="s">
        <v>93</v>
      </c>
      <c r="C47" s="35" t="s">
        <v>94</v>
      </c>
      <c r="D47" s="36" t="s">
        <v>27</v>
      </c>
      <c r="E47" s="37">
        <v>1462</v>
      </c>
      <c r="F47" s="38">
        <v>2983</v>
      </c>
      <c r="G47" s="37">
        <v>1341</v>
      </c>
      <c r="H47" s="38">
        <v>2704</v>
      </c>
      <c r="I47" s="37">
        <v>2011</v>
      </c>
      <c r="J47" s="38">
        <v>4018</v>
      </c>
      <c r="K47" s="37">
        <v>1416</v>
      </c>
      <c r="L47" s="38">
        <v>2811</v>
      </c>
      <c r="M47" s="54" t="s">
        <v>95</v>
      </c>
    </row>
    <row r="48" spans="2:14" ht="11.25" customHeight="1" x14ac:dyDescent="0.2">
      <c r="B48" s="34" t="s">
        <v>96</v>
      </c>
      <c r="C48" s="35" t="s">
        <v>97</v>
      </c>
      <c r="D48" s="36" t="s">
        <v>27</v>
      </c>
      <c r="E48" s="37">
        <v>87</v>
      </c>
      <c r="F48" s="38">
        <v>50</v>
      </c>
      <c r="G48" s="37">
        <v>124</v>
      </c>
      <c r="H48" s="38">
        <v>76</v>
      </c>
      <c r="I48" s="37">
        <v>104</v>
      </c>
      <c r="J48" s="38">
        <v>64</v>
      </c>
      <c r="K48" s="37">
        <v>94</v>
      </c>
      <c r="L48" s="38">
        <v>57</v>
      </c>
      <c r="M48" s="54" t="s">
        <v>98</v>
      </c>
    </row>
    <row r="49" spans="2:13" ht="11.25" customHeight="1" x14ac:dyDescent="0.2">
      <c r="B49" s="34" t="s">
        <v>99</v>
      </c>
      <c r="C49" s="35" t="s">
        <v>100</v>
      </c>
      <c r="D49" s="36" t="s">
        <v>25</v>
      </c>
      <c r="E49" s="56"/>
      <c r="F49" s="57"/>
      <c r="G49" s="56"/>
      <c r="H49" s="57"/>
      <c r="I49" s="56"/>
      <c r="J49" s="57"/>
      <c r="K49" s="56"/>
      <c r="L49" s="57"/>
      <c r="M49" s="54" t="s">
        <v>101</v>
      </c>
    </row>
    <row r="50" spans="2:13" ht="11.25" customHeight="1" x14ac:dyDescent="0.2">
      <c r="B50" s="34" t="s">
        <v>102</v>
      </c>
      <c r="C50" s="35" t="s">
        <v>103</v>
      </c>
      <c r="D50" s="36" t="s">
        <v>27</v>
      </c>
      <c r="E50" s="37">
        <v>498</v>
      </c>
      <c r="F50" s="38">
        <v>607</v>
      </c>
      <c r="G50" s="37">
        <v>614</v>
      </c>
      <c r="H50" s="38">
        <v>785</v>
      </c>
      <c r="I50" s="37">
        <v>804</v>
      </c>
      <c r="J50" s="38">
        <v>1070</v>
      </c>
      <c r="K50" s="37">
        <v>702</v>
      </c>
      <c r="L50" s="38">
        <v>926</v>
      </c>
      <c r="M50" s="54" t="s">
        <v>104</v>
      </c>
    </row>
    <row r="51" spans="2:13" ht="11.25" customHeight="1" x14ac:dyDescent="0.2">
      <c r="B51" s="34" t="s">
        <v>105</v>
      </c>
      <c r="C51" s="35" t="s">
        <v>2040</v>
      </c>
      <c r="D51" s="36"/>
      <c r="E51" s="37"/>
      <c r="F51" s="38"/>
      <c r="G51" s="37"/>
      <c r="H51" s="38"/>
      <c r="I51" s="37"/>
      <c r="J51" s="38"/>
      <c r="K51" s="37"/>
      <c r="L51" s="38"/>
      <c r="M51" s="54" t="s">
        <v>2042</v>
      </c>
    </row>
    <row r="52" spans="2:13" ht="11.25" customHeight="1" x14ac:dyDescent="0.2">
      <c r="B52" s="34" t="s">
        <v>106</v>
      </c>
      <c r="C52" s="35" t="s">
        <v>2041</v>
      </c>
      <c r="D52" s="36" t="s">
        <v>84</v>
      </c>
      <c r="E52" s="37" t="s">
        <v>85</v>
      </c>
      <c r="F52" s="38">
        <v>11530</v>
      </c>
      <c r="G52" s="37" t="s">
        <v>85</v>
      </c>
      <c r="H52" s="38">
        <v>11486</v>
      </c>
      <c r="I52" s="37" t="s">
        <v>85</v>
      </c>
      <c r="J52" s="38">
        <v>16276</v>
      </c>
      <c r="K52" s="37" t="s">
        <v>85</v>
      </c>
      <c r="L52" s="38">
        <v>15463</v>
      </c>
      <c r="M52" s="54" t="s">
        <v>2043</v>
      </c>
    </row>
    <row r="53" spans="2:13" ht="5.25" customHeight="1" x14ac:dyDescent="0.2">
      <c r="B53" s="34"/>
      <c r="C53" s="35"/>
      <c r="D53" s="36"/>
      <c r="E53" s="37"/>
      <c r="F53" s="38"/>
      <c r="G53" s="37"/>
      <c r="H53" s="38"/>
      <c r="I53" s="37"/>
      <c r="J53" s="38"/>
      <c r="K53" s="37"/>
      <c r="L53" s="38"/>
      <c r="M53" s="54"/>
    </row>
    <row r="54" spans="2:13" ht="11.25" customHeight="1" x14ac:dyDescent="0.2">
      <c r="B54" s="31" t="s">
        <v>107</v>
      </c>
      <c r="C54" s="32" t="s">
        <v>72</v>
      </c>
      <c r="D54" s="36"/>
      <c r="E54" s="37"/>
      <c r="F54" s="38"/>
      <c r="G54" s="37"/>
      <c r="H54" s="38"/>
      <c r="I54" s="37"/>
      <c r="J54" s="38"/>
      <c r="K54" s="37"/>
      <c r="L54" s="38"/>
      <c r="M54" s="53" t="s">
        <v>108</v>
      </c>
    </row>
    <row r="55" spans="2:13" ht="11.25" customHeight="1" x14ac:dyDescent="0.2">
      <c r="B55" s="31" t="s">
        <v>25</v>
      </c>
      <c r="C55" s="32" t="s">
        <v>109</v>
      </c>
      <c r="D55" s="36"/>
      <c r="E55" s="52"/>
      <c r="F55" s="33">
        <f>SUM(F56:F58)</f>
        <v>50811</v>
      </c>
      <c r="G55" s="52"/>
      <c r="H55" s="33">
        <f>SUM(H56:H58)</f>
        <v>52619</v>
      </c>
      <c r="I55" s="52"/>
      <c r="J55" s="33">
        <f>SUM(J56:J58)</f>
        <v>69039</v>
      </c>
      <c r="K55" s="52"/>
      <c r="L55" s="33">
        <f>SUM(L56:L58)</f>
        <v>76200</v>
      </c>
      <c r="M55" s="53" t="s">
        <v>110</v>
      </c>
    </row>
    <row r="56" spans="2:13" ht="11.25" customHeight="1" x14ac:dyDescent="0.2">
      <c r="B56" s="34" t="s">
        <v>111</v>
      </c>
      <c r="C56" s="35" t="s">
        <v>112</v>
      </c>
      <c r="D56" s="36" t="s">
        <v>21</v>
      </c>
      <c r="E56" s="37">
        <v>17664</v>
      </c>
      <c r="F56" s="38">
        <v>50512</v>
      </c>
      <c r="G56" s="37">
        <v>18373</v>
      </c>
      <c r="H56" s="38">
        <v>52249</v>
      </c>
      <c r="I56" s="37">
        <v>21982</v>
      </c>
      <c r="J56" s="38">
        <v>68587</v>
      </c>
      <c r="K56" s="37">
        <v>22977</v>
      </c>
      <c r="L56" s="38">
        <v>75886</v>
      </c>
      <c r="M56" s="54" t="s">
        <v>113</v>
      </c>
    </row>
    <row r="57" spans="2:13" ht="11.25" customHeight="1" x14ac:dyDescent="0.2">
      <c r="B57" s="34" t="s">
        <v>114</v>
      </c>
      <c r="C57" s="35" t="s">
        <v>115</v>
      </c>
      <c r="D57" s="36" t="s">
        <v>27</v>
      </c>
      <c r="E57" s="37">
        <v>79</v>
      </c>
      <c r="F57" s="38">
        <v>299</v>
      </c>
      <c r="G57" s="37">
        <v>93</v>
      </c>
      <c r="H57" s="38">
        <v>370</v>
      </c>
      <c r="I57" s="37">
        <v>99</v>
      </c>
      <c r="J57" s="38">
        <v>452</v>
      </c>
      <c r="K57" s="37">
        <v>64</v>
      </c>
      <c r="L57" s="38">
        <v>314</v>
      </c>
      <c r="M57" s="54" t="s">
        <v>116</v>
      </c>
    </row>
    <row r="58" spans="2:13" ht="5.25" customHeight="1" x14ac:dyDescent="0.2">
      <c r="B58" s="34"/>
      <c r="C58" s="35"/>
      <c r="D58" s="36"/>
      <c r="E58" s="58"/>
      <c r="F58" s="57"/>
      <c r="G58" s="58"/>
      <c r="H58" s="57"/>
      <c r="I58" s="58"/>
      <c r="J58" s="57"/>
      <c r="K58" s="58"/>
      <c r="L58" s="57"/>
      <c r="M58" s="54"/>
    </row>
    <row r="59" spans="2:13" ht="11.25" customHeight="1" x14ac:dyDescent="0.2">
      <c r="B59" s="31" t="s">
        <v>117</v>
      </c>
      <c r="C59" s="32" t="s">
        <v>118</v>
      </c>
      <c r="D59" s="36"/>
      <c r="E59" s="58"/>
      <c r="F59" s="57"/>
      <c r="G59" s="58"/>
      <c r="H59" s="57"/>
      <c r="I59" s="58"/>
      <c r="J59" s="57"/>
      <c r="K59" s="58"/>
      <c r="L59" s="57"/>
      <c r="M59" s="53" t="s">
        <v>119</v>
      </c>
    </row>
    <row r="60" spans="2:13" ht="11.25" customHeight="1" x14ac:dyDescent="0.2">
      <c r="B60" s="31"/>
      <c r="C60" s="32" t="s">
        <v>120</v>
      </c>
      <c r="D60" s="36"/>
      <c r="E60" s="52"/>
      <c r="F60" s="33">
        <f>SUM(F61:F73)</f>
        <v>39293</v>
      </c>
      <c r="G60" s="52"/>
      <c r="H60" s="33">
        <f>SUM(H61:H73)</f>
        <v>40029</v>
      </c>
      <c r="I60" s="52"/>
      <c r="J60" s="33">
        <f>SUM(J61:J73)</f>
        <v>45291</v>
      </c>
      <c r="K60" s="52"/>
      <c r="L60" s="33">
        <f>SUM(L61:L73)</f>
        <v>50444</v>
      </c>
      <c r="M60" s="53" t="s">
        <v>121</v>
      </c>
    </row>
    <row r="61" spans="2:13" ht="11.25" customHeight="1" x14ac:dyDescent="0.2">
      <c r="B61" s="34" t="s">
        <v>122</v>
      </c>
      <c r="C61" s="35" t="s">
        <v>123</v>
      </c>
      <c r="D61" s="47" t="s">
        <v>21</v>
      </c>
      <c r="E61" s="37">
        <v>81</v>
      </c>
      <c r="F61" s="38">
        <v>1316</v>
      </c>
      <c r="G61" s="37">
        <v>91</v>
      </c>
      <c r="H61" s="38">
        <v>1400</v>
      </c>
      <c r="I61" s="37">
        <v>82</v>
      </c>
      <c r="J61" s="38">
        <v>1319</v>
      </c>
      <c r="K61" s="37">
        <v>75</v>
      </c>
      <c r="L61" s="38">
        <v>1236</v>
      </c>
      <c r="M61" s="54" t="s">
        <v>124</v>
      </c>
    </row>
    <row r="62" spans="2:13" ht="11.25" customHeight="1" x14ac:dyDescent="0.2">
      <c r="B62" s="34" t="s">
        <v>125</v>
      </c>
      <c r="C62" s="35" t="s">
        <v>126</v>
      </c>
      <c r="D62" s="36" t="s">
        <v>27</v>
      </c>
      <c r="E62" s="37">
        <v>1354</v>
      </c>
      <c r="F62" s="38">
        <v>6315</v>
      </c>
      <c r="G62" s="37">
        <v>1483</v>
      </c>
      <c r="H62" s="38">
        <v>7233</v>
      </c>
      <c r="I62" s="37">
        <v>1716</v>
      </c>
      <c r="J62" s="38">
        <v>8474</v>
      </c>
      <c r="K62" s="37">
        <v>1999</v>
      </c>
      <c r="L62" s="38">
        <v>10497</v>
      </c>
      <c r="M62" s="54" t="s">
        <v>127</v>
      </c>
    </row>
    <row r="63" spans="2:13" ht="11.25" customHeight="1" x14ac:dyDescent="0.2">
      <c r="B63" s="34" t="s">
        <v>128</v>
      </c>
      <c r="C63" s="35" t="s">
        <v>129</v>
      </c>
      <c r="D63" s="36" t="s">
        <v>27</v>
      </c>
      <c r="E63" s="37">
        <v>1051</v>
      </c>
      <c r="F63" s="38">
        <v>7477</v>
      </c>
      <c r="G63" s="37">
        <v>1011</v>
      </c>
      <c r="H63" s="38">
        <v>7106</v>
      </c>
      <c r="I63" s="37">
        <v>1160</v>
      </c>
      <c r="J63" s="38">
        <v>8202</v>
      </c>
      <c r="K63" s="37">
        <v>1237</v>
      </c>
      <c r="L63" s="38">
        <v>9040</v>
      </c>
      <c r="M63" s="54" t="s">
        <v>130</v>
      </c>
    </row>
    <row r="64" spans="2:13" ht="11.25" customHeight="1" x14ac:dyDescent="0.2">
      <c r="B64" s="34" t="s">
        <v>131</v>
      </c>
      <c r="C64" s="35" t="s">
        <v>132</v>
      </c>
      <c r="D64" s="36" t="s">
        <v>27</v>
      </c>
      <c r="E64" s="37">
        <v>1311</v>
      </c>
      <c r="F64" s="38">
        <v>6078</v>
      </c>
      <c r="G64" s="37">
        <v>1491</v>
      </c>
      <c r="H64" s="38">
        <v>6718</v>
      </c>
      <c r="I64" s="37">
        <v>1684</v>
      </c>
      <c r="J64" s="38">
        <v>7701</v>
      </c>
      <c r="K64" s="37">
        <v>1713</v>
      </c>
      <c r="L64" s="38">
        <v>8322</v>
      </c>
      <c r="M64" s="54" t="s">
        <v>133</v>
      </c>
    </row>
    <row r="65" spans="2:13" ht="11.25" customHeight="1" x14ac:dyDescent="0.2">
      <c r="B65" s="34" t="s">
        <v>134</v>
      </c>
      <c r="C65" s="35" t="s">
        <v>135</v>
      </c>
      <c r="D65" s="36" t="s">
        <v>27</v>
      </c>
      <c r="E65" s="37">
        <v>219</v>
      </c>
      <c r="F65" s="38">
        <v>1267</v>
      </c>
      <c r="G65" s="37">
        <v>197</v>
      </c>
      <c r="H65" s="38">
        <v>1201</v>
      </c>
      <c r="I65" s="37">
        <v>237</v>
      </c>
      <c r="J65" s="38">
        <v>1454</v>
      </c>
      <c r="K65" s="37">
        <v>211</v>
      </c>
      <c r="L65" s="38">
        <v>1340</v>
      </c>
      <c r="M65" s="54" t="s">
        <v>136</v>
      </c>
    </row>
    <row r="66" spans="2:13" ht="11.25" customHeight="1" x14ac:dyDescent="0.2">
      <c r="B66" s="34" t="s">
        <v>137</v>
      </c>
      <c r="C66" s="35" t="s">
        <v>138</v>
      </c>
      <c r="D66" s="36" t="s">
        <v>27</v>
      </c>
      <c r="E66" s="37">
        <v>703</v>
      </c>
      <c r="F66" s="38">
        <v>3974</v>
      </c>
      <c r="G66" s="37">
        <v>704</v>
      </c>
      <c r="H66" s="38">
        <v>3937</v>
      </c>
      <c r="I66" s="37">
        <v>746</v>
      </c>
      <c r="J66" s="38">
        <v>4180</v>
      </c>
      <c r="K66" s="37">
        <v>787</v>
      </c>
      <c r="L66" s="38">
        <v>4687</v>
      </c>
      <c r="M66" s="54" t="s">
        <v>139</v>
      </c>
    </row>
    <row r="67" spans="2:13" ht="11.25" customHeight="1" x14ac:dyDescent="0.2">
      <c r="B67" s="34" t="s">
        <v>140</v>
      </c>
      <c r="C67" s="35" t="s">
        <v>141</v>
      </c>
      <c r="D67" s="36" t="s">
        <v>27</v>
      </c>
      <c r="E67" s="37">
        <v>105</v>
      </c>
      <c r="F67" s="38">
        <v>304</v>
      </c>
      <c r="G67" s="37">
        <v>111</v>
      </c>
      <c r="H67" s="38">
        <v>347</v>
      </c>
      <c r="I67" s="37">
        <v>113</v>
      </c>
      <c r="J67" s="38">
        <v>358</v>
      </c>
      <c r="K67" s="37">
        <v>133</v>
      </c>
      <c r="L67" s="38">
        <v>433</v>
      </c>
      <c r="M67" s="54" t="s">
        <v>142</v>
      </c>
    </row>
    <row r="68" spans="2:13" ht="11.25" customHeight="1" x14ac:dyDescent="0.2">
      <c r="B68" s="34" t="s">
        <v>143</v>
      </c>
      <c r="C68" s="35" t="s">
        <v>144</v>
      </c>
      <c r="D68" s="36" t="s">
        <v>27</v>
      </c>
      <c r="E68" s="37">
        <v>736</v>
      </c>
      <c r="F68" s="38">
        <v>5860</v>
      </c>
      <c r="G68" s="37">
        <v>693</v>
      </c>
      <c r="H68" s="38">
        <v>5410</v>
      </c>
      <c r="I68" s="37">
        <v>703</v>
      </c>
      <c r="J68" s="38">
        <v>5552</v>
      </c>
      <c r="K68" s="37">
        <v>707</v>
      </c>
      <c r="L68" s="38">
        <v>5913</v>
      </c>
      <c r="M68" s="54" t="s">
        <v>145</v>
      </c>
    </row>
    <row r="69" spans="2:13" ht="11.25" customHeight="1" x14ac:dyDescent="0.2">
      <c r="B69" s="34" t="s">
        <v>146</v>
      </c>
      <c r="C69" s="35" t="s">
        <v>147</v>
      </c>
      <c r="D69" s="36" t="s">
        <v>27</v>
      </c>
      <c r="E69" s="37">
        <v>65</v>
      </c>
      <c r="F69" s="38">
        <v>295</v>
      </c>
      <c r="G69" s="37">
        <v>58</v>
      </c>
      <c r="H69" s="38">
        <v>266</v>
      </c>
      <c r="I69" s="37">
        <v>85</v>
      </c>
      <c r="J69" s="38">
        <v>405</v>
      </c>
      <c r="K69" s="37">
        <v>112</v>
      </c>
      <c r="L69" s="38">
        <v>562</v>
      </c>
      <c r="M69" s="54" t="s">
        <v>148</v>
      </c>
    </row>
    <row r="70" spans="2:13" ht="11.25" customHeight="1" x14ac:dyDescent="0.2">
      <c r="B70" s="34" t="s">
        <v>149</v>
      </c>
      <c r="C70" s="35" t="s">
        <v>150</v>
      </c>
      <c r="D70" s="36" t="s">
        <v>27</v>
      </c>
      <c r="E70" s="37">
        <v>1358</v>
      </c>
      <c r="F70" s="38">
        <v>6045</v>
      </c>
      <c r="G70" s="37">
        <v>1314</v>
      </c>
      <c r="H70" s="38">
        <v>6038</v>
      </c>
      <c r="I70" s="37">
        <v>1563</v>
      </c>
      <c r="J70" s="38">
        <v>7288</v>
      </c>
      <c r="K70" s="37">
        <v>1666</v>
      </c>
      <c r="L70" s="38">
        <v>8037</v>
      </c>
      <c r="M70" s="54" t="s">
        <v>151</v>
      </c>
    </row>
    <row r="71" spans="2:13" ht="11.25" customHeight="1" x14ac:dyDescent="0.2">
      <c r="B71" s="34" t="s">
        <v>152</v>
      </c>
      <c r="C71" s="35" t="s">
        <v>153</v>
      </c>
      <c r="D71" s="36" t="s">
        <v>27</v>
      </c>
      <c r="E71" s="58">
        <v>21</v>
      </c>
      <c r="F71" s="38">
        <v>262</v>
      </c>
      <c r="G71" s="58">
        <v>20</v>
      </c>
      <c r="H71" s="38">
        <v>253</v>
      </c>
      <c r="I71" s="58">
        <v>16</v>
      </c>
      <c r="J71" s="38">
        <v>216</v>
      </c>
      <c r="K71" s="58">
        <v>18</v>
      </c>
      <c r="L71" s="38">
        <v>256</v>
      </c>
      <c r="M71" s="54" t="s">
        <v>154</v>
      </c>
    </row>
    <row r="72" spans="2:13" ht="11.25" customHeight="1" x14ac:dyDescent="0.2">
      <c r="B72" s="34" t="s">
        <v>155</v>
      </c>
      <c r="C72" s="35" t="s">
        <v>156</v>
      </c>
      <c r="D72" s="36" t="s">
        <v>85</v>
      </c>
      <c r="E72" s="58" t="s">
        <v>85</v>
      </c>
      <c r="F72" s="38">
        <v>100</v>
      </c>
      <c r="G72" s="58" t="s">
        <v>85</v>
      </c>
      <c r="H72" s="38">
        <v>120</v>
      </c>
      <c r="I72" s="58" t="s">
        <v>85</v>
      </c>
      <c r="J72" s="38">
        <v>142</v>
      </c>
      <c r="K72" s="58" t="s">
        <v>85</v>
      </c>
      <c r="L72" s="38">
        <v>121</v>
      </c>
      <c r="M72" s="54" t="s">
        <v>2030</v>
      </c>
    </row>
    <row r="73" spans="2:13" ht="5.25" customHeight="1" x14ac:dyDescent="0.2">
      <c r="B73" s="34"/>
      <c r="C73" s="35"/>
      <c r="D73" s="36"/>
      <c r="E73" s="58"/>
      <c r="F73" s="57"/>
      <c r="G73" s="58"/>
      <c r="H73" s="57"/>
      <c r="I73" s="58"/>
      <c r="J73" s="57"/>
      <c r="K73" s="58"/>
      <c r="L73" s="57"/>
      <c r="M73" s="54"/>
    </row>
    <row r="74" spans="2:13" ht="11.25" customHeight="1" x14ac:dyDescent="0.2">
      <c r="B74" s="31" t="s">
        <v>157</v>
      </c>
      <c r="C74" s="32" t="s">
        <v>158</v>
      </c>
      <c r="D74" s="36"/>
      <c r="E74" s="58"/>
      <c r="F74" s="57"/>
      <c r="G74" s="58"/>
      <c r="H74" s="57"/>
      <c r="I74" s="58"/>
      <c r="J74" s="57"/>
      <c r="K74" s="58"/>
      <c r="L74" s="57"/>
      <c r="M74" s="53" t="s">
        <v>159</v>
      </c>
    </row>
    <row r="75" spans="2:13" ht="11.25" customHeight="1" x14ac:dyDescent="0.2">
      <c r="B75" s="31"/>
      <c r="C75" s="32" t="s">
        <v>160</v>
      </c>
      <c r="D75" s="36"/>
      <c r="E75" s="59" t="s">
        <v>25</v>
      </c>
      <c r="F75" s="60"/>
      <c r="G75" s="59" t="s">
        <v>25</v>
      </c>
      <c r="H75" s="60"/>
      <c r="I75" s="59" t="s">
        <v>25</v>
      </c>
      <c r="J75" s="60"/>
      <c r="K75" s="59" t="s">
        <v>25</v>
      </c>
      <c r="L75" s="60"/>
      <c r="M75" s="53" t="s">
        <v>161</v>
      </c>
    </row>
    <row r="76" spans="2:13" ht="11.25" customHeight="1" x14ac:dyDescent="0.2">
      <c r="B76" s="31"/>
      <c r="C76" s="32" t="s">
        <v>162</v>
      </c>
      <c r="D76" s="36"/>
      <c r="E76" s="52"/>
      <c r="F76" s="33">
        <f>SUM(F77:F80)</f>
        <v>32890</v>
      </c>
      <c r="G76" s="52"/>
      <c r="H76" s="33">
        <f>SUM(H77:H80)</f>
        <v>30163</v>
      </c>
      <c r="I76" s="52"/>
      <c r="J76" s="33">
        <f>SUM(J77:J80)</f>
        <v>44040</v>
      </c>
      <c r="K76" s="52"/>
      <c r="L76" s="33">
        <f>SUM(L77:L80)</f>
        <v>42344</v>
      </c>
      <c r="M76" s="53" t="s">
        <v>163</v>
      </c>
    </row>
    <row r="77" spans="2:13" ht="11.25" customHeight="1" x14ac:dyDescent="0.2">
      <c r="B77" s="61" t="s">
        <v>164</v>
      </c>
      <c r="C77" s="35"/>
      <c r="D77" s="47"/>
      <c r="E77" s="62"/>
      <c r="F77" s="38"/>
      <c r="G77" s="62"/>
      <c r="H77" s="38"/>
      <c r="I77" s="62"/>
      <c r="J77" s="38"/>
      <c r="K77" s="62"/>
      <c r="L77" s="38"/>
      <c r="M77" s="54" t="s">
        <v>25</v>
      </c>
    </row>
    <row r="78" spans="2:13" ht="12" customHeight="1" x14ac:dyDescent="0.2">
      <c r="B78" s="45" t="s">
        <v>165</v>
      </c>
      <c r="C78" s="35" t="s">
        <v>166</v>
      </c>
      <c r="D78" s="47" t="s">
        <v>84</v>
      </c>
      <c r="E78" s="62" t="s">
        <v>85</v>
      </c>
      <c r="F78" s="38">
        <v>925</v>
      </c>
      <c r="G78" s="62" t="s">
        <v>85</v>
      </c>
      <c r="H78" s="38">
        <v>1002</v>
      </c>
      <c r="I78" s="62" t="s">
        <v>85</v>
      </c>
      <c r="J78" s="38">
        <v>1192</v>
      </c>
      <c r="K78" s="62" t="s">
        <v>85</v>
      </c>
      <c r="L78" s="38">
        <v>1672</v>
      </c>
      <c r="M78" s="54" t="s">
        <v>167</v>
      </c>
    </row>
    <row r="79" spans="2:13" ht="12" customHeight="1" x14ac:dyDescent="0.2">
      <c r="B79" s="34" t="s">
        <v>168</v>
      </c>
      <c r="C79" s="35" t="s">
        <v>169</v>
      </c>
      <c r="D79" s="47" t="s">
        <v>21</v>
      </c>
      <c r="E79" s="37">
        <v>3785</v>
      </c>
      <c r="F79" s="38">
        <v>15108</v>
      </c>
      <c r="G79" s="37">
        <v>3009</v>
      </c>
      <c r="H79" s="38">
        <v>12844</v>
      </c>
      <c r="I79" s="37">
        <v>3962</v>
      </c>
      <c r="J79" s="38">
        <v>19223</v>
      </c>
      <c r="K79" s="37">
        <v>4152</v>
      </c>
      <c r="L79" s="38">
        <v>22343</v>
      </c>
      <c r="M79" s="54" t="s">
        <v>170</v>
      </c>
    </row>
    <row r="80" spans="2:13" ht="12" customHeight="1" x14ac:dyDescent="0.2">
      <c r="B80" s="34" t="s">
        <v>171</v>
      </c>
      <c r="C80" s="35" t="s">
        <v>172</v>
      </c>
      <c r="D80" s="36" t="s">
        <v>27</v>
      </c>
      <c r="E80" s="37">
        <v>10870</v>
      </c>
      <c r="F80" s="38">
        <v>16857</v>
      </c>
      <c r="G80" s="37">
        <v>9039</v>
      </c>
      <c r="H80" s="38">
        <v>16317</v>
      </c>
      <c r="I80" s="37">
        <v>9912</v>
      </c>
      <c r="J80" s="38">
        <v>23625</v>
      </c>
      <c r="K80" s="37">
        <v>7870</v>
      </c>
      <c r="L80" s="38">
        <v>18329</v>
      </c>
      <c r="M80" s="54" t="s">
        <v>173</v>
      </c>
    </row>
    <row r="81" spans="2:13" ht="5.25" customHeight="1" x14ac:dyDescent="0.2">
      <c r="B81" s="63"/>
      <c r="C81" s="32"/>
      <c r="D81" s="51" t="s">
        <v>25</v>
      </c>
      <c r="E81" s="52"/>
      <c r="F81" s="33"/>
      <c r="G81" s="52"/>
      <c r="H81" s="33"/>
      <c r="I81" s="52"/>
      <c r="J81" s="33"/>
      <c r="K81" s="52"/>
      <c r="L81" s="33"/>
      <c r="M81" s="53"/>
    </row>
    <row r="82" spans="2:13" s="2" customFormat="1" ht="11.25" customHeight="1" x14ac:dyDescent="0.2">
      <c r="B82" s="31" t="s">
        <v>174</v>
      </c>
      <c r="C82" s="32" t="s">
        <v>175</v>
      </c>
      <c r="D82" s="47" t="s">
        <v>25</v>
      </c>
      <c r="E82" s="52"/>
      <c r="F82" s="33">
        <f>SUM(F84:F85)</f>
        <v>16996</v>
      </c>
      <c r="G82" s="52"/>
      <c r="H82" s="33">
        <f>SUM(H84:H85)</f>
        <v>14838</v>
      </c>
      <c r="I82" s="52"/>
      <c r="J82" s="33">
        <f>SUM(J84:J85)</f>
        <v>3109</v>
      </c>
      <c r="K82" s="52"/>
      <c r="L82" s="33">
        <f>SUM(L84:L85)</f>
        <v>3581</v>
      </c>
      <c r="M82" s="64" t="s">
        <v>176</v>
      </c>
    </row>
    <row r="83" spans="2:13" ht="11.25" customHeight="1" x14ac:dyDescent="0.2">
      <c r="B83" s="34" t="s">
        <v>177</v>
      </c>
      <c r="C83" s="35" t="s">
        <v>178</v>
      </c>
      <c r="D83" s="36"/>
      <c r="E83" s="37"/>
      <c r="F83" s="38"/>
      <c r="G83" s="37"/>
      <c r="H83" s="38"/>
      <c r="I83" s="37"/>
      <c r="J83" s="38"/>
      <c r="K83" s="37"/>
      <c r="L83" s="38"/>
      <c r="M83" s="35"/>
    </row>
    <row r="84" spans="2:13" ht="11.25" customHeight="1" x14ac:dyDescent="0.2">
      <c r="B84" s="34" t="s">
        <v>25</v>
      </c>
      <c r="C84" s="35" t="s">
        <v>179</v>
      </c>
      <c r="D84" s="47" t="s">
        <v>21</v>
      </c>
      <c r="E84" s="37">
        <v>284</v>
      </c>
      <c r="F84" s="38">
        <v>260</v>
      </c>
      <c r="G84" s="37">
        <v>302</v>
      </c>
      <c r="H84" s="38">
        <v>297</v>
      </c>
      <c r="I84" s="37">
        <v>372</v>
      </c>
      <c r="J84" s="38">
        <v>377</v>
      </c>
      <c r="K84" s="37">
        <v>417</v>
      </c>
      <c r="L84" s="38">
        <v>493</v>
      </c>
      <c r="M84" s="54" t="s">
        <v>180</v>
      </c>
    </row>
    <row r="85" spans="2:13" ht="11.25" customHeight="1" x14ac:dyDescent="0.2">
      <c r="B85" s="34" t="s">
        <v>181</v>
      </c>
      <c r="C85" s="35" t="s">
        <v>182</v>
      </c>
      <c r="D85" s="36" t="s">
        <v>27</v>
      </c>
      <c r="E85" s="37">
        <v>1833</v>
      </c>
      <c r="F85" s="38">
        <v>16736</v>
      </c>
      <c r="G85" s="37">
        <v>1640</v>
      </c>
      <c r="H85" s="38">
        <v>14541</v>
      </c>
      <c r="I85" s="37">
        <v>293</v>
      </c>
      <c r="J85" s="38">
        <v>2732</v>
      </c>
      <c r="K85" s="37">
        <v>323</v>
      </c>
      <c r="L85" s="38">
        <v>3088</v>
      </c>
      <c r="M85" s="54" t="s">
        <v>183</v>
      </c>
    </row>
    <row r="86" spans="2:13" ht="5.25" customHeight="1" x14ac:dyDescent="0.2">
      <c r="B86" s="34"/>
      <c r="C86" s="35"/>
      <c r="D86" s="36"/>
      <c r="E86" s="37"/>
      <c r="F86" s="65"/>
      <c r="G86" s="37"/>
      <c r="H86" s="65"/>
      <c r="I86" s="37"/>
      <c r="J86" s="65"/>
      <c r="K86" s="37"/>
      <c r="L86" s="65"/>
      <c r="M86" s="54"/>
    </row>
    <row r="87" spans="2:13" ht="11.25" customHeight="1" x14ac:dyDescent="0.2">
      <c r="B87" s="31" t="s">
        <v>184</v>
      </c>
      <c r="C87" s="32" t="s">
        <v>185</v>
      </c>
      <c r="D87" s="47"/>
      <c r="E87" s="52"/>
      <c r="F87" s="33">
        <f>SUM(F88:F93)</f>
        <v>40458</v>
      </c>
      <c r="G87" s="52"/>
      <c r="H87" s="33">
        <f>SUM(H88:H93)</f>
        <v>44987</v>
      </c>
      <c r="I87" s="52"/>
      <c r="J87" s="33">
        <f>SUM(J88:J93)</f>
        <v>53106</v>
      </c>
      <c r="K87" s="52"/>
      <c r="L87" s="33">
        <f>SUM(L88:L93)</f>
        <v>64323</v>
      </c>
      <c r="M87" s="64" t="s">
        <v>186</v>
      </c>
    </row>
    <row r="88" spans="2:13" ht="11.25" customHeight="1" x14ac:dyDescent="0.2">
      <c r="B88" s="34" t="s">
        <v>187</v>
      </c>
      <c r="C88" s="35" t="s">
        <v>188</v>
      </c>
      <c r="D88" s="47" t="s">
        <v>21</v>
      </c>
      <c r="E88" s="37">
        <v>50764</v>
      </c>
      <c r="F88" s="38">
        <v>31834</v>
      </c>
      <c r="G88" s="37">
        <v>55288</v>
      </c>
      <c r="H88" s="38">
        <v>34861</v>
      </c>
      <c r="I88" s="37">
        <v>59948</v>
      </c>
      <c r="J88" s="38">
        <v>40591</v>
      </c>
      <c r="K88" s="37">
        <v>71088</v>
      </c>
      <c r="L88" s="38">
        <v>48970</v>
      </c>
      <c r="M88" s="54" t="s">
        <v>189</v>
      </c>
    </row>
    <row r="89" spans="2:13" ht="11.25" customHeight="1" x14ac:dyDescent="0.2">
      <c r="B89" s="34" t="s">
        <v>190</v>
      </c>
      <c r="C89" s="35" t="s">
        <v>191</v>
      </c>
      <c r="D89" s="36" t="s">
        <v>27</v>
      </c>
      <c r="E89" s="37">
        <v>3504</v>
      </c>
      <c r="F89" s="38">
        <v>4631</v>
      </c>
      <c r="G89" s="37">
        <v>4127</v>
      </c>
      <c r="H89" s="38">
        <v>5420</v>
      </c>
      <c r="I89" s="37">
        <v>4936</v>
      </c>
      <c r="J89" s="38">
        <v>7243</v>
      </c>
      <c r="K89" s="37">
        <v>5968</v>
      </c>
      <c r="L89" s="38">
        <v>9051</v>
      </c>
      <c r="M89" s="54" t="s">
        <v>192</v>
      </c>
    </row>
    <row r="90" spans="2:13" ht="11.25" customHeight="1" x14ac:dyDescent="0.2">
      <c r="B90" s="45" t="s">
        <v>193</v>
      </c>
      <c r="C90" s="35" t="s">
        <v>194</v>
      </c>
      <c r="D90" s="36" t="s">
        <v>27</v>
      </c>
      <c r="E90" s="37">
        <v>323</v>
      </c>
      <c r="F90" s="38">
        <v>420</v>
      </c>
      <c r="G90" s="37">
        <v>299</v>
      </c>
      <c r="H90" s="38">
        <v>379</v>
      </c>
      <c r="I90" s="37">
        <v>326</v>
      </c>
      <c r="J90" s="38">
        <v>426</v>
      </c>
      <c r="K90" s="37">
        <v>406</v>
      </c>
      <c r="L90" s="38">
        <v>536</v>
      </c>
      <c r="M90" s="54" t="s">
        <v>195</v>
      </c>
    </row>
    <row r="91" spans="2:13" ht="11.25" customHeight="1" x14ac:dyDescent="0.2">
      <c r="B91" s="34" t="s">
        <v>196</v>
      </c>
      <c r="C91" s="35" t="s">
        <v>197</v>
      </c>
      <c r="D91" s="36" t="s">
        <v>27</v>
      </c>
      <c r="E91" s="37">
        <v>3053</v>
      </c>
      <c r="F91" s="38">
        <v>3451</v>
      </c>
      <c r="G91" s="37">
        <v>3803</v>
      </c>
      <c r="H91" s="38">
        <v>4088</v>
      </c>
      <c r="I91" s="37">
        <v>4014</v>
      </c>
      <c r="J91" s="38">
        <v>4517</v>
      </c>
      <c r="K91" s="37">
        <v>4508</v>
      </c>
      <c r="L91" s="38">
        <v>5140</v>
      </c>
      <c r="M91" s="54" t="s">
        <v>198</v>
      </c>
    </row>
    <row r="92" spans="2:13" ht="11.25" customHeight="1" x14ac:dyDescent="0.2">
      <c r="B92" s="34" t="s">
        <v>199</v>
      </c>
      <c r="C92" s="35" t="s">
        <v>200</v>
      </c>
      <c r="D92" s="36" t="s">
        <v>27</v>
      </c>
      <c r="E92" s="37">
        <v>27</v>
      </c>
      <c r="F92" s="38">
        <v>122</v>
      </c>
      <c r="G92" s="37">
        <v>52</v>
      </c>
      <c r="H92" s="38">
        <v>239</v>
      </c>
      <c r="I92" s="37">
        <v>65</v>
      </c>
      <c r="J92" s="38">
        <v>329</v>
      </c>
      <c r="K92" s="37">
        <v>120</v>
      </c>
      <c r="L92" s="38">
        <v>626</v>
      </c>
      <c r="M92" s="54" t="s">
        <v>201</v>
      </c>
    </row>
    <row r="93" spans="2:13" ht="5.25" customHeight="1" x14ac:dyDescent="0.2">
      <c r="B93" s="34"/>
      <c r="C93" s="35"/>
      <c r="D93" s="36"/>
      <c r="E93" s="37"/>
      <c r="F93" s="38"/>
      <c r="G93" s="37"/>
      <c r="H93" s="38"/>
      <c r="I93" s="37"/>
      <c r="J93" s="38"/>
      <c r="K93" s="37"/>
      <c r="L93" s="38"/>
      <c r="M93" s="54"/>
    </row>
    <row r="94" spans="2:13" ht="11.25" customHeight="1" x14ac:dyDescent="0.2">
      <c r="B94" s="31" t="s">
        <v>202</v>
      </c>
      <c r="C94" s="32" t="s">
        <v>203</v>
      </c>
      <c r="D94" s="36"/>
      <c r="E94" s="37"/>
      <c r="F94" s="38"/>
      <c r="G94" s="37"/>
      <c r="H94" s="38"/>
      <c r="I94" s="37"/>
      <c r="J94" s="38"/>
      <c r="K94" s="37"/>
      <c r="L94" s="38"/>
      <c r="M94" s="64" t="s">
        <v>204</v>
      </c>
    </row>
    <row r="95" spans="2:13" ht="11.25" customHeight="1" x14ac:dyDescent="0.2">
      <c r="B95" s="31"/>
      <c r="C95" s="32" t="s">
        <v>205</v>
      </c>
      <c r="D95" s="36"/>
      <c r="E95" s="52"/>
      <c r="F95" s="33">
        <f>SUM(F96:F112)</f>
        <v>28384</v>
      </c>
      <c r="G95" s="52"/>
      <c r="H95" s="33">
        <f>SUM(H96:H112)</f>
        <v>34277</v>
      </c>
      <c r="I95" s="52"/>
      <c r="J95" s="33">
        <f>SUM(J96:J112)</f>
        <v>36493</v>
      </c>
      <c r="K95" s="52"/>
      <c r="L95" s="33">
        <f>SUM(L96:L112)</f>
        <v>39275</v>
      </c>
      <c r="M95" s="64" t="s">
        <v>206</v>
      </c>
    </row>
    <row r="96" spans="2:13" ht="11.25" customHeight="1" x14ac:dyDescent="0.2">
      <c r="B96" s="34" t="s">
        <v>207</v>
      </c>
      <c r="C96" s="35" t="s">
        <v>208</v>
      </c>
      <c r="D96" s="47" t="s">
        <v>21</v>
      </c>
      <c r="E96" s="62">
        <v>335</v>
      </c>
      <c r="F96" s="38">
        <v>705</v>
      </c>
      <c r="G96" s="62">
        <v>366</v>
      </c>
      <c r="H96" s="38">
        <v>831</v>
      </c>
      <c r="I96" s="62">
        <v>421</v>
      </c>
      <c r="J96" s="38">
        <v>1126</v>
      </c>
      <c r="K96" s="62">
        <v>260</v>
      </c>
      <c r="L96" s="38">
        <v>762</v>
      </c>
      <c r="M96" s="54" t="s">
        <v>209</v>
      </c>
    </row>
    <row r="97" spans="2:13" ht="11.25" customHeight="1" x14ac:dyDescent="0.2">
      <c r="B97" s="34" t="s">
        <v>210</v>
      </c>
      <c r="C97" s="35" t="s">
        <v>211</v>
      </c>
      <c r="D97" s="36" t="s">
        <v>27</v>
      </c>
      <c r="E97" s="37">
        <v>81</v>
      </c>
      <c r="F97" s="38">
        <v>169</v>
      </c>
      <c r="G97" s="37">
        <v>132</v>
      </c>
      <c r="H97" s="38">
        <v>315</v>
      </c>
      <c r="I97" s="37">
        <v>216</v>
      </c>
      <c r="J97" s="38">
        <v>593</v>
      </c>
      <c r="K97" s="37">
        <v>138</v>
      </c>
      <c r="L97" s="38">
        <v>406</v>
      </c>
      <c r="M97" s="54" t="s">
        <v>212</v>
      </c>
    </row>
    <row r="98" spans="2:13" ht="11.25" customHeight="1" x14ac:dyDescent="0.2">
      <c r="B98" s="34" t="s">
        <v>213</v>
      </c>
      <c r="C98" s="35" t="s">
        <v>214</v>
      </c>
      <c r="D98" s="36" t="s">
        <v>27</v>
      </c>
      <c r="E98" s="37">
        <v>502</v>
      </c>
      <c r="F98" s="38">
        <v>1468</v>
      </c>
      <c r="G98" s="37">
        <v>483</v>
      </c>
      <c r="H98" s="38">
        <v>1460</v>
      </c>
      <c r="I98" s="37">
        <v>461</v>
      </c>
      <c r="J98" s="38">
        <v>1534</v>
      </c>
      <c r="K98" s="37">
        <v>451</v>
      </c>
      <c r="L98" s="38">
        <v>1719</v>
      </c>
      <c r="M98" s="54" t="s">
        <v>215</v>
      </c>
    </row>
    <row r="99" spans="2:13" ht="11.25" customHeight="1" x14ac:dyDescent="0.2">
      <c r="B99" s="34" t="s">
        <v>216</v>
      </c>
      <c r="C99" s="35" t="s">
        <v>217</v>
      </c>
      <c r="D99" s="36" t="s">
        <v>27</v>
      </c>
      <c r="E99" s="37">
        <v>70</v>
      </c>
      <c r="F99" s="38">
        <v>106</v>
      </c>
      <c r="G99" s="37">
        <v>125</v>
      </c>
      <c r="H99" s="38">
        <v>188</v>
      </c>
      <c r="I99" s="37">
        <v>145</v>
      </c>
      <c r="J99" s="38">
        <v>229</v>
      </c>
      <c r="K99" s="37">
        <v>315</v>
      </c>
      <c r="L99" s="38">
        <v>570</v>
      </c>
      <c r="M99" s="54" t="s">
        <v>218</v>
      </c>
    </row>
    <row r="100" spans="2:13" ht="11.25" customHeight="1" x14ac:dyDescent="0.2">
      <c r="B100" s="34" t="s">
        <v>219</v>
      </c>
      <c r="C100" s="35" t="s">
        <v>220</v>
      </c>
      <c r="D100" s="36" t="s">
        <v>27</v>
      </c>
      <c r="E100" s="37">
        <v>39</v>
      </c>
      <c r="F100" s="38">
        <v>206</v>
      </c>
      <c r="G100" s="37">
        <v>49</v>
      </c>
      <c r="H100" s="38">
        <v>266</v>
      </c>
      <c r="I100" s="37">
        <v>45</v>
      </c>
      <c r="J100" s="38">
        <v>249</v>
      </c>
      <c r="K100" s="37">
        <v>48</v>
      </c>
      <c r="L100" s="38">
        <v>290</v>
      </c>
      <c r="M100" s="54" t="s">
        <v>221</v>
      </c>
    </row>
    <row r="101" spans="2:13" ht="11.25" customHeight="1" x14ac:dyDescent="0.2">
      <c r="B101" s="34" t="s">
        <v>222</v>
      </c>
      <c r="C101" s="35" t="s">
        <v>223</v>
      </c>
      <c r="D101" s="36" t="s">
        <v>84</v>
      </c>
      <c r="E101" s="37" t="s">
        <v>85</v>
      </c>
      <c r="F101" s="38">
        <v>846</v>
      </c>
      <c r="G101" s="37" t="s">
        <v>85</v>
      </c>
      <c r="H101" s="38">
        <v>1001</v>
      </c>
      <c r="I101" s="37" t="s">
        <v>85</v>
      </c>
      <c r="J101" s="38">
        <v>1111</v>
      </c>
      <c r="K101" s="37" t="s">
        <v>85</v>
      </c>
      <c r="L101" s="38">
        <v>1329</v>
      </c>
      <c r="M101" s="54" t="s">
        <v>224</v>
      </c>
    </row>
    <row r="102" spans="2:13" ht="11.25" customHeight="1" x14ac:dyDescent="0.2">
      <c r="B102" s="34" t="s">
        <v>225</v>
      </c>
      <c r="C102" s="35" t="s">
        <v>226</v>
      </c>
      <c r="D102" s="36"/>
      <c r="E102" s="37"/>
      <c r="F102" s="38"/>
      <c r="G102" s="37"/>
      <c r="H102" s="38"/>
      <c r="I102" s="37"/>
      <c r="J102" s="38"/>
      <c r="K102" s="37"/>
      <c r="L102" s="38"/>
      <c r="M102" s="54" t="s">
        <v>227</v>
      </c>
    </row>
    <row r="103" spans="2:13" ht="11.25" customHeight="1" x14ac:dyDescent="0.2">
      <c r="B103" s="34" t="s">
        <v>25</v>
      </c>
      <c r="C103" s="35" t="s">
        <v>228</v>
      </c>
      <c r="D103" s="47" t="s">
        <v>21</v>
      </c>
      <c r="E103" s="37">
        <v>350</v>
      </c>
      <c r="F103" s="38">
        <v>1418</v>
      </c>
      <c r="G103" s="37">
        <v>356</v>
      </c>
      <c r="H103" s="38">
        <v>1412</v>
      </c>
      <c r="I103" s="37">
        <v>410</v>
      </c>
      <c r="J103" s="38">
        <v>1741</v>
      </c>
      <c r="K103" s="37">
        <v>480</v>
      </c>
      <c r="L103" s="38">
        <v>2148</v>
      </c>
      <c r="M103" s="54" t="s">
        <v>229</v>
      </c>
    </row>
    <row r="104" spans="2:13" ht="11.25" customHeight="1" x14ac:dyDescent="0.2">
      <c r="B104" s="34" t="s">
        <v>230</v>
      </c>
      <c r="C104" s="35" t="s">
        <v>231</v>
      </c>
      <c r="D104" s="36" t="s">
        <v>84</v>
      </c>
      <c r="E104" s="37" t="s">
        <v>85</v>
      </c>
      <c r="F104" s="38">
        <v>16442</v>
      </c>
      <c r="G104" s="37" t="s">
        <v>85</v>
      </c>
      <c r="H104" s="38">
        <v>19228</v>
      </c>
      <c r="I104" s="37" t="s">
        <v>85</v>
      </c>
      <c r="J104" s="38">
        <v>21698</v>
      </c>
      <c r="K104" s="37" t="s">
        <v>85</v>
      </c>
      <c r="L104" s="38">
        <v>24002</v>
      </c>
      <c r="M104" s="54" t="s">
        <v>232</v>
      </c>
    </row>
    <row r="105" spans="2:13" ht="11.25" customHeight="1" x14ac:dyDescent="0.2">
      <c r="B105" s="34" t="s">
        <v>233</v>
      </c>
      <c r="C105" s="35" t="s">
        <v>234</v>
      </c>
      <c r="D105" s="47" t="s">
        <v>21</v>
      </c>
      <c r="E105" s="58">
        <v>265</v>
      </c>
      <c r="F105" s="38">
        <v>887</v>
      </c>
      <c r="G105" s="58">
        <v>321</v>
      </c>
      <c r="H105" s="38">
        <v>1209</v>
      </c>
      <c r="I105" s="58">
        <v>250</v>
      </c>
      <c r="J105" s="38">
        <v>943</v>
      </c>
      <c r="K105" s="58">
        <v>186</v>
      </c>
      <c r="L105" s="38">
        <v>692</v>
      </c>
      <c r="M105" s="54" t="s">
        <v>235</v>
      </c>
    </row>
    <row r="106" spans="2:13" ht="11.25" customHeight="1" x14ac:dyDescent="0.2">
      <c r="B106" s="34" t="s">
        <v>236</v>
      </c>
      <c r="C106" s="46" t="s">
        <v>237</v>
      </c>
      <c r="D106" s="47" t="s">
        <v>27</v>
      </c>
      <c r="E106" s="62">
        <v>443</v>
      </c>
      <c r="F106" s="38">
        <v>2152</v>
      </c>
      <c r="G106" s="62">
        <v>586</v>
      </c>
      <c r="H106" s="38">
        <v>2870</v>
      </c>
      <c r="I106" s="62">
        <v>596</v>
      </c>
      <c r="J106" s="38">
        <v>2917</v>
      </c>
      <c r="K106" s="62">
        <v>714</v>
      </c>
      <c r="L106" s="38">
        <v>3542</v>
      </c>
      <c r="M106" s="50" t="s">
        <v>238</v>
      </c>
    </row>
    <row r="107" spans="2:13" ht="11.25" customHeight="1" x14ac:dyDescent="0.2">
      <c r="B107" s="61" t="s">
        <v>239</v>
      </c>
      <c r="C107" s="46" t="s">
        <v>240</v>
      </c>
      <c r="D107" s="47" t="s">
        <v>27</v>
      </c>
      <c r="E107" s="48">
        <v>80</v>
      </c>
      <c r="F107" s="38">
        <v>355</v>
      </c>
      <c r="G107" s="48">
        <v>86</v>
      </c>
      <c r="H107" s="38">
        <v>405</v>
      </c>
      <c r="I107" s="48">
        <v>72</v>
      </c>
      <c r="J107" s="38">
        <v>375</v>
      </c>
      <c r="K107" s="48">
        <v>78</v>
      </c>
      <c r="L107" s="38">
        <v>424</v>
      </c>
      <c r="M107" s="50" t="s">
        <v>241</v>
      </c>
    </row>
    <row r="108" spans="2:13" ht="11.25" customHeight="1" x14ac:dyDescent="0.2">
      <c r="B108" s="34" t="s">
        <v>242</v>
      </c>
      <c r="C108" s="35" t="s">
        <v>243</v>
      </c>
      <c r="D108" s="47" t="s">
        <v>27</v>
      </c>
      <c r="E108" s="37">
        <v>2</v>
      </c>
      <c r="F108" s="38">
        <v>6</v>
      </c>
      <c r="G108" s="37">
        <v>6</v>
      </c>
      <c r="H108" s="38">
        <v>17</v>
      </c>
      <c r="I108" s="37">
        <v>7</v>
      </c>
      <c r="J108" s="38">
        <v>22</v>
      </c>
      <c r="K108" s="37">
        <v>14</v>
      </c>
      <c r="L108" s="38">
        <v>48</v>
      </c>
      <c r="M108" s="54" t="s">
        <v>244</v>
      </c>
    </row>
    <row r="109" spans="2:13" ht="11.25" customHeight="1" x14ac:dyDescent="0.2">
      <c r="B109" s="61" t="s">
        <v>245</v>
      </c>
      <c r="C109" s="35" t="s">
        <v>246</v>
      </c>
      <c r="D109" s="47" t="s">
        <v>27</v>
      </c>
      <c r="E109" s="58">
        <v>3332</v>
      </c>
      <c r="F109" s="38">
        <v>1874</v>
      </c>
      <c r="G109" s="58">
        <v>4494</v>
      </c>
      <c r="H109" s="38">
        <v>2698</v>
      </c>
      <c r="I109" s="58">
        <v>2618</v>
      </c>
      <c r="J109" s="38">
        <v>1885</v>
      </c>
      <c r="K109" s="58">
        <v>1862</v>
      </c>
      <c r="L109" s="38">
        <v>1488</v>
      </c>
      <c r="M109" s="54" t="s">
        <v>247</v>
      </c>
    </row>
    <row r="110" spans="2:13" ht="11.25" customHeight="1" x14ac:dyDescent="0.2">
      <c r="B110" s="61" t="s">
        <v>248</v>
      </c>
      <c r="C110" s="46" t="s">
        <v>249</v>
      </c>
      <c r="D110" s="47" t="s">
        <v>27</v>
      </c>
      <c r="E110" s="37">
        <v>270</v>
      </c>
      <c r="F110" s="38">
        <v>568</v>
      </c>
      <c r="G110" s="37">
        <v>548</v>
      </c>
      <c r="H110" s="38">
        <v>1265</v>
      </c>
      <c r="I110" s="37">
        <v>345</v>
      </c>
      <c r="J110" s="38">
        <v>1052</v>
      </c>
      <c r="K110" s="37">
        <v>253</v>
      </c>
      <c r="L110" s="38">
        <v>838</v>
      </c>
      <c r="M110" s="50" t="s">
        <v>250</v>
      </c>
    </row>
    <row r="111" spans="2:13" ht="11.25" customHeight="1" x14ac:dyDescent="0.2">
      <c r="B111" s="34" t="s">
        <v>251</v>
      </c>
      <c r="C111" s="35" t="s">
        <v>252</v>
      </c>
      <c r="D111" s="36" t="s">
        <v>253</v>
      </c>
      <c r="E111" s="37">
        <v>356</v>
      </c>
      <c r="F111" s="38">
        <v>1182</v>
      </c>
      <c r="G111" s="37">
        <v>343</v>
      </c>
      <c r="H111" s="38">
        <v>1112</v>
      </c>
      <c r="I111" s="37">
        <v>286</v>
      </c>
      <c r="J111" s="38">
        <v>1018</v>
      </c>
      <c r="K111" s="37">
        <v>295</v>
      </c>
      <c r="L111" s="38">
        <v>1017</v>
      </c>
      <c r="M111" s="54" t="s">
        <v>254</v>
      </c>
    </row>
    <row r="112" spans="2:13" ht="5.25" customHeight="1" x14ac:dyDescent="0.2">
      <c r="B112" s="45"/>
      <c r="C112" s="46"/>
      <c r="D112" s="47"/>
      <c r="E112" s="37"/>
      <c r="F112" s="38"/>
      <c r="G112" s="37"/>
      <c r="H112" s="38"/>
      <c r="I112" s="37"/>
      <c r="J112" s="38"/>
      <c r="K112" s="37"/>
      <c r="L112" s="38"/>
      <c r="M112" s="50"/>
    </row>
    <row r="113" spans="2:13" s="2" customFormat="1" ht="11.25" customHeight="1" x14ac:dyDescent="0.2">
      <c r="B113" s="31" t="s">
        <v>255</v>
      </c>
      <c r="C113" s="32" t="s">
        <v>256</v>
      </c>
      <c r="D113" s="66"/>
      <c r="E113" s="67"/>
      <c r="F113" s="68">
        <f>SUM(F114:F121)</f>
        <v>410274</v>
      </c>
      <c r="G113" s="67"/>
      <c r="H113" s="68">
        <f>SUM(H114:H121)</f>
        <v>412500</v>
      </c>
      <c r="I113" s="67"/>
      <c r="J113" s="68">
        <f>SUM(J114:J121)</f>
        <v>442579</v>
      </c>
      <c r="K113" s="67"/>
      <c r="L113" s="68">
        <f>SUM(L114:L121)</f>
        <v>489392</v>
      </c>
      <c r="M113" s="53" t="s">
        <v>257</v>
      </c>
    </row>
    <row r="114" spans="2:13" ht="11.25" customHeight="1" x14ac:dyDescent="0.2">
      <c r="B114" s="34" t="s">
        <v>258</v>
      </c>
      <c r="C114" s="35" t="s">
        <v>259</v>
      </c>
      <c r="D114" s="36" t="s">
        <v>260</v>
      </c>
      <c r="E114" s="37">
        <v>62958</v>
      </c>
      <c r="F114" s="38">
        <v>77506</v>
      </c>
      <c r="G114" s="37">
        <v>59429</v>
      </c>
      <c r="H114" s="38">
        <v>73938</v>
      </c>
      <c r="I114" s="37">
        <v>59657</v>
      </c>
      <c r="J114" s="38">
        <v>79205</v>
      </c>
      <c r="K114" s="37">
        <v>60710</v>
      </c>
      <c r="L114" s="38">
        <v>85927</v>
      </c>
      <c r="M114" s="54" t="s">
        <v>261</v>
      </c>
    </row>
    <row r="115" spans="2:13" ht="11.25" customHeight="1" x14ac:dyDescent="0.2">
      <c r="B115" s="34" t="s">
        <v>262</v>
      </c>
      <c r="C115" s="35" t="s">
        <v>263</v>
      </c>
      <c r="D115" s="47" t="s">
        <v>21</v>
      </c>
      <c r="E115" s="37">
        <v>11</v>
      </c>
      <c r="F115" s="38">
        <v>57</v>
      </c>
      <c r="G115" s="37">
        <v>11</v>
      </c>
      <c r="H115" s="38">
        <v>58</v>
      </c>
      <c r="I115" s="37">
        <v>11</v>
      </c>
      <c r="J115" s="38">
        <v>65</v>
      </c>
      <c r="K115" s="37">
        <v>9</v>
      </c>
      <c r="L115" s="38">
        <v>57</v>
      </c>
      <c r="M115" s="54" t="s">
        <v>264</v>
      </c>
    </row>
    <row r="116" spans="2:13" ht="11.25" customHeight="1" x14ac:dyDescent="0.2">
      <c r="B116" s="141" t="s">
        <v>265</v>
      </c>
      <c r="C116" s="142" t="s">
        <v>266</v>
      </c>
      <c r="D116" s="143" t="s">
        <v>27</v>
      </c>
      <c r="E116" s="37">
        <v>42225</v>
      </c>
      <c r="F116" s="38">
        <v>285472</v>
      </c>
      <c r="G116" s="37">
        <v>41907</v>
      </c>
      <c r="H116" s="38">
        <v>287397</v>
      </c>
      <c r="I116" s="37">
        <v>44028</v>
      </c>
      <c r="J116" s="38">
        <v>309088</v>
      </c>
      <c r="K116" s="146">
        <v>41873</v>
      </c>
      <c r="L116" s="145">
        <v>338075</v>
      </c>
      <c r="M116" s="144" t="s">
        <v>267</v>
      </c>
    </row>
    <row r="117" spans="2:13" ht="11.25" customHeight="1" x14ac:dyDescent="0.2">
      <c r="B117" s="34" t="s">
        <v>268</v>
      </c>
      <c r="C117" s="35" t="s">
        <v>269</v>
      </c>
      <c r="D117" s="36" t="s">
        <v>27</v>
      </c>
      <c r="E117" s="37">
        <v>485</v>
      </c>
      <c r="F117" s="38">
        <v>4798</v>
      </c>
      <c r="G117" s="37">
        <v>460</v>
      </c>
      <c r="H117" s="38">
        <v>4704</v>
      </c>
      <c r="I117" s="37">
        <v>453</v>
      </c>
      <c r="J117" s="38">
        <v>4980</v>
      </c>
      <c r="K117" s="37">
        <v>395</v>
      </c>
      <c r="L117" s="38">
        <v>4825</v>
      </c>
      <c r="M117" s="54" t="s">
        <v>270</v>
      </c>
    </row>
    <row r="118" spans="2:13" ht="11.25" customHeight="1" x14ac:dyDescent="0.2">
      <c r="B118" s="34" t="s">
        <v>271</v>
      </c>
      <c r="C118" s="35" t="s">
        <v>272</v>
      </c>
      <c r="D118" s="36" t="s">
        <v>27</v>
      </c>
      <c r="E118" s="37">
        <v>3</v>
      </c>
      <c r="F118" s="38">
        <v>20</v>
      </c>
      <c r="G118" s="37">
        <v>4</v>
      </c>
      <c r="H118" s="38">
        <v>31</v>
      </c>
      <c r="I118" s="37">
        <v>1</v>
      </c>
      <c r="J118" s="38">
        <v>7</v>
      </c>
      <c r="K118" s="37">
        <v>0</v>
      </c>
      <c r="L118" s="38">
        <v>0</v>
      </c>
      <c r="M118" s="54" t="s">
        <v>273</v>
      </c>
    </row>
    <row r="119" spans="2:13" ht="11.25" customHeight="1" x14ac:dyDescent="0.2">
      <c r="B119" s="34" t="s">
        <v>274</v>
      </c>
      <c r="C119" s="35" t="s">
        <v>275</v>
      </c>
      <c r="D119" s="36" t="s">
        <v>27</v>
      </c>
      <c r="E119" s="37">
        <v>4183</v>
      </c>
      <c r="F119" s="38">
        <v>12118</v>
      </c>
      <c r="G119" s="37">
        <v>4082</v>
      </c>
      <c r="H119" s="38">
        <v>11822</v>
      </c>
      <c r="I119" s="37">
        <v>4165</v>
      </c>
      <c r="J119" s="38">
        <v>12392</v>
      </c>
      <c r="K119" s="37">
        <v>4854</v>
      </c>
      <c r="L119" s="38">
        <v>16387</v>
      </c>
      <c r="M119" s="54" t="s">
        <v>276</v>
      </c>
    </row>
    <row r="120" spans="2:13" ht="11.25" customHeight="1" x14ac:dyDescent="0.2">
      <c r="B120" s="34" t="s">
        <v>277</v>
      </c>
      <c r="C120" s="35" t="s">
        <v>278</v>
      </c>
      <c r="D120" s="36" t="s">
        <v>27</v>
      </c>
      <c r="E120" s="37">
        <v>9216</v>
      </c>
      <c r="F120" s="38">
        <v>28337</v>
      </c>
      <c r="G120" s="37">
        <v>10366</v>
      </c>
      <c r="H120" s="38">
        <v>32566</v>
      </c>
      <c r="I120" s="37">
        <v>10267</v>
      </c>
      <c r="J120" s="38">
        <v>34134</v>
      </c>
      <c r="K120" s="37">
        <v>11117</v>
      </c>
      <c r="L120" s="38">
        <v>40222</v>
      </c>
      <c r="M120" s="54" t="s">
        <v>279</v>
      </c>
    </row>
    <row r="121" spans="2:13" ht="11.25" customHeight="1" x14ac:dyDescent="0.2">
      <c r="B121" s="34" t="s">
        <v>280</v>
      </c>
      <c r="C121" s="35" t="s">
        <v>281</v>
      </c>
      <c r="D121" s="36" t="s">
        <v>27</v>
      </c>
      <c r="E121" s="37">
        <v>550</v>
      </c>
      <c r="F121" s="38">
        <v>1966</v>
      </c>
      <c r="G121" s="37">
        <v>561</v>
      </c>
      <c r="H121" s="38">
        <v>1984</v>
      </c>
      <c r="I121" s="37">
        <v>750</v>
      </c>
      <c r="J121" s="38">
        <v>2708</v>
      </c>
      <c r="K121" s="37">
        <v>973</v>
      </c>
      <c r="L121" s="38">
        <v>3899</v>
      </c>
      <c r="M121" s="54" t="s">
        <v>282</v>
      </c>
    </row>
    <row r="122" spans="2:13" ht="5.25" customHeight="1" x14ac:dyDescent="0.2">
      <c r="B122" s="45"/>
      <c r="C122" s="46"/>
      <c r="D122" s="47"/>
      <c r="E122" s="37"/>
      <c r="F122" s="38"/>
      <c r="G122" s="37"/>
      <c r="H122" s="38"/>
      <c r="I122" s="37"/>
      <c r="J122" s="38"/>
      <c r="K122" s="37"/>
      <c r="L122" s="38"/>
      <c r="M122" s="50"/>
    </row>
    <row r="123" spans="2:13" ht="11.25" customHeight="1" x14ac:dyDescent="0.2">
      <c r="B123" s="31" t="s">
        <v>283</v>
      </c>
      <c r="C123" s="32" t="s">
        <v>284</v>
      </c>
      <c r="D123" s="36"/>
      <c r="E123" s="67"/>
      <c r="F123" s="68">
        <f>SUM(F124)</f>
        <v>14836</v>
      </c>
      <c r="G123" s="67"/>
      <c r="H123" s="68">
        <f>SUM(H124:H125)</f>
        <v>17391</v>
      </c>
      <c r="I123" s="67"/>
      <c r="J123" s="68">
        <f>SUM(J124:J125)</f>
        <v>22307</v>
      </c>
      <c r="K123" s="67"/>
      <c r="L123" s="68">
        <f>SUM(L124:L125)</f>
        <v>25192</v>
      </c>
      <c r="M123" s="53" t="s">
        <v>285</v>
      </c>
    </row>
    <row r="124" spans="2:13" ht="11.25" customHeight="1" x14ac:dyDescent="0.2">
      <c r="B124" s="34" t="s">
        <v>286</v>
      </c>
      <c r="C124" s="35" t="s">
        <v>2112</v>
      </c>
      <c r="D124" s="47" t="s">
        <v>21</v>
      </c>
      <c r="E124" s="37">
        <v>6926</v>
      </c>
      <c r="F124" s="38">
        <v>14836</v>
      </c>
      <c r="G124" s="37">
        <v>2991</v>
      </c>
      <c r="H124" s="38">
        <v>14017</v>
      </c>
      <c r="I124" s="37">
        <v>3587</v>
      </c>
      <c r="J124" s="38">
        <v>18399</v>
      </c>
      <c r="K124" s="37">
        <v>3775</v>
      </c>
      <c r="L124" s="38">
        <v>21078</v>
      </c>
      <c r="M124" s="54" t="s">
        <v>2114</v>
      </c>
    </row>
    <row r="125" spans="2:13" ht="11.25" customHeight="1" x14ac:dyDescent="0.2">
      <c r="B125" s="34" t="s">
        <v>2110</v>
      </c>
      <c r="C125" s="35" t="s">
        <v>2111</v>
      </c>
      <c r="D125" s="36" t="s">
        <v>27</v>
      </c>
      <c r="E125" s="37"/>
      <c r="F125" s="38"/>
      <c r="G125" s="37">
        <v>5454</v>
      </c>
      <c r="H125" s="38">
        <v>3374</v>
      </c>
      <c r="I125" s="37">
        <v>6233</v>
      </c>
      <c r="J125" s="38">
        <v>3908</v>
      </c>
      <c r="K125" s="37">
        <v>6140</v>
      </c>
      <c r="L125" s="38">
        <v>4114</v>
      </c>
      <c r="M125" s="54" t="s">
        <v>2113</v>
      </c>
    </row>
    <row r="126" spans="2:13" ht="5.25" customHeight="1" x14ac:dyDescent="0.2">
      <c r="B126" s="45"/>
      <c r="C126" s="46"/>
      <c r="D126" s="47"/>
      <c r="E126" s="62"/>
      <c r="F126" s="69"/>
      <c r="G126" s="62"/>
      <c r="H126" s="69"/>
      <c r="I126" s="62"/>
      <c r="J126" s="69"/>
      <c r="K126" s="62"/>
      <c r="L126" s="69"/>
      <c r="M126" s="54"/>
    </row>
    <row r="127" spans="2:13" s="2" customFormat="1" ht="11.25" customHeight="1" x14ac:dyDescent="0.2">
      <c r="B127" s="31" t="s">
        <v>287</v>
      </c>
      <c r="C127" s="32" t="s">
        <v>288</v>
      </c>
      <c r="D127" s="66" t="s">
        <v>25</v>
      </c>
      <c r="E127" s="70"/>
      <c r="F127" s="71">
        <f>SUM(F129:F134)</f>
        <v>35764</v>
      </c>
      <c r="G127" s="70"/>
      <c r="H127" s="71">
        <f>SUM(H129:H134)</f>
        <v>38493</v>
      </c>
      <c r="I127" s="70"/>
      <c r="J127" s="71">
        <f>SUM(J129:J134)</f>
        <v>47471</v>
      </c>
      <c r="K127" s="70"/>
      <c r="L127" s="71">
        <f>SUM(L129:L134)</f>
        <v>50472</v>
      </c>
      <c r="M127" s="53" t="s">
        <v>289</v>
      </c>
    </row>
    <row r="128" spans="2:13" s="2" customFormat="1" ht="11.25" customHeight="1" x14ac:dyDescent="0.2">
      <c r="B128" s="31"/>
      <c r="C128" s="32" t="s">
        <v>290</v>
      </c>
      <c r="D128" s="66"/>
      <c r="E128" s="70"/>
      <c r="F128" s="71"/>
      <c r="G128" s="70"/>
      <c r="H128" s="71"/>
      <c r="I128" s="70"/>
      <c r="J128" s="71"/>
      <c r="K128" s="70"/>
      <c r="L128" s="71"/>
      <c r="M128" s="53" t="s">
        <v>291</v>
      </c>
    </row>
    <row r="129" spans="2:13" ht="11.25" customHeight="1" x14ac:dyDescent="0.2">
      <c r="B129" s="34" t="s">
        <v>292</v>
      </c>
      <c r="C129" s="35" t="s">
        <v>293</v>
      </c>
      <c r="D129" s="47" t="s">
        <v>21</v>
      </c>
      <c r="E129" s="58">
        <v>46533</v>
      </c>
      <c r="F129" s="38">
        <v>24700</v>
      </c>
      <c r="G129" s="58">
        <v>53851</v>
      </c>
      <c r="H129" s="38">
        <v>29414</v>
      </c>
      <c r="I129" s="58">
        <v>50559</v>
      </c>
      <c r="J129" s="38">
        <v>35970</v>
      </c>
      <c r="K129" s="58">
        <v>54573</v>
      </c>
      <c r="L129" s="38">
        <v>39584</v>
      </c>
      <c r="M129" s="54" t="s">
        <v>294</v>
      </c>
    </row>
    <row r="130" spans="2:13" ht="11.25" customHeight="1" x14ac:dyDescent="0.2">
      <c r="B130" s="45" t="s">
        <v>295</v>
      </c>
      <c r="C130" s="35" t="s">
        <v>296</v>
      </c>
      <c r="D130" s="47" t="s">
        <v>27</v>
      </c>
      <c r="E130" s="62">
        <v>8055</v>
      </c>
      <c r="F130" s="38">
        <v>6349</v>
      </c>
      <c r="G130" s="62">
        <v>5444</v>
      </c>
      <c r="H130" s="38">
        <v>4269</v>
      </c>
      <c r="I130" s="62">
        <v>5706</v>
      </c>
      <c r="J130" s="38">
        <v>5188</v>
      </c>
      <c r="K130" s="62">
        <v>4309</v>
      </c>
      <c r="L130" s="38">
        <v>4215</v>
      </c>
      <c r="M130" s="54" t="s">
        <v>297</v>
      </c>
    </row>
    <row r="131" spans="2:13" ht="11.25" customHeight="1" x14ac:dyDescent="0.2">
      <c r="B131" s="61" t="s">
        <v>298</v>
      </c>
      <c r="C131" s="35"/>
      <c r="D131" s="47"/>
      <c r="E131" s="37"/>
      <c r="F131" s="38"/>
      <c r="G131" s="37"/>
      <c r="H131" s="38"/>
      <c r="I131" s="37"/>
      <c r="J131" s="38"/>
      <c r="K131" s="37"/>
      <c r="L131" s="38"/>
      <c r="M131" s="54"/>
    </row>
    <row r="132" spans="2:13" ht="11.25" customHeight="1" x14ac:dyDescent="0.2">
      <c r="B132" s="61" t="s">
        <v>299</v>
      </c>
      <c r="C132" s="35" t="s">
        <v>300</v>
      </c>
      <c r="D132" s="36" t="s">
        <v>84</v>
      </c>
      <c r="E132" s="37" t="s">
        <v>85</v>
      </c>
      <c r="F132" s="38">
        <v>975</v>
      </c>
      <c r="G132" s="37" t="s">
        <v>85</v>
      </c>
      <c r="H132" s="38">
        <v>850</v>
      </c>
      <c r="I132" s="37" t="s">
        <v>85</v>
      </c>
      <c r="J132" s="38">
        <v>909</v>
      </c>
      <c r="K132" s="37" t="s">
        <v>85</v>
      </c>
      <c r="L132" s="38">
        <v>807</v>
      </c>
      <c r="M132" s="54" t="s">
        <v>301</v>
      </c>
    </row>
    <row r="133" spans="2:13" ht="11.25" customHeight="1" x14ac:dyDescent="0.2">
      <c r="B133" s="34" t="s">
        <v>302</v>
      </c>
      <c r="C133" s="35" t="s">
        <v>303</v>
      </c>
      <c r="D133" s="47" t="s">
        <v>21</v>
      </c>
      <c r="E133" s="37">
        <v>17391</v>
      </c>
      <c r="F133" s="38">
        <v>3740</v>
      </c>
      <c r="G133" s="37">
        <v>18239</v>
      </c>
      <c r="H133" s="38">
        <v>3960</v>
      </c>
      <c r="I133" s="37">
        <v>19736</v>
      </c>
      <c r="J133" s="38">
        <v>5404</v>
      </c>
      <c r="K133" s="37">
        <v>20543</v>
      </c>
      <c r="L133" s="38">
        <v>5866</v>
      </c>
      <c r="M133" s="54" t="s">
        <v>304</v>
      </c>
    </row>
    <row r="134" spans="2:13" ht="5.25" customHeight="1" x14ac:dyDescent="0.2">
      <c r="B134" s="45"/>
      <c r="C134" s="46"/>
      <c r="D134" s="47"/>
      <c r="E134" s="37"/>
      <c r="F134" s="38"/>
      <c r="G134" s="37"/>
      <c r="H134" s="38"/>
      <c r="I134" s="37"/>
      <c r="J134" s="38"/>
      <c r="K134" s="37"/>
      <c r="L134" s="38"/>
      <c r="M134" s="50"/>
    </row>
    <row r="135" spans="2:13" ht="11.25" customHeight="1" x14ac:dyDescent="0.2">
      <c r="B135" s="31" t="s">
        <v>305</v>
      </c>
      <c r="C135" s="32" t="s">
        <v>306</v>
      </c>
      <c r="D135" s="66"/>
      <c r="E135" s="70"/>
      <c r="F135" s="71"/>
      <c r="G135" s="70"/>
      <c r="H135" s="71"/>
      <c r="I135" s="70"/>
      <c r="J135" s="71"/>
      <c r="K135" s="70"/>
      <c r="L135" s="71"/>
      <c r="M135" s="53" t="s">
        <v>307</v>
      </c>
    </row>
    <row r="136" spans="2:13" ht="11.25" customHeight="1" x14ac:dyDescent="0.2">
      <c r="B136" s="31"/>
      <c r="C136" s="32" t="s">
        <v>308</v>
      </c>
      <c r="D136" s="66"/>
      <c r="E136" s="70"/>
      <c r="F136" s="71">
        <f>SUM(F137:F140)</f>
        <v>244275</v>
      </c>
      <c r="G136" s="70"/>
      <c r="H136" s="71">
        <f>SUM(H137:H140)</f>
        <v>277739</v>
      </c>
      <c r="I136" s="70"/>
      <c r="J136" s="71">
        <f>SUM(J137:J140)</f>
        <v>320319</v>
      </c>
      <c r="K136" s="70"/>
      <c r="L136" s="71">
        <f>SUM(L137:L140)</f>
        <v>351434</v>
      </c>
      <c r="M136" s="53" t="s">
        <v>309</v>
      </c>
    </row>
    <row r="137" spans="2:13" ht="11.25" customHeight="1" x14ac:dyDescent="0.2">
      <c r="B137" s="34" t="s">
        <v>310</v>
      </c>
      <c r="C137" s="35" t="s">
        <v>311</v>
      </c>
      <c r="D137" s="47" t="s">
        <v>21</v>
      </c>
      <c r="E137" s="37">
        <v>50817</v>
      </c>
      <c r="F137" s="38">
        <v>102002</v>
      </c>
      <c r="G137" s="37">
        <v>56548</v>
      </c>
      <c r="H137" s="38">
        <v>114302</v>
      </c>
      <c r="I137" s="37">
        <v>59264</v>
      </c>
      <c r="J137" s="38">
        <v>130029</v>
      </c>
      <c r="K137" s="37">
        <v>62665</v>
      </c>
      <c r="L137" s="38">
        <v>139820</v>
      </c>
      <c r="M137" s="54" t="s">
        <v>312</v>
      </c>
    </row>
    <row r="138" spans="2:13" ht="11.25" customHeight="1" x14ac:dyDescent="0.2">
      <c r="B138" s="34" t="s">
        <v>313</v>
      </c>
      <c r="C138" s="35" t="s">
        <v>314</v>
      </c>
      <c r="D138" s="47"/>
      <c r="E138" s="58"/>
      <c r="F138" s="72"/>
      <c r="G138" s="58"/>
      <c r="H138" s="72"/>
      <c r="I138" s="58"/>
      <c r="J138" s="72"/>
      <c r="K138" s="58"/>
      <c r="L138" s="72"/>
      <c r="M138" s="54"/>
    </row>
    <row r="139" spans="2:13" ht="11.25" customHeight="1" x14ac:dyDescent="0.2">
      <c r="B139" s="45" t="s">
        <v>25</v>
      </c>
      <c r="C139" s="46" t="s">
        <v>315</v>
      </c>
      <c r="D139" s="47" t="s">
        <v>84</v>
      </c>
      <c r="E139" s="62" t="s">
        <v>85</v>
      </c>
      <c r="F139" s="38">
        <v>142273</v>
      </c>
      <c r="G139" s="62" t="s">
        <v>85</v>
      </c>
      <c r="H139" s="38">
        <v>163437</v>
      </c>
      <c r="I139" s="62" t="s">
        <v>85</v>
      </c>
      <c r="J139" s="38">
        <v>190290</v>
      </c>
      <c r="K139" s="62" t="s">
        <v>85</v>
      </c>
      <c r="L139" s="38">
        <v>211614</v>
      </c>
      <c r="M139" s="50" t="s">
        <v>316</v>
      </c>
    </row>
    <row r="140" spans="2:13" ht="5.25" customHeight="1" x14ac:dyDescent="0.2">
      <c r="B140" s="45"/>
      <c r="C140" s="46"/>
      <c r="D140" s="47"/>
      <c r="E140" s="62"/>
      <c r="F140" s="72"/>
      <c r="G140" s="62"/>
      <c r="H140" s="72"/>
      <c r="I140" s="62"/>
      <c r="J140" s="72"/>
      <c r="K140" s="62"/>
      <c r="L140" s="72"/>
      <c r="M140" s="50"/>
    </row>
    <row r="141" spans="2:13" ht="11.25" customHeight="1" x14ac:dyDescent="0.2">
      <c r="B141" s="31" t="s">
        <v>317</v>
      </c>
      <c r="C141" s="32" t="s">
        <v>318</v>
      </c>
      <c r="D141" s="47"/>
      <c r="E141" s="62"/>
      <c r="F141" s="72"/>
      <c r="G141" s="62"/>
      <c r="H141" s="72"/>
      <c r="I141" s="62"/>
      <c r="J141" s="72"/>
      <c r="K141" s="62"/>
      <c r="L141" s="72"/>
      <c r="M141" s="53" t="s">
        <v>319</v>
      </c>
    </row>
    <row r="142" spans="2:13" ht="11.25" customHeight="1" x14ac:dyDescent="0.2">
      <c r="B142" s="31"/>
      <c r="C142" s="32" t="s">
        <v>320</v>
      </c>
      <c r="D142" s="47"/>
      <c r="E142" s="62"/>
      <c r="F142" s="72"/>
      <c r="G142" s="62"/>
      <c r="H142" s="72"/>
      <c r="I142" s="62"/>
      <c r="J142" s="72"/>
      <c r="K142" s="62"/>
      <c r="L142" s="72"/>
      <c r="M142" s="53" t="s">
        <v>321</v>
      </c>
    </row>
    <row r="143" spans="2:13" ht="11.25" customHeight="1" x14ac:dyDescent="0.2">
      <c r="B143" s="31"/>
      <c r="C143" s="32" t="s">
        <v>308</v>
      </c>
      <c r="D143" s="47"/>
      <c r="E143" s="70"/>
      <c r="F143" s="71">
        <f>SUM(F144:F145)</f>
        <v>14695</v>
      </c>
      <c r="G143" s="70"/>
      <c r="H143" s="71">
        <f>SUM(H144:H145)</f>
        <v>15469</v>
      </c>
      <c r="I143" s="70"/>
      <c r="J143" s="71">
        <f>SUM(J144:J145)</f>
        <v>18225</v>
      </c>
      <c r="K143" s="70"/>
      <c r="L143" s="71">
        <f>SUM(L144:L145)</f>
        <v>20135</v>
      </c>
      <c r="M143" s="53" t="s">
        <v>2031</v>
      </c>
    </row>
    <row r="144" spans="2:13" ht="11.25" customHeight="1" x14ac:dyDescent="0.2">
      <c r="B144" s="34" t="s">
        <v>322</v>
      </c>
      <c r="C144" s="35" t="s">
        <v>323</v>
      </c>
      <c r="D144" s="47" t="s">
        <v>21</v>
      </c>
      <c r="E144" s="58">
        <v>1155</v>
      </c>
      <c r="F144" s="38">
        <v>6573</v>
      </c>
      <c r="G144" s="58">
        <v>1359</v>
      </c>
      <c r="H144" s="38">
        <v>7855</v>
      </c>
      <c r="I144" s="58">
        <v>1627</v>
      </c>
      <c r="J144" s="38">
        <v>9899</v>
      </c>
      <c r="K144" s="58">
        <v>1610</v>
      </c>
      <c r="L144" s="38">
        <v>10408</v>
      </c>
      <c r="M144" s="54" t="s">
        <v>324</v>
      </c>
    </row>
    <row r="145" spans="2:13" ht="11.25" customHeight="1" x14ac:dyDescent="0.2">
      <c r="B145" s="45" t="s">
        <v>325</v>
      </c>
      <c r="C145" s="46" t="s">
        <v>326</v>
      </c>
      <c r="D145" s="47" t="s">
        <v>27</v>
      </c>
      <c r="E145" s="37">
        <v>1929</v>
      </c>
      <c r="F145" s="38">
        <v>8122</v>
      </c>
      <c r="G145" s="37">
        <v>1786</v>
      </c>
      <c r="H145" s="38">
        <v>7614</v>
      </c>
      <c r="I145" s="37">
        <v>1730</v>
      </c>
      <c r="J145" s="38">
        <v>8326</v>
      </c>
      <c r="K145" s="37">
        <v>1831</v>
      </c>
      <c r="L145" s="38">
        <v>9727</v>
      </c>
      <c r="M145" s="50" t="s">
        <v>327</v>
      </c>
    </row>
    <row r="146" spans="2:13" ht="5.25" customHeight="1" x14ac:dyDescent="0.2">
      <c r="B146" s="45"/>
      <c r="C146" s="46"/>
      <c r="D146" s="47"/>
      <c r="E146" s="37"/>
      <c r="F146" s="38"/>
      <c r="G146" s="37"/>
      <c r="H146" s="38"/>
      <c r="I146" s="37"/>
      <c r="J146" s="38"/>
      <c r="K146" s="37"/>
      <c r="L146" s="38"/>
      <c r="M146" s="50"/>
    </row>
    <row r="147" spans="2:13" ht="11.25" customHeight="1" x14ac:dyDescent="0.2">
      <c r="B147" s="31" t="s">
        <v>328</v>
      </c>
      <c r="C147" s="32" t="s">
        <v>329</v>
      </c>
      <c r="D147" s="36"/>
      <c r="E147" s="37"/>
      <c r="F147" s="38"/>
      <c r="G147" s="37"/>
      <c r="H147" s="38"/>
      <c r="I147" s="37"/>
      <c r="J147" s="38"/>
      <c r="K147" s="37"/>
      <c r="L147" s="38"/>
      <c r="M147" s="53" t="s">
        <v>330</v>
      </c>
    </row>
    <row r="148" spans="2:13" ht="11.25" customHeight="1" x14ac:dyDescent="0.2">
      <c r="B148" s="31"/>
      <c r="C148" s="32" t="s">
        <v>331</v>
      </c>
      <c r="D148" s="36"/>
      <c r="E148" s="70"/>
      <c r="F148" s="71">
        <f>SUM(F149:F150)</f>
        <v>7656</v>
      </c>
      <c r="G148" s="70"/>
      <c r="H148" s="71">
        <f>SUM(H149:H150)</f>
        <v>9751</v>
      </c>
      <c r="I148" s="70"/>
      <c r="J148" s="71">
        <f>SUM(J149:J150)</f>
        <v>9166</v>
      </c>
      <c r="K148" s="70"/>
      <c r="L148" s="71">
        <f>SUM(L149:L150)</f>
        <v>8653</v>
      </c>
      <c r="M148" s="53" t="s">
        <v>332</v>
      </c>
    </row>
    <row r="149" spans="2:13" ht="11.25" customHeight="1" x14ac:dyDescent="0.2">
      <c r="B149" s="34" t="s">
        <v>333</v>
      </c>
      <c r="C149" s="35" t="s">
        <v>334</v>
      </c>
      <c r="D149" s="47" t="s">
        <v>21</v>
      </c>
      <c r="E149" s="37">
        <v>2687</v>
      </c>
      <c r="F149" s="38">
        <v>4971</v>
      </c>
      <c r="G149" s="37">
        <v>3573</v>
      </c>
      <c r="H149" s="38">
        <v>6784</v>
      </c>
      <c r="I149" s="37">
        <v>2682</v>
      </c>
      <c r="J149" s="38">
        <v>5697</v>
      </c>
      <c r="K149" s="37">
        <v>2277</v>
      </c>
      <c r="L149" s="38">
        <v>5031</v>
      </c>
      <c r="M149" s="54" t="s">
        <v>335</v>
      </c>
    </row>
    <row r="150" spans="2:13" ht="11.25" customHeight="1" x14ac:dyDescent="0.2">
      <c r="B150" s="34" t="s">
        <v>336</v>
      </c>
      <c r="C150" s="35" t="s">
        <v>337</v>
      </c>
      <c r="D150" s="36" t="s">
        <v>27</v>
      </c>
      <c r="E150" s="37">
        <v>540</v>
      </c>
      <c r="F150" s="38">
        <v>2685</v>
      </c>
      <c r="G150" s="37">
        <v>589</v>
      </c>
      <c r="H150" s="38">
        <v>2967</v>
      </c>
      <c r="I150" s="37">
        <v>629</v>
      </c>
      <c r="J150" s="38">
        <v>3469</v>
      </c>
      <c r="K150" s="37">
        <v>637</v>
      </c>
      <c r="L150" s="38">
        <v>3622</v>
      </c>
      <c r="M150" s="54" t="s">
        <v>338</v>
      </c>
    </row>
    <row r="151" spans="2:13" ht="5.25" customHeight="1" x14ac:dyDescent="0.2">
      <c r="B151" s="34"/>
      <c r="C151" s="35"/>
      <c r="D151" s="36"/>
      <c r="E151" s="37"/>
      <c r="F151" s="38"/>
      <c r="G151" s="37"/>
      <c r="H151" s="38"/>
      <c r="I151" s="37"/>
      <c r="J151" s="38"/>
      <c r="K151" s="37"/>
      <c r="L151" s="38"/>
      <c r="M151" s="54"/>
    </row>
    <row r="152" spans="2:13" ht="11.25" customHeight="1" x14ac:dyDescent="0.2">
      <c r="B152" s="31" t="s">
        <v>339</v>
      </c>
      <c r="C152" s="32" t="s">
        <v>340</v>
      </c>
      <c r="D152" s="47"/>
      <c r="E152" s="70"/>
      <c r="F152" s="71">
        <f>SUM(F153)</f>
        <v>320</v>
      </c>
      <c r="G152" s="70"/>
      <c r="H152" s="71">
        <f>SUM(H153)</f>
        <v>290</v>
      </c>
      <c r="I152" s="70"/>
      <c r="J152" s="71">
        <f>SUM(J153)</f>
        <v>392</v>
      </c>
      <c r="K152" s="70"/>
      <c r="L152" s="71">
        <f>SUM(L153)</f>
        <v>582</v>
      </c>
      <c r="M152" s="53" t="s">
        <v>341</v>
      </c>
    </row>
    <row r="153" spans="2:13" ht="11.25" customHeight="1" x14ac:dyDescent="0.2">
      <c r="B153" s="34" t="s">
        <v>342</v>
      </c>
      <c r="C153" s="35" t="s">
        <v>343</v>
      </c>
      <c r="D153" s="47" t="s">
        <v>21</v>
      </c>
      <c r="E153" s="37">
        <v>164</v>
      </c>
      <c r="F153" s="38">
        <v>320</v>
      </c>
      <c r="G153" s="37">
        <v>160</v>
      </c>
      <c r="H153" s="38">
        <v>290</v>
      </c>
      <c r="I153" s="37">
        <v>193</v>
      </c>
      <c r="J153" s="38">
        <v>392</v>
      </c>
      <c r="K153" s="37">
        <v>232</v>
      </c>
      <c r="L153" s="38">
        <v>582</v>
      </c>
      <c r="M153" s="54" t="s">
        <v>344</v>
      </c>
    </row>
    <row r="154" spans="2:13" ht="5.25" customHeight="1" x14ac:dyDescent="0.2">
      <c r="B154" s="34"/>
      <c r="C154" s="35"/>
      <c r="D154" s="47"/>
      <c r="E154" s="37"/>
      <c r="F154" s="38"/>
      <c r="G154" s="37"/>
      <c r="H154" s="38"/>
      <c r="I154" s="37"/>
      <c r="J154" s="38"/>
      <c r="K154" s="37"/>
      <c r="L154" s="38"/>
      <c r="M154" s="54"/>
    </row>
    <row r="155" spans="2:13" ht="11.25" customHeight="1" x14ac:dyDescent="0.2">
      <c r="B155" s="31" t="s">
        <v>345</v>
      </c>
      <c r="C155" s="32" t="s">
        <v>346</v>
      </c>
      <c r="D155" s="36"/>
      <c r="E155" s="37"/>
      <c r="F155" s="38"/>
      <c r="G155" s="37"/>
      <c r="H155" s="38"/>
      <c r="I155" s="37"/>
      <c r="J155" s="38"/>
      <c r="K155" s="37"/>
      <c r="L155" s="38"/>
      <c r="M155" s="53" t="s">
        <v>347</v>
      </c>
    </row>
    <row r="156" spans="2:13" ht="11.25" customHeight="1" x14ac:dyDescent="0.2">
      <c r="B156" s="31" t="s">
        <v>25</v>
      </c>
      <c r="C156" s="32" t="s">
        <v>348</v>
      </c>
      <c r="D156" s="36"/>
      <c r="E156" s="70"/>
      <c r="F156" s="71">
        <f>SUM(F157:F166)</f>
        <v>7763</v>
      </c>
      <c r="G156" s="70"/>
      <c r="H156" s="71">
        <f>SUM(H157:H166)</f>
        <v>8276</v>
      </c>
      <c r="I156" s="70"/>
      <c r="J156" s="71">
        <f>SUM(J157:J166)</f>
        <v>9656</v>
      </c>
      <c r="K156" s="70"/>
      <c r="L156" s="71">
        <f>SUM(L157:L166)</f>
        <v>12784</v>
      </c>
      <c r="M156" s="53" t="s">
        <v>349</v>
      </c>
    </row>
    <row r="157" spans="2:13" ht="11.25" customHeight="1" x14ac:dyDescent="0.2">
      <c r="B157" s="34" t="s">
        <v>350</v>
      </c>
      <c r="C157" s="35" t="s">
        <v>351</v>
      </c>
      <c r="D157" s="47" t="s">
        <v>21</v>
      </c>
      <c r="E157" s="73">
        <v>4</v>
      </c>
      <c r="F157" s="38">
        <v>43</v>
      </c>
      <c r="G157" s="73">
        <v>3</v>
      </c>
      <c r="H157" s="38">
        <v>36</v>
      </c>
      <c r="I157" s="73">
        <v>3</v>
      </c>
      <c r="J157" s="38">
        <v>39</v>
      </c>
      <c r="K157" s="73">
        <v>4</v>
      </c>
      <c r="L157" s="38">
        <v>55</v>
      </c>
      <c r="M157" s="54" t="s">
        <v>352</v>
      </c>
    </row>
    <row r="158" spans="2:13" ht="11.25" customHeight="1" x14ac:dyDescent="0.2">
      <c r="B158" s="34" t="s">
        <v>353</v>
      </c>
      <c r="C158" s="35" t="s">
        <v>354</v>
      </c>
      <c r="D158" s="36" t="s">
        <v>27</v>
      </c>
      <c r="E158" s="37">
        <v>200</v>
      </c>
      <c r="F158" s="38">
        <v>640</v>
      </c>
      <c r="G158" s="37">
        <v>208</v>
      </c>
      <c r="H158" s="38">
        <v>672</v>
      </c>
      <c r="I158" s="37">
        <v>219</v>
      </c>
      <c r="J158" s="38">
        <v>801</v>
      </c>
      <c r="K158" s="37">
        <v>266</v>
      </c>
      <c r="L158" s="38">
        <v>1025</v>
      </c>
      <c r="M158" s="54" t="s">
        <v>355</v>
      </c>
    </row>
    <row r="159" spans="2:13" ht="11.25" customHeight="1" x14ac:dyDescent="0.2">
      <c r="B159" s="34" t="s">
        <v>356</v>
      </c>
      <c r="C159" s="35" t="s">
        <v>357</v>
      </c>
      <c r="D159" s="36" t="s">
        <v>27</v>
      </c>
      <c r="E159" s="37">
        <v>176</v>
      </c>
      <c r="F159" s="38">
        <v>1630</v>
      </c>
      <c r="G159" s="37">
        <v>144</v>
      </c>
      <c r="H159" s="38">
        <v>1317</v>
      </c>
      <c r="I159" s="37">
        <v>112</v>
      </c>
      <c r="J159" s="38">
        <v>1094</v>
      </c>
      <c r="K159" s="37">
        <v>134</v>
      </c>
      <c r="L159" s="38">
        <v>1350</v>
      </c>
      <c r="M159" s="54" t="s">
        <v>358</v>
      </c>
    </row>
    <row r="160" spans="2:13" ht="11.25" customHeight="1" x14ac:dyDescent="0.2">
      <c r="B160" s="34" t="s">
        <v>359</v>
      </c>
      <c r="C160" s="35" t="s">
        <v>360</v>
      </c>
      <c r="D160" s="36" t="s">
        <v>27</v>
      </c>
      <c r="E160" s="37">
        <v>48</v>
      </c>
      <c r="F160" s="38">
        <v>244</v>
      </c>
      <c r="G160" s="37">
        <v>36</v>
      </c>
      <c r="H160" s="38">
        <v>181</v>
      </c>
      <c r="I160" s="37">
        <v>31</v>
      </c>
      <c r="J160" s="38">
        <v>156</v>
      </c>
      <c r="K160" s="37">
        <v>36</v>
      </c>
      <c r="L160" s="38">
        <v>180</v>
      </c>
      <c r="M160" s="54" t="s">
        <v>361</v>
      </c>
    </row>
    <row r="161" spans="2:13" ht="11.25" customHeight="1" x14ac:dyDescent="0.2">
      <c r="B161" s="34" t="s">
        <v>362</v>
      </c>
      <c r="C161" s="35" t="s">
        <v>363</v>
      </c>
      <c r="D161" s="36" t="s">
        <v>84</v>
      </c>
      <c r="E161" s="37" t="s">
        <v>85</v>
      </c>
      <c r="F161" s="38">
        <v>2355</v>
      </c>
      <c r="G161" s="37" t="s">
        <v>85</v>
      </c>
      <c r="H161" s="38">
        <v>2702</v>
      </c>
      <c r="I161" s="37" t="s">
        <v>85</v>
      </c>
      <c r="J161" s="38">
        <v>3931</v>
      </c>
      <c r="K161" s="37" t="s">
        <v>85</v>
      </c>
      <c r="L161" s="38">
        <v>6677</v>
      </c>
      <c r="M161" s="54" t="s">
        <v>364</v>
      </c>
    </row>
    <row r="162" spans="2:13" ht="11.25" customHeight="1" x14ac:dyDescent="0.2">
      <c r="B162" s="34" t="s">
        <v>365</v>
      </c>
      <c r="C162" s="35" t="s">
        <v>366</v>
      </c>
      <c r="D162" s="47" t="s">
        <v>21</v>
      </c>
      <c r="E162" s="37">
        <v>131</v>
      </c>
      <c r="F162" s="38">
        <v>669</v>
      </c>
      <c r="G162" s="37">
        <v>225</v>
      </c>
      <c r="H162" s="38">
        <v>1134</v>
      </c>
      <c r="I162" s="37">
        <v>231</v>
      </c>
      <c r="J162" s="38">
        <v>1235</v>
      </c>
      <c r="K162" s="37">
        <v>216</v>
      </c>
      <c r="L162" s="38">
        <v>1284</v>
      </c>
      <c r="M162" s="54" t="s">
        <v>367</v>
      </c>
    </row>
    <row r="163" spans="2:13" ht="11.25" customHeight="1" x14ac:dyDescent="0.2">
      <c r="B163" s="34" t="s">
        <v>368</v>
      </c>
      <c r="C163" s="35" t="s">
        <v>369</v>
      </c>
      <c r="D163" s="36" t="s">
        <v>27</v>
      </c>
      <c r="E163" s="37">
        <v>282</v>
      </c>
      <c r="F163" s="38">
        <v>1813</v>
      </c>
      <c r="G163" s="37">
        <v>294</v>
      </c>
      <c r="H163" s="38">
        <v>1851</v>
      </c>
      <c r="I163" s="37">
        <v>300</v>
      </c>
      <c r="J163" s="38">
        <v>1965</v>
      </c>
      <c r="K163" s="37">
        <v>235</v>
      </c>
      <c r="L163" s="38">
        <v>1707</v>
      </c>
      <c r="M163" s="54" t="s">
        <v>370</v>
      </c>
    </row>
    <row r="164" spans="2:13" ht="11.25" customHeight="1" x14ac:dyDescent="0.2">
      <c r="B164" s="34" t="s">
        <v>371</v>
      </c>
      <c r="C164" s="35" t="s">
        <v>372</v>
      </c>
      <c r="D164" s="36" t="s">
        <v>27</v>
      </c>
      <c r="E164" s="37">
        <v>15</v>
      </c>
      <c r="F164" s="38">
        <v>69</v>
      </c>
      <c r="G164" s="37">
        <v>14</v>
      </c>
      <c r="H164" s="38">
        <v>67</v>
      </c>
      <c r="I164" s="37">
        <v>12</v>
      </c>
      <c r="J164" s="38">
        <v>59</v>
      </c>
      <c r="K164" s="37">
        <v>13</v>
      </c>
      <c r="L164" s="38">
        <v>70</v>
      </c>
      <c r="M164" s="54" t="s">
        <v>373</v>
      </c>
    </row>
    <row r="165" spans="2:13" ht="11.25" customHeight="1" x14ac:dyDescent="0.2">
      <c r="B165" s="34" t="s">
        <v>374</v>
      </c>
      <c r="C165" s="35" t="s">
        <v>375</v>
      </c>
      <c r="D165" s="36" t="s">
        <v>27</v>
      </c>
      <c r="E165" s="37">
        <v>54</v>
      </c>
      <c r="F165" s="38">
        <v>300</v>
      </c>
      <c r="G165" s="37">
        <v>57</v>
      </c>
      <c r="H165" s="38">
        <v>316</v>
      </c>
      <c r="I165" s="37">
        <v>63</v>
      </c>
      <c r="J165" s="38">
        <v>376</v>
      </c>
      <c r="K165" s="37">
        <v>68</v>
      </c>
      <c r="L165" s="38">
        <v>436</v>
      </c>
      <c r="M165" s="54" t="s">
        <v>376</v>
      </c>
    </row>
    <row r="166" spans="2:13" ht="5.25" customHeight="1" x14ac:dyDescent="0.2">
      <c r="B166" s="45"/>
      <c r="C166" s="46"/>
      <c r="D166" s="47"/>
      <c r="E166" s="37"/>
      <c r="F166" s="65"/>
      <c r="G166" s="37"/>
      <c r="H166" s="65"/>
      <c r="I166" s="37"/>
      <c r="J166" s="65"/>
      <c r="K166" s="37"/>
      <c r="L166" s="65"/>
      <c r="M166" s="50"/>
    </row>
    <row r="167" spans="2:13" ht="11.25" customHeight="1" x14ac:dyDescent="0.2">
      <c r="B167" s="31" t="s">
        <v>377</v>
      </c>
      <c r="C167" s="32" t="s">
        <v>378</v>
      </c>
      <c r="D167" s="36"/>
      <c r="E167" s="70"/>
      <c r="F167" s="71">
        <f>SUM(F168:F171)</f>
        <v>9692</v>
      </c>
      <c r="G167" s="70"/>
      <c r="H167" s="71">
        <f>SUM(H168:H171)</f>
        <v>10039</v>
      </c>
      <c r="I167" s="70"/>
      <c r="J167" s="71">
        <f>SUM(J168:J171)</f>
        <v>11684</v>
      </c>
      <c r="K167" s="70"/>
      <c r="L167" s="71">
        <f>SUM(L168:L171)</f>
        <v>12158</v>
      </c>
      <c r="M167" s="53" t="s">
        <v>379</v>
      </c>
    </row>
    <row r="168" spans="2:13" ht="11.25" customHeight="1" x14ac:dyDescent="0.2">
      <c r="B168" s="34" t="s">
        <v>380</v>
      </c>
      <c r="C168" s="35" t="s">
        <v>381</v>
      </c>
      <c r="D168" s="47" t="s">
        <v>21</v>
      </c>
      <c r="E168" s="37">
        <v>1067</v>
      </c>
      <c r="F168" s="38">
        <v>9645</v>
      </c>
      <c r="G168" s="37">
        <v>1073</v>
      </c>
      <c r="H168" s="38">
        <v>9994</v>
      </c>
      <c r="I168" s="37">
        <v>1054</v>
      </c>
      <c r="J168" s="38">
        <v>11588</v>
      </c>
      <c r="K168" s="37">
        <v>1011</v>
      </c>
      <c r="L168" s="38">
        <v>12035</v>
      </c>
      <c r="M168" s="54" t="s">
        <v>382</v>
      </c>
    </row>
    <row r="169" spans="2:13" ht="11.25" customHeight="1" x14ac:dyDescent="0.2">
      <c r="B169" s="34" t="s">
        <v>383</v>
      </c>
      <c r="C169" s="35" t="s">
        <v>384</v>
      </c>
      <c r="D169" s="36"/>
      <c r="E169" s="37"/>
      <c r="F169" s="38"/>
      <c r="G169" s="37"/>
      <c r="H169" s="38"/>
      <c r="I169" s="37"/>
      <c r="J169" s="38"/>
      <c r="K169" s="37"/>
      <c r="L169" s="38"/>
      <c r="M169" s="54" t="s">
        <v>385</v>
      </c>
    </row>
    <row r="170" spans="2:13" ht="11.25" customHeight="1" x14ac:dyDescent="0.2">
      <c r="B170" s="74" t="s">
        <v>25</v>
      </c>
      <c r="C170" s="35" t="s">
        <v>386</v>
      </c>
      <c r="D170" s="36" t="s">
        <v>27</v>
      </c>
      <c r="E170" s="37">
        <v>6</v>
      </c>
      <c r="F170" s="38">
        <v>47</v>
      </c>
      <c r="G170" s="37">
        <v>6</v>
      </c>
      <c r="H170" s="38">
        <v>45</v>
      </c>
      <c r="I170" s="37">
        <v>11</v>
      </c>
      <c r="J170" s="38">
        <v>96</v>
      </c>
      <c r="K170" s="37">
        <v>13</v>
      </c>
      <c r="L170" s="38">
        <v>123</v>
      </c>
      <c r="M170" s="54" t="s">
        <v>387</v>
      </c>
    </row>
    <row r="171" spans="2:13" ht="5.25" customHeight="1" x14ac:dyDescent="0.2">
      <c r="B171" s="34"/>
      <c r="C171" s="35"/>
      <c r="D171" s="36"/>
      <c r="E171" s="37"/>
      <c r="F171" s="38"/>
      <c r="G171" s="37"/>
      <c r="H171" s="38"/>
      <c r="I171" s="37"/>
      <c r="J171" s="38"/>
      <c r="K171" s="37"/>
      <c r="L171" s="38"/>
      <c r="M171" s="54"/>
    </row>
    <row r="172" spans="2:13" ht="11.25" customHeight="1" x14ac:dyDescent="0.2">
      <c r="B172" s="31" t="s">
        <v>388</v>
      </c>
      <c r="C172" s="32" t="s">
        <v>389</v>
      </c>
      <c r="D172" s="36"/>
      <c r="E172" s="70"/>
      <c r="F172" s="71">
        <f>SUM(F173:F180)</f>
        <v>16920</v>
      </c>
      <c r="G172" s="70"/>
      <c r="H172" s="71">
        <f>SUM(H173:H180)</f>
        <v>18247</v>
      </c>
      <c r="I172" s="70"/>
      <c r="J172" s="71">
        <f>SUM(J173:J180)</f>
        <v>23538</v>
      </c>
      <c r="K172" s="70"/>
      <c r="L172" s="71">
        <f>SUM(L173:L180)</f>
        <v>24908</v>
      </c>
      <c r="M172" s="53" t="s">
        <v>390</v>
      </c>
    </row>
    <row r="173" spans="2:13" ht="11.25" customHeight="1" x14ac:dyDescent="0.2">
      <c r="B173" s="34" t="s">
        <v>391</v>
      </c>
      <c r="C173" s="35" t="s">
        <v>392</v>
      </c>
      <c r="D173" s="36" t="s">
        <v>253</v>
      </c>
      <c r="E173" s="37">
        <v>4643</v>
      </c>
      <c r="F173" s="38">
        <v>1922</v>
      </c>
      <c r="G173" s="37">
        <v>3823</v>
      </c>
      <c r="H173" s="38">
        <v>1603</v>
      </c>
      <c r="I173" s="37">
        <v>4222</v>
      </c>
      <c r="J173" s="38">
        <v>1892</v>
      </c>
      <c r="K173" s="37">
        <v>3853</v>
      </c>
      <c r="L173" s="38">
        <v>1745</v>
      </c>
      <c r="M173" s="54" t="s">
        <v>393</v>
      </c>
    </row>
    <row r="174" spans="2:13" ht="11.25" customHeight="1" x14ac:dyDescent="0.2">
      <c r="B174" s="34" t="s">
        <v>394</v>
      </c>
      <c r="C174" s="35" t="s">
        <v>395</v>
      </c>
      <c r="D174" s="47" t="s">
        <v>21</v>
      </c>
      <c r="E174" s="37">
        <v>1190</v>
      </c>
      <c r="F174" s="38">
        <v>2788</v>
      </c>
      <c r="G174" s="37">
        <v>1464</v>
      </c>
      <c r="H174" s="38">
        <v>3445</v>
      </c>
      <c r="I174" s="37">
        <v>1733</v>
      </c>
      <c r="J174" s="38">
        <v>4997</v>
      </c>
      <c r="K174" s="37">
        <v>1809</v>
      </c>
      <c r="L174" s="38">
        <v>5425</v>
      </c>
      <c r="M174" s="54" t="s">
        <v>396</v>
      </c>
    </row>
    <row r="175" spans="2:13" ht="11.25" customHeight="1" x14ac:dyDescent="0.2">
      <c r="B175" s="34" t="s">
        <v>397</v>
      </c>
      <c r="C175" s="35" t="s">
        <v>398</v>
      </c>
      <c r="D175" s="36" t="s">
        <v>27</v>
      </c>
      <c r="E175" s="37">
        <v>104</v>
      </c>
      <c r="F175" s="38">
        <v>181</v>
      </c>
      <c r="G175" s="37">
        <v>107</v>
      </c>
      <c r="H175" s="38">
        <v>190</v>
      </c>
      <c r="I175" s="37">
        <v>104</v>
      </c>
      <c r="J175" s="38">
        <v>210</v>
      </c>
      <c r="K175" s="37">
        <v>107</v>
      </c>
      <c r="L175" s="38">
        <v>233</v>
      </c>
      <c r="M175" s="54" t="s">
        <v>399</v>
      </c>
    </row>
    <row r="176" spans="2:13" ht="11.25" customHeight="1" x14ac:dyDescent="0.2">
      <c r="B176" s="34" t="s">
        <v>400</v>
      </c>
      <c r="C176" s="35" t="s">
        <v>401</v>
      </c>
      <c r="D176" s="36" t="s">
        <v>27</v>
      </c>
      <c r="E176" s="37">
        <v>1343</v>
      </c>
      <c r="F176" s="38">
        <v>2597</v>
      </c>
      <c r="G176" s="37">
        <v>1676</v>
      </c>
      <c r="H176" s="38">
        <v>3295</v>
      </c>
      <c r="I176" s="37">
        <v>2553</v>
      </c>
      <c r="J176" s="38">
        <v>5921</v>
      </c>
      <c r="K176" s="37">
        <v>2628</v>
      </c>
      <c r="L176" s="38">
        <v>6528</v>
      </c>
      <c r="M176" s="54" t="s">
        <v>402</v>
      </c>
    </row>
    <row r="177" spans="2:13" ht="11.25" customHeight="1" x14ac:dyDescent="0.2">
      <c r="B177" s="34" t="s">
        <v>403</v>
      </c>
      <c r="C177" s="35" t="s">
        <v>404</v>
      </c>
      <c r="D177" s="36" t="s">
        <v>27</v>
      </c>
      <c r="E177" s="37">
        <v>840</v>
      </c>
      <c r="F177" s="38">
        <v>2449</v>
      </c>
      <c r="G177" s="37">
        <v>606</v>
      </c>
      <c r="H177" s="38">
        <v>1806</v>
      </c>
      <c r="I177" s="37">
        <v>824</v>
      </c>
      <c r="J177" s="38">
        <v>2861</v>
      </c>
      <c r="K177" s="37">
        <v>682</v>
      </c>
      <c r="L177" s="38">
        <v>2438</v>
      </c>
      <c r="M177" s="54" t="s">
        <v>405</v>
      </c>
    </row>
    <row r="178" spans="2:13" ht="11.25" customHeight="1" x14ac:dyDescent="0.2">
      <c r="B178" s="34" t="s">
        <v>406</v>
      </c>
      <c r="C178" s="35" t="s">
        <v>407</v>
      </c>
      <c r="D178" s="36" t="s">
        <v>27</v>
      </c>
      <c r="E178" s="37">
        <v>25</v>
      </c>
      <c r="F178" s="38">
        <v>304</v>
      </c>
      <c r="G178" s="37">
        <v>17</v>
      </c>
      <c r="H178" s="38">
        <v>219</v>
      </c>
      <c r="I178" s="37">
        <v>14</v>
      </c>
      <c r="J178" s="38">
        <v>197</v>
      </c>
      <c r="K178" s="37">
        <v>14</v>
      </c>
      <c r="L178" s="38">
        <v>209</v>
      </c>
      <c r="M178" s="54" t="s">
        <v>408</v>
      </c>
    </row>
    <row r="179" spans="2:13" ht="11.25" customHeight="1" x14ac:dyDescent="0.2">
      <c r="B179" s="34" t="s">
        <v>409</v>
      </c>
      <c r="C179" s="35" t="s">
        <v>410</v>
      </c>
      <c r="D179" s="36" t="s">
        <v>27</v>
      </c>
      <c r="E179" s="58">
        <v>20854</v>
      </c>
      <c r="F179" s="38">
        <v>6679</v>
      </c>
      <c r="G179" s="58">
        <v>23658</v>
      </c>
      <c r="H179" s="38">
        <v>7689</v>
      </c>
      <c r="I179" s="58">
        <v>22736</v>
      </c>
      <c r="J179" s="38">
        <v>7460</v>
      </c>
      <c r="K179" s="58">
        <v>25314</v>
      </c>
      <c r="L179" s="38">
        <v>8330</v>
      </c>
      <c r="M179" s="54" t="s">
        <v>411</v>
      </c>
    </row>
    <row r="180" spans="2:13" ht="5.25" customHeight="1" x14ac:dyDescent="0.2">
      <c r="B180" s="34"/>
      <c r="C180" s="35"/>
      <c r="D180" s="36"/>
      <c r="E180" s="37"/>
      <c r="F180" s="38"/>
      <c r="G180" s="37"/>
      <c r="H180" s="38"/>
      <c r="I180" s="37"/>
      <c r="J180" s="38"/>
      <c r="K180" s="37"/>
      <c r="L180" s="38"/>
      <c r="M180" s="54"/>
    </row>
    <row r="181" spans="2:13" ht="11.25" customHeight="1" x14ac:dyDescent="0.2">
      <c r="B181" s="31" t="s">
        <v>412</v>
      </c>
      <c r="C181" s="32" t="s">
        <v>413</v>
      </c>
      <c r="D181" s="36"/>
      <c r="E181" s="70"/>
      <c r="F181" s="71">
        <f>SUM(F182:F188)</f>
        <v>13856</v>
      </c>
      <c r="G181" s="70"/>
      <c r="H181" s="71">
        <f>SUM(H182:H188)</f>
        <v>19430</v>
      </c>
      <c r="I181" s="70"/>
      <c r="J181" s="71">
        <f>SUM(J182:J188)</f>
        <v>24652</v>
      </c>
      <c r="K181" s="70"/>
      <c r="L181" s="71">
        <f>SUM(L182:L188)</f>
        <v>28991</v>
      </c>
      <c r="M181" s="53" t="s">
        <v>2032</v>
      </c>
    </row>
    <row r="182" spans="2:13" ht="11.25" customHeight="1" x14ac:dyDescent="0.2">
      <c r="B182" s="45" t="s">
        <v>414</v>
      </c>
      <c r="C182" s="46" t="s">
        <v>415</v>
      </c>
      <c r="D182" s="47"/>
      <c r="E182" s="62"/>
      <c r="F182" s="72"/>
      <c r="G182" s="62"/>
      <c r="H182" s="72"/>
      <c r="I182" s="62"/>
      <c r="J182" s="72"/>
      <c r="K182" s="62"/>
      <c r="L182" s="72"/>
      <c r="M182" s="54"/>
    </row>
    <row r="183" spans="2:13" ht="11.25" customHeight="1" x14ac:dyDescent="0.2">
      <c r="B183" s="75" t="s">
        <v>25</v>
      </c>
      <c r="C183" s="35" t="s">
        <v>416</v>
      </c>
      <c r="D183" s="47" t="s">
        <v>84</v>
      </c>
      <c r="E183" s="37" t="s">
        <v>85</v>
      </c>
      <c r="F183" s="38">
        <v>2348</v>
      </c>
      <c r="G183" s="37" t="s">
        <v>85</v>
      </c>
      <c r="H183" s="38">
        <v>2902</v>
      </c>
      <c r="I183" s="37" t="s">
        <v>85</v>
      </c>
      <c r="J183" s="38">
        <v>4538</v>
      </c>
      <c r="K183" s="37" t="s">
        <v>85</v>
      </c>
      <c r="L183" s="38">
        <v>7432</v>
      </c>
      <c r="M183" s="54" t="s">
        <v>417</v>
      </c>
    </row>
    <row r="184" spans="2:13" ht="11.25" customHeight="1" x14ac:dyDescent="0.2">
      <c r="B184" s="45" t="s">
        <v>418</v>
      </c>
      <c r="C184" s="35" t="s">
        <v>2037</v>
      </c>
      <c r="D184" s="47" t="s">
        <v>21</v>
      </c>
      <c r="E184" s="37">
        <v>496</v>
      </c>
      <c r="F184" s="38">
        <v>2655</v>
      </c>
      <c r="G184" s="37">
        <v>513</v>
      </c>
      <c r="H184" s="38">
        <v>2758</v>
      </c>
      <c r="I184" s="37">
        <v>524</v>
      </c>
      <c r="J184" s="38">
        <v>2949</v>
      </c>
      <c r="K184" s="37">
        <v>607</v>
      </c>
      <c r="L184" s="38">
        <v>3531</v>
      </c>
      <c r="M184" s="54" t="s">
        <v>2038</v>
      </c>
    </row>
    <row r="185" spans="2:13" ht="11.25" customHeight="1" x14ac:dyDescent="0.2">
      <c r="B185" s="34" t="s">
        <v>419</v>
      </c>
      <c r="C185" s="35" t="s">
        <v>2035</v>
      </c>
      <c r="D185" s="36" t="s">
        <v>27</v>
      </c>
      <c r="E185" s="37">
        <v>1745</v>
      </c>
      <c r="F185" s="38">
        <v>5320</v>
      </c>
      <c r="G185" s="37">
        <v>2804</v>
      </c>
      <c r="H185" s="38">
        <v>9121</v>
      </c>
      <c r="I185" s="37">
        <v>3033</v>
      </c>
      <c r="J185" s="38">
        <v>10412</v>
      </c>
      <c r="K185" s="37">
        <v>2718</v>
      </c>
      <c r="L185" s="38">
        <v>9603</v>
      </c>
      <c r="M185" s="54" t="s">
        <v>2036</v>
      </c>
    </row>
    <row r="186" spans="2:13" ht="11.25" customHeight="1" x14ac:dyDescent="0.2">
      <c r="B186" s="34" t="s">
        <v>420</v>
      </c>
      <c r="C186" s="35" t="s">
        <v>2068</v>
      </c>
      <c r="D186" s="36" t="s">
        <v>27</v>
      </c>
      <c r="E186" s="37">
        <v>437</v>
      </c>
      <c r="F186" s="38">
        <v>2886</v>
      </c>
      <c r="G186" s="37">
        <v>422</v>
      </c>
      <c r="H186" s="38">
        <v>2817</v>
      </c>
      <c r="I186" s="37">
        <v>433</v>
      </c>
      <c r="J186" s="38">
        <v>3279</v>
      </c>
      <c r="K186" s="37">
        <v>437</v>
      </c>
      <c r="L186" s="38">
        <v>3439</v>
      </c>
      <c r="M186" s="54" t="s">
        <v>2069</v>
      </c>
    </row>
    <row r="187" spans="2:13" ht="11.25" customHeight="1" x14ac:dyDescent="0.2">
      <c r="B187" s="34" t="s">
        <v>421</v>
      </c>
      <c r="C187" s="35" t="s">
        <v>422</v>
      </c>
      <c r="D187" s="36"/>
      <c r="E187" s="37"/>
      <c r="F187" s="38"/>
      <c r="G187" s="37"/>
      <c r="H187" s="38"/>
      <c r="I187" s="37"/>
      <c r="J187" s="38"/>
      <c r="K187" s="37"/>
      <c r="L187" s="38"/>
      <c r="M187" s="54" t="s">
        <v>2073</v>
      </c>
    </row>
    <row r="188" spans="2:13" ht="11.25" customHeight="1" x14ac:dyDescent="0.2">
      <c r="B188" s="34" t="s">
        <v>25</v>
      </c>
      <c r="C188" s="35" t="s">
        <v>423</v>
      </c>
      <c r="D188" s="36" t="s">
        <v>84</v>
      </c>
      <c r="E188" s="37" t="s">
        <v>85</v>
      </c>
      <c r="F188" s="38">
        <v>647</v>
      </c>
      <c r="G188" s="37" t="s">
        <v>85</v>
      </c>
      <c r="H188" s="38">
        <v>1832</v>
      </c>
      <c r="I188" s="37" t="s">
        <v>85</v>
      </c>
      <c r="J188" s="38">
        <v>3474</v>
      </c>
      <c r="K188" s="37" t="s">
        <v>85</v>
      </c>
      <c r="L188" s="38">
        <v>4986</v>
      </c>
      <c r="M188" s="54" t="s">
        <v>424</v>
      </c>
    </row>
    <row r="189" spans="2:13" ht="5.25" customHeight="1" x14ac:dyDescent="0.2">
      <c r="B189" s="34"/>
      <c r="C189" s="35"/>
      <c r="D189" s="36"/>
      <c r="E189" s="37"/>
      <c r="F189" s="38"/>
      <c r="G189" s="37"/>
      <c r="H189" s="38"/>
      <c r="I189" s="37"/>
      <c r="J189" s="38"/>
      <c r="K189" s="37"/>
      <c r="L189" s="38"/>
      <c r="M189" s="54"/>
    </row>
    <row r="190" spans="2:13" ht="11.25" customHeight="1" x14ac:dyDescent="0.2">
      <c r="B190" s="31" t="s">
        <v>425</v>
      </c>
      <c r="C190" s="32" t="s">
        <v>426</v>
      </c>
      <c r="D190" s="36"/>
      <c r="E190" s="70"/>
      <c r="F190" s="71">
        <f>SUM(F191:F194)</f>
        <v>4580</v>
      </c>
      <c r="G190" s="70"/>
      <c r="H190" s="71">
        <f>SUM(H191:H194)</f>
        <v>6266</v>
      </c>
      <c r="I190" s="70"/>
      <c r="J190" s="71">
        <f>SUM(J191:J194)</f>
        <v>8759</v>
      </c>
      <c r="K190" s="70"/>
      <c r="L190" s="71">
        <f>SUM(L191:L194)</f>
        <v>9284</v>
      </c>
      <c r="M190" s="53" t="s">
        <v>427</v>
      </c>
    </row>
    <row r="191" spans="2:13" ht="11.25" customHeight="1" x14ac:dyDescent="0.2">
      <c r="B191" s="34" t="s">
        <v>428</v>
      </c>
      <c r="C191" s="35" t="s">
        <v>429</v>
      </c>
      <c r="D191" s="36" t="s">
        <v>21</v>
      </c>
      <c r="E191" s="37">
        <v>161</v>
      </c>
      <c r="F191" s="38">
        <v>477</v>
      </c>
      <c r="G191" s="37">
        <v>130</v>
      </c>
      <c r="H191" s="38">
        <v>390</v>
      </c>
      <c r="I191" s="37">
        <v>133</v>
      </c>
      <c r="J191" s="38">
        <v>407</v>
      </c>
      <c r="K191" s="37">
        <v>184</v>
      </c>
      <c r="L191" s="38">
        <v>628</v>
      </c>
      <c r="M191" s="54" t="s">
        <v>430</v>
      </c>
    </row>
    <row r="192" spans="2:13" ht="11.25" customHeight="1" x14ac:dyDescent="0.2">
      <c r="B192" s="34" t="s">
        <v>2070</v>
      </c>
      <c r="C192" s="35" t="s">
        <v>2071</v>
      </c>
      <c r="D192" s="47" t="s">
        <v>84</v>
      </c>
      <c r="E192" s="37" t="s">
        <v>85</v>
      </c>
      <c r="F192" s="38">
        <v>2572</v>
      </c>
      <c r="G192" s="37" t="s">
        <v>85</v>
      </c>
      <c r="H192" s="38">
        <v>4611</v>
      </c>
      <c r="I192" s="37" t="s">
        <v>85</v>
      </c>
      <c r="J192" s="38">
        <v>7301</v>
      </c>
      <c r="K192" s="37" t="s">
        <v>85</v>
      </c>
      <c r="L192" s="38">
        <v>7641</v>
      </c>
      <c r="M192" s="54" t="s">
        <v>2072</v>
      </c>
    </row>
    <row r="193" spans="2:13" ht="11.25" customHeight="1" x14ac:dyDescent="0.2">
      <c r="B193" s="34" t="s">
        <v>431</v>
      </c>
      <c r="C193" s="35" t="s">
        <v>432</v>
      </c>
      <c r="D193" s="36" t="s">
        <v>21</v>
      </c>
      <c r="E193" s="37">
        <v>276</v>
      </c>
      <c r="F193" s="38">
        <v>1531</v>
      </c>
      <c r="G193" s="37">
        <v>235</v>
      </c>
      <c r="H193" s="38">
        <v>1265</v>
      </c>
      <c r="I193" s="37">
        <v>195</v>
      </c>
      <c r="J193" s="38">
        <v>1051</v>
      </c>
      <c r="K193" s="37">
        <v>193</v>
      </c>
      <c r="L193" s="38">
        <v>1015</v>
      </c>
      <c r="M193" s="54" t="s">
        <v>433</v>
      </c>
    </row>
    <row r="194" spans="2:13" ht="5.25" customHeight="1" x14ac:dyDescent="0.2">
      <c r="B194" s="34"/>
      <c r="C194" s="35"/>
      <c r="D194" s="36"/>
      <c r="E194" s="37"/>
      <c r="F194" s="38"/>
      <c r="G194" s="37"/>
      <c r="H194" s="38"/>
      <c r="I194" s="37"/>
      <c r="J194" s="38"/>
      <c r="K194" s="37"/>
      <c r="L194" s="38"/>
      <c r="M194" s="54"/>
    </row>
    <row r="195" spans="2:13" ht="11.25" customHeight="1" x14ac:dyDescent="0.2">
      <c r="B195" s="31" t="s">
        <v>434</v>
      </c>
      <c r="C195" s="32" t="s">
        <v>435</v>
      </c>
      <c r="D195" s="36"/>
      <c r="E195" s="70"/>
      <c r="F195" s="71">
        <f>SUM(F196:F204)</f>
        <v>97504</v>
      </c>
      <c r="G195" s="70"/>
      <c r="H195" s="71">
        <f>SUM(H196:H204)</f>
        <v>120594</v>
      </c>
      <c r="I195" s="70"/>
      <c r="J195" s="71">
        <f>SUM(J196:J204)</f>
        <v>144129</v>
      </c>
      <c r="K195" s="70"/>
      <c r="L195" s="71">
        <f>SUM(L196:L204)</f>
        <v>128280</v>
      </c>
      <c r="M195" s="53" t="s">
        <v>436</v>
      </c>
    </row>
    <row r="196" spans="2:13" ht="11.25" customHeight="1" x14ac:dyDescent="0.2">
      <c r="B196" s="34" t="s">
        <v>437</v>
      </c>
      <c r="C196" s="35" t="s">
        <v>438</v>
      </c>
      <c r="D196" s="36" t="s">
        <v>84</v>
      </c>
      <c r="E196" s="37" t="s">
        <v>85</v>
      </c>
      <c r="F196" s="38">
        <v>14514</v>
      </c>
      <c r="G196" s="37" t="s">
        <v>85</v>
      </c>
      <c r="H196" s="38">
        <v>13161</v>
      </c>
      <c r="I196" s="37" t="s">
        <v>85</v>
      </c>
      <c r="J196" s="38">
        <v>16277</v>
      </c>
      <c r="K196" s="37" t="s">
        <v>85</v>
      </c>
      <c r="L196" s="38">
        <v>21536</v>
      </c>
      <c r="M196" s="54" t="s">
        <v>439</v>
      </c>
    </row>
    <row r="197" spans="2:13" ht="11.25" customHeight="1" x14ac:dyDescent="0.2">
      <c r="B197" s="34" t="s">
        <v>440</v>
      </c>
      <c r="C197" s="35" t="s">
        <v>441</v>
      </c>
      <c r="D197" s="36" t="s">
        <v>21</v>
      </c>
      <c r="E197" s="37">
        <v>110478</v>
      </c>
      <c r="F197" s="38">
        <v>34006</v>
      </c>
      <c r="G197" s="37">
        <v>131029</v>
      </c>
      <c r="H197" s="38">
        <v>46674</v>
      </c>
      <c r="I197" s="37">
        <v>137255</v>
      </c>
      <c r="J197" s="38">
        <v>60665</v>
      </c>
      <c r="K197" s="37">
        <v>120177</v>
      </c>
      <c r="L197" s="38">
        <v>51291</v>
      </c>
      <c r="M197" s="54" t="s">
        <v>442</v>
      </c>
    </row>
    <row r="198" spans="2:13" ht="11.25" customHeight="1" x14ac:dyDescent="0.2">
      <c r="B198" s="34" t="s">
        <v>443</v>
      </c>
      <c r="C198" s="35" t="s">
        <v>444</v>
      </c>
      <c r="D198" s="36" t="s">
        <v>27</v>
      </c>
      <c r="E198" s="37">
        <v>7623</v>
      </c>
      <c r="F198" s="38">
        <v>2585</v>
      </c>
      <c r="G198" s="37">
        <v>8484</v>
      </c>
      <c r="H198" s="38">
        <v>3412</v>
      </c>
      <c r="I198" s="37">
        <v>7375</v>
      </c>
      <c r="J198" s="38">
        <v>3647</v>
      </c>
      <c r="K198" s="37">
        <v>4464</v>
      </c>
      <c r="L198" s="38">
        <v>2168</v>
      </c>
      <c r="M198" s="54" t="s">
        <v>445</v>
      </c>
    </row>
    <row r="199" spans="2:13" ht="11.25" customHeight="1" x14ac:dyDescent="0.2">
      <c r="B199" s="34" t="s">
        <v>446</v>
      </c>
      <c r="C199" s="35" t="s">
        <v>447</v>
      </c>
      <c r="D199" s="36" t="s">
        <v>27</v>
      </c>
      <c r="E199" s="37">
        <v>65626</v>
      </c>
      <c r="F199" s="38">
        <v>19901</v>
      </c>
      <c r="G199" s="37">
        <v>78856</v>
      </c>
      <c r="H199" s="38">
        <v>26815</v>
      </c>
      <c r="I199" s="37">
        <v>71932</v>
      </c>
      <c r="J199" s="38">
        <v>30519</v>
      </c>
      <c r="K199" s="37">
        <v>67850</v>
      </c>
      <c r="L199" s="38">
        <v>28370</v>
      </c>
      <c r="M199" s="54" t="s">
        <v>448</v>
      </c>
    </row>
    <row r="200" spans="2:13" ht="11.25" customHeight="1" x14ac:dyDescent="0.2">
      <c r="B200" s="34" t="s">
        <v>449</v>
      </c>
      <c r="C200" s="35" t="s">
        <v>450</v>
      </c>
      <c r="D200" s="36" t="s">
        <v>27</v>
      </c>
      <c r="E200" s="37">
        <v>37092</v>
      </c>
      <c r="F200" s="38">
        <v>14182</v>
      </c>
      <c r="G200" s="37">
        <v>45612</v>
      </c>
      <c r="H200" s="38">
        <v>19120</v>
      </c>
      <c r="I200" s="37">
        <v>43922</v>
      </c>
      <c r="J200" s="38">
        <v>22080</v>
      </c>
      <c r="K200" s="37">
        <v>36772</v>
      </c>
      <c r="L200" s="38">
        <v>17738</v>
      </c>
      <c r="M200" s="54" t="s">
        <v>451</v>
      </c>
    </row>
    <row r="201" spans="2:13" ht="11.25" customHeight="1" x14ac:dyDescent="0.2">
      <c r="B201" s="34" t="s">
        <v>452</v>
      </c>
      <c r="C201" s="35" t="s">
        <v>453</v>
      </c>
      <c r="D201" s="36" t="s">
        <v>27</v>
      </c>
      <c r="E201" s="37">
        <v>10017</v>
      </c>
      <c r="F201" s="38">
        <v>3587</v>
      </c>
      <c r="G201" s="37">
        <v>8560</v>
      </c>
      <c r="H201" s="38">
        <v>3345</v>
      </c>
      <c r="I201" s="37">
        <v>8555</v>
      </c>
      <c r="J201" s="38">
        <v>4067</v>
      </c>
      <c r="K201" s="37">
        <v>6563</v>
      </c>
      <c r="L201" s="38">
        <v>3101</v>
      </c>
      <c r="M201" s="54" t="s">
        <v>454</v>
      </c>
    </row>
    <row r="202" spans="2:13" ht="11.25" customHeight="1" x14ac:dyDescent="0.2">
      <c r="B202" s="34" t="s">
        <v>455</v>
      </c>
      <c r="C202" s="35" t="s">
        <v>456</v>
      </c>
      <c r="D202" s="36" t="s">
        <v>25</v>
      </c>
      <c r="E202" s="37"/>
      <c r="F202" s="38"/>
      <c r="G202" s="37"/>
      <c r="H202" s="38"/>
      <c r="I202" s="37"/>
      <c r="J202" s="38"/>
      <c r="K202" s="37"/>
      <c r="L202" s="38"/>
      <c r="M202" s="54"/>
    </row>
    <row r="203" spans="2:13" ht="11.25" customHeight="1" x14ac:dyDescent="0.2">
      <c r="B203" s="34"/>
      <c r="C203" s="35" t="s">
        <v>457</v>
      </c>
      <c r="D203" s="36" t="s">
        <v>458</v>
      </c>
      <c r="E203" s="37" t="s">
        <v>85</v>
      </c>
      <c r="F203" s="38">
        <v>8729</v>
      </c>
      <c r="G203" s="37" t="s">
        <v>85</v>
      </c>
      <c r="H203" s="38">
        <v>8067</v>
      </c>
      <c r="I203" s="37" t="s">
        <v>85</v>
      </c>
      <c r="J203" s="38">
        <v>6874</v>
      </c>
      <c r="K203" s="37" t="s">
        <v>85</v>
      </c>
      <c r="L203" s="38">
        <v>4076</v>
      </c>
      <c r="M203" s="54" t="s">
        <v>459</v>
      </c>
    </row>
    <row r="204" spans="2:13" ht="5.25" customHeight="1" x14ac:dyDescent="0.2">
      <c r="B204" s="11"/>
      <c r="C204" s="12"/>
      <c r="D204" s="13"/>
      <c r="E204" s="29"/>
      <c r="F204" s="15"/>
      <c r="G204" s="29"/>
      <c r="H204" s="15"/>
      <c r="I204" s="29"/>
      <c r="J204" s="15"/>
      <c r="K204" s="29"/>
      <c r="L204" s="15"/>
      <c r="M204" s="12"/>
    </row>
    <row r="205" spans="2:13" ht="11.25" customHeight="1" x14ac:dyDescent="0.2">
      <c r="B205" s="31" t="s">
        <v>460</v>
      </c>
      <c r="C205" s="32" t="s">
        <v>435</v>
      </c>
      <c r="D205" s="36"/>
      <c r="E205" s="37"/>
      <c r="F205" s="65"/>
      <c r="G205" s="37"/>
      <c r="H205" s="65"/>
      <c r="I205" s="37"/>
      <c r="J205" s="65"/>
      <c r="K205" s="37"/>
      <c r="L205" s="65"/>
      <c r="M205" s="35"/>
    </row>
    <row r="206" spans="2:13" ht="11.25" customHeight="1" x14ac:dyDescent="0.2">
      <c r="B206" s="31"/>
      <c r="C206" s="32" t="s">
        <v>461</v>
      </c>
      <c r="D206" s="36"/>
      <c r="E206" s="70"/>
      <c r="F206" s="71">
        <f>SUM(F207:F207)</f>
        <v>3453</v>
      </c>
      <c r="G206" s="70"/>
      <c r="H206" s="71">
        <f>SUM(H207:H207)</f>
        <v>4603</v>
      </c>
      <c r="I206" s="70"/>
      <c r="J206" s="71">
        <f>SUM(J207:J207)</f>
        <v>6144</v>
      </c>
      <c r="K206" s="70"/>
      <c r="L206" s="71">
        <f>SUM(L207:L207)</f>
        <v>7510</v>
      </c>
      <c r="M206" s="53" t="s">
        <v>462</v>
      </c>
    </row>
    <row r="207" spans="2:13" ht="11.25" customHeight="1" x14ac:dyDescent="0.2">
      <c r="B207" s="34" t="s">
        <v>463</v>
      </c>
      <c r="C207" s="35" t="s">
        <v>2044</v>
      </c>
      <c r="D207" s="36" t="s">
        <v>21</v>
      </c>
      <c r="E207" s="37">
        <v>5980</v>
      </c>
      <c r="F207" s="38">
        <v>3453</v>
      </c>
      <c r="G207" s="37">
        <v>6937</v>
      </c>
      <c r="H207" s="38">
        <v>4603</v>
      </c>
      <c r="I207" s="37">
        <v>7656</v>
      </c>
      <c r="J207" s="38">
        <v>6144</v>
      </c>
      <c r="K207" s="37">
        <v>8900</v>
      </c>
      <c r="L207" s="38">
        <v>7510</v>
      </c>
      <c r="M207" s="54" t="s">
        <v>2039</v>
      </c>
    </row>
    <row r="208" spans="2:13" ht="5.25" customHeight="1" x14ac:dyDescent="0.2">
      <c r="B208" s="34"/>
      <c r="C208" s="35"/>
      <c r="D208" s="36"/>
      <c r="E208" s="37"/>
      <c r="F208" s="38"/>
      <c r="G208" s="37"/>
      <c r="H208" s="38"/>
      <c r="I208" s="37"/>
      <c r="J208" s="38"/>
      <c r="K208" s="37"/>
      <c r="L208" s="38"/>
      <c r="M208" s="54"/>
    </row>
    <row r="209" spans="2:13" s="80" customFormat="1" ht="11.25" customHeight="1" x14ac:dyDescent="0.2">
      <c r="B209" s="28" t="s">
        <v>464</v>
      </c>
      <c r="C209" s="76" t="s">
        <v>465</v>
      </c>
      <c r="D209" s="24"/>
      <c r="E209" s="77"/>
      <c r="F209" s="78">
        <f>SUM(F212+F225+F231+F236)</f>
        <v>109483</v>
      </c>
      <c r="G209" s="77"/>
      <c r="H209" s="78">
        <f>SUM(H212+H225+H231+H236)</f>
        <v>135960</v>
      </c>
      <c r="I209" s="77"/>
      <c r="J209" s="78">
        <f>SUM(J212+J225+J231+J236)</f>
        <v>156597</v>
      </c>
      <c r="K209" s="77"/>
      <c r="L209" s="78">
        <f>SUM(L212+L225+L231+L236)</f>
        <v>173116</v>
      </c>
      <c r="M209" s="79" t="s">
        <v>466</v>
      </c>
    </row>
    <row r="210" spans="2:13" ht="5.25" customHeight="1" x14ac:dyDescent="0.2">
      <c r="B210" s="45"/>
      <c r="C210" s="46"/>
      <c r="D210" s="47"/>
      <c r="E210" s="37"/>
      <c r="F210" s="38"/>
      <c r="G210" s="37"/>
      <c r="H210" s="38"/>
      <c r="I210" s="37"/>
      <c r="J210" s="38"/>
      <c r="K210" s="37"/>
      <c r="L210" s="38"/>
      <c r="M210" s="50"/>
    </row>
    <row r="211" spans="2:13" ht="11.25" customHeight="1" x14ac:dyDescent="0.2">
      <c r="B211" s="31" t="s">
        <v>2074</v>
      </c>
      <c r="C211" s="32" t="s">
        <v>467</v>
      </c>
      <c r="D211" s="51"/>
      <c r="E211" s="52"/>
      <c r="F211" s="33"/>
      <c r="G211" s="52"/>
      <c r="H211" s="33"/>
      <c r="I211" s="52"/>
      <c r="J211" s="33"/>
      <c r="K211" s="52"/>
      <c r="L211" s="33"/>
      <c r="M211" s="53" t="s">
        <v>2076</v>
      </c>
    </row>
    <row r="212" spans="2:13" ht="11.25" customHeight="1" x14ac:dyDescent="0.2">
      <c r="B212" s="31"/>
      <c r="C212" s="32" t="s">
        <v>2075</v>
      </c>
      <c r="D212" s="51"/>
      <c r="E212" s="52"/>
      <c r="F212" s="33">
        <f>SUM(F213:F223)</f>
        <v>8384</v>
      </c>
      <c r="G212" s="52"/>
      <c r="H212" s="33">
        <f>SUM(H213:H223)</f>
        <v>9481</v>
      </c>
      <c r="I212" s="52"/>
      <c r="J212" s="33">
        <f>SUM(J213:J223)</f>
        <v>12795</v>
      </c>
      <c r="K212" s="52"/>
      <c r="L212" s="33">
        <f>SUM(L213:L223)</f>
        <v>13507</v>
      </c>
      <c r="M212" s="53" t="s">
        <v>2082</v>
      </c>
    </row>
    <row r="213" spans="2:13" ht="11.25" customHeight="1" x14ac:dyDescent="0.2">
      <c r="B213" s="34" t="s">
        <v>468</v>
      </c>
      <c r="C213" s="35" t="s">
        <v>469</v>
      </c>
      <c r="D213" s="81" t="s">
        <v>470</v>
      </c>
      <c r="E213" s="37">
        <v>63</v>
      </c>
      <c r="F213" s="38">
        <v>1462</v>
      </c>
      <c r="G213" s="37">
        <v>63</v>
      </c>
      <c r="H213" s="38">
        <v>1453</v>
      </c>
      <c r="I213" s="37">
        <v>73</v>
      </c>
      <c r="J213" s="38">
        <v>1734</v>
      </c>
      <c r="K213" s="37">
        <v>66</v>
      </c>
      <c r="L213" s="38">
        <v>1697</v>
      </c>
      <c r="M213" s="54" t="s">
        <v>471</v>
      </c>
    </row>
    <row r="214" spans="2:13" ht="11.25" customHeight="1" x14ac:dyDescent="0.2">
      <c r="B214" s="34" t="s">
        <v>472</v>
      </c>
      <c r="C214" s="35" t="s">
        <v>473</v>
      </c>
      <c r="D214" s="36" t="s">
        <v>27</v>
      </c>
      <c r="E214" s="37">
        <v>12</v>
      </c>
      <c r="F214" s="38">
        <v>217</v>
      </c>
      <c r="G214" s="37">
        <v>13</v>
      </c>
      <c r="H214" s="38">
        <v>247</v>
      </c>
      <c r="I214" s="37">
        <v>19</v>
      </c>
      <c r="J214" s="38">
        <v>378</v>
      </c>
      <c r="K214" s="37">
        <v>16</v>
      </c>
      <c r="L214" s="38">
        <v>342</v>
      </c>
      <c r="M214" s="54" t="s">
        <v>474</v>
      </c>
    </row>
    <row r="215" spans="2:13" ht="11.25" customHeight="1" x14ac:dyDescent="0.2">
      <c r="B215" s="34" t="s">
        <v>475</v>
      </c>
      <c r="C215" s="35" t="s">
        <v>476</v>
      </c>
      <c r="D215" s="36" t="s">
        <v>27</v>
      </c>
      <c r="E215" s="37">
        <v>222</v>
      </c>
      <c r="F215" s="38">
        <v>3808</v>
      </c>
      <c r="G215" s="37">
        <v>238</v>
      </c>
      <c r="H215" s="38">
        <v>4040</v>
      </c>
      <c r="I215" s="37">
        <v>288</v>
      </c>
      <c r="J215" s="38">
        <v>5040</v>
      </c>
      <c r="K215" s="37">
        <v>273</v>
      </c>
      <c r="L215" s="38">
        <v>5188</v>
      </c>
      <c r="M215" s="54" t="s">
        <v>477</v>
      </c>
    </row>
    <row r="216" spans="2:13" ht="11.25" customHeight="1" x14ac:dyDescent="0.2">
      <c r="B216" s="34" t="s">
        <v>478</v>
      </c>
      <c r="C216" s="35" t="s">
        <v>479</v>
      </c>
      <c r="D216" s="36" t="s">
        <v>27</v>
      </c>
      <c r="E216" s="37">
        <v>1</v>
      </c>
      <c r="F216" s="38">
        <v>11</v>
      </c>
      <c r="G216" s="37">
        <v>2</v>
      </c>
      <c r="H216" s="38">
        <v>22</v>
      </c>
      <c r="I216" s="37">
        <v>1</v>
      </c>
      <c r="J216" s="38">
        <v>14</v>
      </c>
      <c r="K216" s="37">
        <v>1</v>
      </c>
      <c r="L216" s="38">
        <v>9</v>
      </c>
      <c r="M216" s="54" t="s">
        <v>480</v>
      </c>
    </row>
    <row r="217" spans="2:13" ht="11.25" customHeight="1" x14ac:dyDescent="0.2">
      <c r="B217" s="34" t="s">
        <v>481</v>
      </c>
      <c r="C217" s="35" t="s">
        <v>482</v>
      </c>
      <c r="D217" s="36" t="s">
        <v>27</v>
      </c>
      <c r="E217" s="37">
        <v>6</v>
      </c>
      <c r="F217" s="38">
        <v>105</v>
      </c>
      <c r="G217" s="37">
        <v>12</v>
      </c>
      <c r="H217" s="38">
        <v>201</v>
      </c>
      <c r="I217" s="37">
        <v>17</v>
      </c>
      <c r="J217" s="38">
        <v>288</v>
      </c>
      <c r="K217" s="37">
        <v>22</v>
      </c>
      <c r="L217" s="38">
        <v>405</v>
      </c>
      <c r="M217" s="54" t="s">
        <v>483</v>
      </c>
    </row>
    <row r="218" spans="2:13" ht="11.25" customHeight="1" x14ac:dyDescent="0.2">
      <c r="B218" s="34" t="s">
        <v>484</v>
      </c>
      <c r="C218" s="35" t="s">
        <v>485</v>
      </c>
      <c r="D218" s="36" t="s">
        <v>27</v>
      </c>
      <c r="E218" s="37">
        <v>7</v>
      </c>
      <c r="F218" s="38">
        <v>118</v>
      </c>
      <c r="G218" s="37">
        <v>15</v>
      </c>
      <c r="H218" s="38">
        <v>298</v>
      </c>
      <c r="I218" s="37">
        <v>17</v>
      </c>
      <c r="J218" s="38">
        <v>350</v>
      </c>
      <c r="K218" s="37">
        <v>22</v>
      </c>
      <c r="L218" s="38">
        <v>495</v>
      </c>
      <c r="M218" s="54" t="s">
        <v>486</v>
      </c>
    </row>
    <row r="219" spans="2:13" ht="11.25" customHeight="1" x14ac:dyDescent="0.2">
      <c r="B219" s="34" t="s">
        <v>487</v>
      </c>
      <c r="C219" s="35" t="s">
        <v>488</v>
      </c>
      <c r="D219" s="36" t="s">
        <v>27</v>
      </c>
      <c r="E219" s="37">
        <v>25</v>
      </c>
      <c r="F219" s="38">
        <v>382</v>
      </c>
      <c r="G219" s="37">
        <v>41</v>
      </c>
      <c r="H219" s="38">
        <v>657</v>
      </c>
      <c r="I219" s="37">
        <v>46</v>
      </c>
      <c r="J219" s="38">
        <v>759</v>
      </c>
      <c r="K219" s="37">
        <v>45</v>
      </c>
      <c r="L219" s="38">
        <v>785</v>
      </c>
      <c r="M219" s="54" t="s">
        <v>489</v>
      </c>
    </row>
    <row r="220" spans="2:13" ht="11.25" customHeight="1" x14ac:dyDescent="0.2">
      <c r="B220" s="34" t="s">
        <v>490</v>
      </c>
      <c r="C220" s="35" t="s">
        <v>491</v>
      </c>
      <c r="D220" s="36" t="s">
        <v>27</v>
      </c>
      <c r="E220" s="37">
        <v>101</v>
      </c>
      <c r="F220" s="38">
        <v>1292</v>
      </c>
      <c r="G220" s="37">
        <v>95</v>
      </c>
      <c r="H220" s="38">
        <v>1321</v>
      </c>
      <c r="I220" s="37">
        <v>231</v>
      </c>
      <c r="J220" s="38">
        <v>3370</v>
      </c>
      <c r="K220" s="37">
        <v>198</v>
      </c>
      <c r="L220" s="38">
        <v>3310</v>
      </c>
      <c r="M220" s="54" t="s">
        <v>492</v>
      </c>
    </row>
    <row r="221" spans="2:13" ht="11.25" customHeight="1" x14ac:dyDescent="0.2">
      <c r="B221" s="34" t="s">
        <v>493</v>
      </c>
      <c r="C221" s="35" t="s">
        <v>494</v>
      </c>
      <c r="D221" s="36" t="s">
        <v>27</v>
      </c>
      <c r="E221" s="37">
        <v>41</v>
      </c>
      <c r="F221" s="38">
        <v>781</v>
      </c>
      <c r="G221" s="37">
        <v>55</v>
      </c>
      <c r="H221" s="38">
        <v>1051</v>
      </c>
      <c r="I221" s="37">
        <v>33</v>
      </c>
      <c r="J221" s="38">
        <v>644</v>
      </c>
      <c r="K221" s="37">
        <v>43</v>
      </c>
      <c r="L221" s="38">
        <v>902</v>
      </c>
      <c r="M221" s="54" t="s">
        <v>495</v>
      </c>
    </row>
    <row r="222" spans="2:13" ht="11.25" customHeight="1" x14ac:dyDescent="0.2">
      <c r="B222" s="34" t="s">
        <v>2078</v>
      </c>
      <c r="C222" s="35"/>
      <c r="D222" s="36"/>
      <c r="E222" s="37"/>
      <c r="F222" s="38"/>
      <c r="G222" s="37"/>
      <c r="H222" s="38"/>
      <c r="I222" s="37"/>
      <c r="J222" s="38"/>
      <c r="K222" s="37"/>
      <c r="L222" s="38"/>
      <c r="M222" s="54" t="s">
        <v>2080</v>
      </c>
    </row>
    <row r="223" spans="2:13" ht="11.25" customHeight="1" x14ac:dyDescent="0.2">
      <c r="B223" s="34" t="s">
        <v>2079</v>
      </c>
      <c r="C223" s="35" t="s">
        <v>2077</v>
      </c>
      <c r="D223" s="36" t="s">
        <v>27</v>
      </c>
      <c r="E223" s="37" t="s">
        <v>85</v>
      </c>
      <c r="F223" s="38">
        <v>208</v>
      </c>
      <c r="G223" s="37" t="s">
        <v>85</v>
      </c>
      <c r="H223" s="38">
        <v>191</v>
      </c>
      <c r="I223" s="37" t="s">
        <v>85</v>
      </c>
      <c r="J223" s="38">
        <v>218</v>
      </c>
      <c r="K223" s="37" t="s">
        <v>85</v>
      </c>
      <c r="L223" s="38">
        <v>374</v>
      </c>
      <c r="M223" s="54" t="s">
        <v>2081</v>
      </c>
    </row>
    <row r="224" spans="2:13" ht="5.25" customHeight="1" x14ac:dyDescent="0.2">
      <c r="B224" s="34"/>
      <c r="C224" s="35"/>
      <c r="D224" s="36"/>
      <c r="E224" s="37"/>
      <c r="F224" s="38"/>
      <c r="G224" s="37"/>
      <c r="H224" s="38"/>
      <c r="I224" s="37"/>
      <c r="J224" s="38"/>
      <c r="K224" s="37"/>
      <c r="L224" s="38"/>
      <c r="M224" s="54"/>
    </row>
    <row r="225" spans="2:13" ht="11.25" customHeight="1" x14ac:dyDescent="0.2">
      <c r="B225" s="31" t="s">
        <v>496</v>
      </c>
      <c r="C225" s="32" t="s">
        <v>497</v>
      </c>
      <c r="D225" s="36"/>
      <c r="E225" s="52"/>
      <c r="F225" s="33">
        <f>SUM(F226:F230)</f>
        <v>25010</v>
      </c>
      <c r="G225" s="52"/>
      <c r="H225" s="33">
        <f>SUM(H226:H230)</f>
        <v>33303</v>
      </c>
      <c r="I225" s="52"/>
      <c r="J225" s="33">
        <f>SUM(J226:J230)</f>
        <v>36435</v>
      </c>
      <c r="K225" s="52"/>
      <c r="L225" s="33">
        <f>SUM(L226:L230)</f>
        <v>39482</v>
      </c>
      <c r="M225" s="53" t="s">
        <v>498</v>
      </c>
    </row>
    <row r="226" spans="2:13" ht="11.25" customHeight="1" x14ac:dyDescent="0.2">
      <c r="B226" s="34" t="s">
        <v>499</v>
      </c>
      <c r="C226" s="35" t="s">
        <v>500</v>
      </c>
      <c r="D226" s="36" t="s">
        <v>253</v>
      </c>
      <c r="E226" s="37">
        <v>4</v>
      </c>
      <c r="F226" s="38">
        <v>37</v>
      </c>
      <c r="G226" s="37">
        <v>14</v>
      </c>
      <c r="H226" s="38">
        <v>114</v>
      </c>
      <c r="I226" s="37">
        <v>16</v>
      </c>
      <c r="J226" s="38">
        <v>128</v>
      </c>
      <c r="K226" s="37">
        <v>38</v>
      </c>
      <c r="L226" s="38">
        <v>313</v>
      </c>
      <c r="M226" s="54" t="s">
        <v>501</v>
      </c>
    </row>
    <row r="227" spans="2:13" ht="11.25" customHeight="1" x14ac:dyDescent="0.2">
      <c r="B227" s="34" t="s">
        <v>502</v>
      </c>
      <c r="C227" s="35" t="s">
        <v>503</v>
      </c>
      <c r="D227" s="36" t="s">
        <v>27</v>
      </c>
      <c r="E227" s="37">
        <v>184</v>
      </c>
      <c r="F227" s="38">
        <v>1929</v>
      </c>
      <c r="G227" s="37">
        <v>188</v>
      </c>
      <c r="H227" s="38">
        <v>1981</v>
      </c>
      <c r="I227" s="37">
        <v>182</v>
      </c>
      <c r="J227" s="38">
        <v>1936</v>
      </c>
      <c r="K227" s="37">
        <v>180</v>
      </c>
      <c r="L227" s="38">
        <v>2029</v>
      </c>
      <c r="M227" s="54" t="s">
        <v>504</v>
      </c>
    </row>
    <row r="228" spans="2:13" ht="11.25" customHeight="1" x14ac:dyDescent="0.2">
      <c r="B228" s="34" t="s">
        <v>505</v>
      </c>
      <c r="C228" s="35" t="s">
        <v>506</v>
      </c>
      <c r="D228" s="36" t="s">
        <v>27</v>
      </c>
      <c r="E228" s="37">
        <v>8325</v>
      </c>
      <c r="F228" s="38">
        <v>22922</v>
      </c>
      <c r="G228" s="37">
        <v>10864</v>
      </c>
      <c r="H228" s="38">
        <v>31151</v>
      </c>
      <c r="I228" s="37">
        <v>11563</v>
      </c>
      <c r="J228" s="38">
        <v>34343</v>
      </c>
      <c r="K228" s="37">
        <v>11683</v>
      </c>
      <c r="L228" s="38">
        <v>37133</v>
      </c>
      <c r="M228" s="54" t="s">
        <v>507</v>
      </c>
    </row>
    <row r="229" spans="2:13" ht="11.25" customHeight="1" x14ac:dyDescent="0.2">
      <c r="B229" s="34" t="s">
        <v>508</v>
      </c>
      <c r="C229" s="35" t="s">
        <v>509</v>
      </c>
      <c r="D229" s="36" t="s">
        <v>27</v>
      </c>
      <c r="E229" s="37">
        <v>72</v>
      </c>
      <c r="F229" s="38">
        <v>122</v>
      </c>
      <c r="G229" s="37">
        <v>33</v>
      </c>
      <c r="H229" s="38">
        <v>57</v>
      </c>
      <c r="I229" s="37">
        <v>16</v>
      </c>
      <c r="J229" s="38">
        <v>28</v>
      </c>
      <c r="K229" s="37">
        <v>4</v>
      </c>
      <c r="L229" s="38">
        <v>7</v>
      </c>
      <c r="M229" s="54" t="s">
        <v>510</v>
      </c>
    </row>
    <row r="230" spans="2:13" ht="5.25" customHeight="1" x14ac:dyDescent="0.2">
      <c r="B230" s="34"/>
      <c r="C230" s="35"/>
      <c r="D230" s="36"/>
      <c r="E230" s="37"/>
      <c r="F230" s="38"/>
      <c r="G230" s="37"/>
      <c r="H230" s="38"/>
      <c r="I230" s="37"/>
      <c r="J230" s="38"/>
      <c r="K230" s="37"/>
      <c r="L230" s="38"/>
      <c r="M230" s="54"/>
    </row>
    <row r="231" spans="2:13" ht="11.25" customHeight="1" x14ac:dyDescent="0.2">
      <c r="B231" s="31" t="s">
        <v>511</v>
      </c>
      <c r="C231" s="32" t="s">
        <v>512</v>
      </c>
      <c r="D231" s="36"/>
      <c r="E231" s="52"/>
      <c r="F231" s="33">
        <f>SUM(F232)</f>
        <v>32292</v>
      </c>
      <c r="G231" s="52"/>
      <c r="H231" s="33">
        <f>SUM(H232)</f>
        <v>41137</v>
      </c>
      <c r="I231" s="52"/>
      <c r="J231" s="33">
        <f>SUM(J232)</f>
        <v>48805</v>
      </c>
      <c r="K231" s="52"/>
      <c r="L231" s="33">
        <f>SUM(L232)</f>
        <v>53767</v>
      </c>
      <c r="M231" s="53" t="s">
        <v>513</v>
      </c>
    </row>
    <row r="232" spans="2:13" ht="11.25" customHeight="1" x14ac:dyDescent="0.2">
      <c r="B232" s="34" t="s">
        <v>514</v>
      </c>
      <c r="C232" s="35" t="s">
        <v>515</v>
      </c>
      <c r="D232" s="36" t="s">
        <v>253</v>
      </c>
      <c r="E232" s="37">
        <v>31060</v>
      </c>
      <c r="F232" s="38">
        <v>32292</v>
      </c>
      <c r="G232" s="37">
        <v>35791</v>
      </c>
      <c r="H232" s="38">
        <v>41137</v>
      </c>
      <c r="I232" s="37">
        <v>41672</v>
      </c>
      <c r="J232" s="38">
        <v>48805</v>
      </c>
      <c r="K232" s="37">
        <v>42303</v>
      </c>
      <c r="L232" s="38">
        <v>53767</v>
      </c>
      <c r="M232" s="54" t="s">
        <v>516</v>
      </c>
    </row>
    <row r="233" spans="2:13" ht="5.25" customHeight="1" x14ac:dyDescent="0.2">
      <c r="B233" s="34"/>
      <c r="C233" s="35"/>
      <c r="D233" s="36"/>
      <c r="E233" s="37"/>
      <c r="F233" s="38"/>
      <c r="G233" s="37"/>
      <c r="H233" s="38"/>
      <c r="I233" s="37"/>
      <c r="J233" s="38"/>
      <c r="K233" s="37"/>
      <c r="L233" s="38"/>
      <c r="M233" s="54"/>
    </row>
    <row r="234" spans="2:13" ht="11.25" customHeight="1" x14ac:dyDescent="0.2">
      <c r="B234" s="31" t="s">
        <v>517</v>
      </c>
      <c r="C234" s="32" t="s">
        <v>518</v>
      </c>
      <c r="D234" s="36"/>
      <c r="E234" s="37"/>
      <c r="F234" s="38"/>
      <c r="G234" s="37"/>
      <c r="H234" s="38"/>
      <c r="I234" s="37"/>
      <c r="J234" s="38"/>
      <c r="K234" s="37"/>
      <c r="L234" s="38"/>
      <c r="M234" s="53" t="s">
        <v>519</v>
      </c>
    </row>
    <row r="235" spans="2:13" ht="11.25" customHeight="1" x14ac:dyDescent="0.2">
      <c r="B235" s="31"/>
      <c r="C235" s="32" t="s">
        <v>520</v>
      </c>
      <c r="D235" s="36"/>
      <c r="E235" s="73"/>
      <c r="F235" s="60"/>
      <c r="G235" s="73"/>
      <c r="H235" s="60"/>
      <c r="I235" s="73"/>
      <c r="J235" s="60"/>
      <c r="K235" s="73"/>
      <c r="L235" s="60"/>
      <c r="M235" s="53" t="s">
        <v>521</v>
      </c>
    </row>
    <row r="236" spans="2:13" ht="11.25" customHeight="1" x14ac:dyDescent="0.2">
      <c r="B236" s="31"/>
      <c r="C236" s="32" t="s">
        <v>522</v>
      </c>
      <c r="D236" s="36"/>
      <c r="E236" s="52"/>
      <c r="F236" s="33">
        <f>SUM(F237:F241)</f>
        <v>43797</v>
      </c>
      <c r="G236" s="52"/>
      <c r="H236" s="33">
        <f>SUM(H237:H241)</f>
        <v>52039</v>
      </c>
      <c r="I236" s="52"/>
      <c r="J236" s="33">
        <f>SUM(J237:J241)</f>
        <v>58562</v>
      </c>
      <c r="K236" s="52"/>
      <c r="L236" s="33">
        <f>SUM(L237:L241)</f>
        <v>66360</v>
      </c>
      <c r="M236" s="53" t="s">
        <v>523</v>
      </c>
    </row>
    <row r="237" spans="2:13" ht="11.25" customHeight="1" x14ac:dyDescent="0.2">
      <c r="B237" s="34" t="s">
        <v>524</v>
      </c>
      <c r="C237" s="35" t="s">
        <v>525</v>
      </c>
      <c r="D237" s="36" t="s">
        <v>253</v>
      </c>
      <c r="E237" s="37">
        <v>152139</v>
      </c>
      <c r="F237" s="38">
        <v>28406</v>
      </c>
      <c r="G237" s="37">
        <v>178638</v>
      </c>
      <c r="H237" s="38">
        <v>32705</v>
      </c>
      <c r="I237" s="37">
        <v>189044</v>
      </c>
      <c r="J237" s="38">
        <v>35319</v>
      </c>
      <c r="K237" s="37">
        <v>190743</v>
      </c>
      <c r="L237" s="38">
        <v>39893</v>
      </c>
      <c r="M237" s="54" t="s">
        <v>526</v>
      </c>
    </row>
    <row r="238" spans="2:13" ht="11.25" customHeight="1" x14ac:dyDescent="0.2">
      <c r="B238" s="34" t="s">
        <v>527</v>
      </c>
      <c r="C238" s="35" t="s">
        <v>528</v>
      </c>
      <c r="D238" s="36" t="s">
        <v>27</v>
      </c>
      <c r="E238" s="37">
        <v>8050</v>
      </c>
      <c r="F238" s="38">
        <v>10572</v>
      </c>
      <c r="G238" s="37">
        <v>10725</v>
      </c>
      <c r="H238" s="38">
        <v>13908</v>
      </c>
      <c r="I238" s="37">
        <v>12553</v>
      </c>
      <c r="J238" s="38">
        <v>16994</v>
      </c>
      <c r="K238" s="37">
        <v>13467</v>
      </c>
      <c r="L238" s="38">
        <v>20486</v>
      </c>
      <c r="M238" s="54" t="s">
        <v>529</v>
      </c>
    </row>
    <row r="239" spans="2:13" ht="11.25" customHeight="1" x14ac:dyDescent="0.2">
      <c r="B239" s="34" t="s">
        <v>530</v>
      </c>
      <c r="C239" s="35" t="s">
        <v>531</v>
      </c>
      <c r="D239" s="36"/>
      <c r="E239" s="37"/>
      <c r="F239" s="38"/>
      <c r="G239" s="37"/>
      <c r="H239" s="38"/>
      <c r="I239" s="37"/>
      <c r="J239" s="38"/>
      <c r="K239" s="37"/>
      <c r="L239" s="38"/>
      <c r="M239" s="54" t="s">
        <v>532</v>
      </c>
    </row>
    <row r="240" spans="2:13" ht="11.25" customHeight="1" x14ac:dyDescent="0.2">
      <c r="B240" s="45"/>
      <c r="C240" s="35" t="s">
        <v>533</v>
      </c>
      <c r="D240" s="36" t="s">
        <v>27</v>
      </c>
      <c r="E240" s="37">
        <v>3250</v>
      </c>
      <c r="F240" s="38">
        <v>4819</v>
      </c>
      <c r="G240" s="37">
        <v>3656</v>
      </c>
      <c r="H240" s="38">
        <v>5426</v>
      </c>
      <c r="I240" s="37">
        <v>4252</v>
      </c>
      <c r="J240" s="38">
        <v>6249</v>
      </c>
      <c r="K240" s="37">
        <v>3753</v>
      </c>
      <c r="L240" s="38">
        <v>5981</v>
      </c>
      <c r="M240" s="54" t="s">
        <v>534</v>
      </c>
    </row>
    <row r="241" spans="2:13" ht="5.25" customHeight="1" x14ac:dyDescent="0.2">
      <c r="B241" s="45"/>
      <c r="C241" s="46"/>
      <c r="D241" s="47"/>
      <c r="E241" s="37"/>
      <c r="F241" s="65"/>
      <c r="G241" s="37"/>
      <c r="H241" s="65"/>
      <c r="I241" s="37"/>
      <c r="J241" s="65"/>
      <c r="K241" s="37"/>
      <c r="L241" s="65"/>
      <c r="M241" s="50"/>
    </row>
    <row r="242" spans="2:13" s="80" customFormat="1" ht="11.25" customHeight="1" x14ac:dyDescent="0.2">
      <c r="B242" s="28" t="s">
        <v>537</v>
      </c>
      <c r="C242" s="20" t="s">
        <v>538</v>
      </c>
      <c r="D242" s="44"/>
      <c r="E242" s="25"/>
      <c r="F242" s="19">
        <f>SUM(F245+F252+F257+F264)</f>
        <v>25612</v>
      </c>
      <c r="G242" s="25"/>
      <c r="H242" s="19">
        <f>SUM(H245+H252+H257+H264)</f>
        <v>29977</v>
      </c>
      <c r="I242" s="25"/>
      <c r="J242" s="19">
        <f>SUM(J245+J252+J257+J264)</f>
        <v>33226</v>
      </c>
      <c r="K242" s="25"/>
      <c r="L242" s="19">
        <f>SUM(L245+L252+L257+L264)</f>
        <v>36048</v>
      </c>
      <c r="M242" s="26" t="s">
        <v>539</v>
      </c>
    </row>
    <row r="243" spans="2:13" ht="5.25" customHeight="1" x14ac:dyDescent="0.2">
      <c r="B243" s="31"/>
      <c r="C243" s="87"/>
      <c r="D243" s="51"/>
      <c r="E243" s="84"/>
      <c r="F243" s="88"/>
      <c r="G243" s="84"/>
      <c r="H243" s="88"/>
      <c r="I243" s="84"/>
      <c r="J243" s="88"/>
      <c r="K243" s="84"/>
      <c r="L243" s="88"/>
      <c r="M243" s="64"/>
    </row>
    <row r="244" spans="2:13" ht="11.25" customHeight="1" x14ac:dyDescent="0.2">
      <c r="B244" s="31" t="s">
        <v>540</v>
      </c>
      <c r="C244" s="32" t="s">
        <v>541</v>
      </c>
      <c r="D244" s="51"/>
      <c r="E244" s="52"/>
      <c r="F244" s="33"/>
      <c r="G244" s="52"/>
      <c r="H244" s="33"/>
      <c r="I244" s="52"/>
      <c r="J244" s="33"/>
      <c r="K244" s="52"/>
      <c r="L244" s="33"/>
      <c r="M244" s="53" t="s">
        <v>542</v>
      </c>
    </row>
    <row r="245" spans="2:13" ht="11.25" customHeight="1" x14ac:dyDescent="0.2">
      <c r="B245" s="31"/>
      <c r="C245" s="32" t="s">
        <v>543</v>
      </c>
      <c r="D245" s="51"/>
      <c r="E245" s="52"/>
      <c r="F245" s="33">
        <f>SUM(F249:F249)</f>
        <v>210</v>
      </c>
      <c r="G245" s="52"/>
      <c r="H245" s="33">
        <f>SUM(H249:H249)</f>
        <v>222</v>
      </c>
      <c r="I245" s="52"/>
      <c r="J245" s="33">
        <f>SUM(J249:J249)</f>
        <v>292</v>
      </c>
      <c r="K245" s="52"/>
      <c r="L245" s="33">
        <f>SUM(L249:L249)</f>
        <v>232</v>
      </c>
      <c r="M245" s="53" t="s">
        <v>544</v>
      </c>
    </row>
    <row r="246" spans="2:13" ht="11.25" customHeight="1" x14ac:dyDescent="0.2">
      <c r="B246" s="34" t="s">
        <v>545</v>
      </c>
      <c r="C246" s="35" t="s">
        <v>546</v>
      </c>
      <c r="D246" s="36"/>
      <c r="E246" s="58"/>
      <c r="F246" s="57"/>
      <c r="G246" s="58"/>
      <c r="H246" s="57"/>
      <c r="I246" s="58"/>
      <c r="J246" s="57"/>
      <c r="K246" s="58"/>
      <c r="L246" s="57"/>
      <c r="M246" s="54" t="s">
        <v>547</v>
      </c>
    </row>
    <row r="247" spans="2:13" ht="11.25" customHeight="1" x14ac:dyDescent="0.2">
      <c r="B247" s="34" t="s">
        <v>548</v>
      </c>
      <c r="C247" s="35" t="s">
        <v>549</v>
      </c>
      <c r="D247" s="47"/>
      <c r="E247" s="91"/>
      <c r="F247" s="72"/>
      <c r="G247" s="91"/>
      <c r="H247" s="72"/>
      <c r="I247" s="91"/>
      <c r="J247" s="72"/>
      <c r="K247" s="91"/>
      <c r="L247" s="72"/>
      <c r="M247" s="54" t="s">
        <v>550</v>
      </c>
    </row>
    <row r="248" spans="2:13" ht="11.25" customHeight="1" x14ac:dyDescent="0.2">
      <c r="B248" s="34" t="s">
        <v>551</v>
      </c>
      <c r="C248" s="35" t="s">
        <v>552</v>
      </c>
      <c r="D248" s="36"/>
      <c r="E248" s="58"/>
      <c r="F248" s="57"/>
      <c r="G248" s="58"/>
      <c r="H248" s="57"/>
      <c r="I248" s="58"/>
      <c r="J248" s="57"/>
      <c r="K248" s="58"/>
      <c r="L248" s="57"/>
      <c r="M248" s="54" t="s">
        <v>553</v>
      </c>
    </row>
    <row r="249" spans="2:13" ht="11.25" customHeight="1" x14ac:dyDescent="0.2">
      <c r="B249" s="34"/>
      <c r="C249" s="46" t="s">
        <v>554</v>
      </c>
      <c r="D249" s="36" t="s">
        <v>84</v>
      </c>
      <c r="E249" s="58" t="s">
        <v>85</v>
      </c>
      <c r="F249" s="38">
        <v>210</v>
      </c>
      <c r="G249" s="58" t="s">
        <v>85</v>
      </c>
      <c r="H249" s="38">
        <v>222</v>
      </c>
      <c r="I249" s="58" t="s">
        <v>85</v>
      </c>
      <c r="J249" s="38">
        <v>292</v>
      </c>
      <c r="K249" s="58" t="s">
        <v>85</v>
      </c>
      <c r="L249" s="38">
        <v>232</v>
      </c>
      <c r="M249" s="54" t="s">
        <v>555</v>
      </c>
    </row>
    <row r="250" spans="2:13" ht="5.25" customHeight="1" x14ac:dyDescent="0.2">
      <c r="B250" s="34"/>
      <c r="C250" s="46"/>
      <c r="D250" s="36"/>
      <c r="E250" s="58"/>
      <c r="F250" s="38"/>
      <c r="G250" s="58"/>
      <c r="H250" s="38"/>
      <c r="I250" s="58"/>
      <c r="J250" s="38"/>
      <c r="K250" s="58"/>
      <c r="L250" s="38"/>
      <c r="M250" s="54"/>
    </row>
    <row r="251" spans="2:13" ht="11.25" customHeight="1" x14ac:dyDescent="0.2">
      <c r="B251" s="31" t="s">
        <v>556</v>
      </c>
      <c r="C251" s="32" t="s">
        <v>557</v>
      </c>
      <c r="D251" s="51"/>
      <c r="E251" s="56"/>
      <c r="F251" s="57"/>
      <c r="G251" s="56"/>
      <c r="H251" s="57"/>
      <c r="I251" s="56"/>
      <c r="J251" s="57"/>
      <c r="K251" s="56"/>
      <c r="L251" s="57"/>
      <c r="M251" s="53"/>
    </row>
    <row r="252" spans="2:13" ht="10.5" customHeight="1" x14ac:dyDescent="0.2">
      <c r="B252" s="31"/>
      <c r="C252" s="32" t="s">
        <v>558</v>
      </c>
      <c r="D252" s="51"/>
      <c r="E252" s="52"/>
      <c r="F252" s="33">
        <f>SUM(F254:F255)</f>
        <v>1784</v>
      </c>
      <c r="G252" s="52"/>
      <c r="H252" s="33">
        <f>SUM(H254:H255)</f>
        <v>2621</v>
      </c>
      <c r="I252" s="52"/>
      <c r="J252" s="33">
        <f>SUM(J254:J255)</f>
        <v>3504</v>
      </c>
      <c r="K252" s="52"/>
      <c r="L252" s="33">
        <f>SUM(L254:L255)</f>
        <v>3880</v>
      </c>
      <c r="M252" s="53" t="s">
        <v>559</v>
      </c>
    </row>
    <row r="253" spans="2:13" ht="11.25" customHeight="1" x14ac:dyDescent="0.2">
      <c r="B253" s="34" t="s">
        <v>560</v>
      </c>
      <c r="C253" s="35" t="s">
        <v>561</v>
      </c>
      <c r="D253" s="51"/>
      <c r="E253" s="37"/>
      <c r="F253" s="33"/>
      <c r="G253" s="37"/>
      <c r="H253" s="33"/>
      <c r="I253" s="37"/>
      <c r="J253" s="33"/>
      <c r="K253" s="37"/>
      <c r="L253" s="33"/>
      <c r="M253" s="54"/>
    </row>
    <row r="254" spans="2:13" ht="11.25" customHeight="1" x14ac:dyDescent="0.2">
      <c r="B254" s="34" t="s">
        <v>562</v>
      </c>
      <c r="C254" s="35" t="s">
        <v>563</v>
      </c>
      <c r="D254" s="36" t="s">
        <v>84</v>
      </c>
      <c r="E254" s="37" t="s">
        <v>85</v>
      </c>
      <c r="F254" s="38">
        <v>1784</v>
      </c>
      <c r="G254" s="37" t="s">
        <v>85</v>
      </c>
      <c r="H254" s="38">
        <v>2621</v>
      </c>
      <c r="I254" s="37" t="s">
        <v>85</v>
      </c>
      <c r="J254" s="38">
        <v>3504</v>
      </c>
      <c r="K254" s="37" t="s">
        <v>85</v>
      </c>
      <c r="L254" s="38">
        <v>3880</v>
      </c>
      <c r="M254" s="54" t="s">
        <v>564</v>
      </c>
    </row>
    <row r="255" spans="2:13" ht="4.5" customHeight="1" x14ac:dyDescent="0.2">
      <c r="B255" s="34"/>
      <c r="C255" s="35"/>
      <c r="D255" s="36"/>
      <c r="E255" s="37"/>
      <c r="F255" s="38"/>
      <c r="G255" s="37"/>
      <c r="H255" s="38"/>
      <c r="I255" s="37"/>
      <c r="J255" s="38"/>
      <c r="K255" s="37"/>
      <c r="L255" s="38"/>
      <c r="M255" s="54"/>
    </row>
    <row r="256" spans="2:13" ht="11.25" customHeight="1" x14ac:dyDescent="0.2">
      <c r="B256" s="31" t="s">
        <v>565</v>
      </c>
      <c r="C256" s="32" t="s">
        <v>566</v>
      </c>
      <c r="D256" s="51"/>
      <c r="E256" s="56"/>
      <c r="F256" s="57"/>
      <c r="G256" s="56"/>
      <c r="H256" s="57"/>
      <c r="I256" s="56"/>
      <c r="J256" s="57"/>
      <c r="K256" s="56"/>
      <c r="L256" s="57"/>
      <c r="M256" s="53" t="s">
        <v>567</v>
      </c>
    </row>
    <row r="257" spans="2:13" ht="11.25" customHeight="1" x14ac:dyDescent="0.2">
      <c r="B257" s="92" t="s">
        <v>568</v>
      </c>
      <c r="C257" s="32" t="s">
        <v>569</v>
      </c>
      <c r="D257" s="51"/>
      <c r="E257" s="52"/>
      <c r="F257" s="33">
        <f>F261</f>
        <v>870</v>
      </c>
      <c r="G257" s="52"/>
      <c r="H257" s="33">
        <f>H261</f>
        <v>893</v>
      </c>
      <c r="I257" s="52"/>
      <c r="J257" s="33">
        <f>J261</f>
        <v>889</v>
      </c>
      <c r="K257" s="52"/>
      <c r="L257" s="33">
        <f>L261</f>
        <v>910</v>
      </c>
      <c r="M257" s="53" t="s">
        <v>570</v>
      </c>
    </row>
    <row r="258" spans="2:13" ht="11.25" customHeight="1" x14ac:dyDescent="0.2">
      <c r="B258" s="34" t="s">
        <v>571</v>
      </c>
      <c r="C258" s="35" t="s">
        <v>572</v>
      </c>
      <c r="D258" s="36"/>
      <c r="E258" s="37"/>
      <c r="F258" s="38"/>
      <c r="G258" s="37"/>
      <c r="H258" s="38"/>
      <c r="I258" s="37"/>
      <c r="J258" s="38"/>
      <c r="K258" s="37"/>
      <c r="L258" s="38"/>
      <c r="M258" s="54" t="s">
        <v>573</v>
      </c>
    </row>
    <row r="259" spans="2:13" ht="11.25" customHeight="1" x14ac:dyDescent="0.2">
      <c r="B259" s="34" t="s">
        <v>574</v>
      </c>
      <c r="C259" s="35" t="s">
        <v>575</v>
      </c>
      <c r="D259" s="36"/>
      <c r="E259" s="37"/>
      <c r="F259" s="38"/>
      <c r="G259" s="37"/>
      <c r="H259" s="38"/>
      <c r="I259" s="37"/>
      <c r="J259" s="38"/>
      <c r="K259" s="37"/>
      <c r="L259" s="38"/>
      <c r="M259" s="54" t="s">
        <v>576</v>
      </c>
    </row>
    <row r="260" spans="2:13" ht="11.25" customHeight="1" x14ac:dyDescent="0.2">
      <c r="B260" s="34" t="s">
        <v>577</v>
      </c>
      <c r="C260" s="35" t="s">
        <v>578</v>
      </c>
      <c r="D260" s="36"/>
      <c r="E260" s="37"/>
      <c r="F260" s="38"/>
      <c r="G260" s="37"/>
      <c r="H260" s="38"/>
      <c r="I260" s="37"/>
      <c r="J260" s="38"/>
      <c r="K260" s="37"/>
      <c r="L260" s="38"/>
      <c r="M260" s="54" t="s">
        <v>579</v>
      </c>
    </row>
    <row r="261" spans="2:13" ht="11.25" customHeight="1" x14ac:dyDescent="0.2">
      <c r="B261" s="34"/>
      <c r="C261" s="35" t="s">
        <v>580</v>
      </c>
      <c r="D261" s="36" t="s">
        <v>84</v>
      </c>
      <c r="E261" s="37" t="s">
        <v>85</v>
      </c>
      <c r="F261" s="38">
        <v>870</v>
      </c>
      <c r="G261" s="37" t="s">
        <v>85</v>
      </c>
      <c r="H261" s="38">
        <v>893</v>
      </c>
      <c r="I261" s="37" t="s">
        <v>85</v>
      </c>
      <c r="J261" s="38">
        <v>889</v>
      </c>
      <c r="K261" s="37" t="s">
        <v>85</v>
      </c>
      <c r="L261" s="38">
        <v>910</v>
      </c>
      <c r="M261" s="54" t="s">
        <v>581</v>
      </c>
    </row>
    <row r="262" spans="2:13" ht="4.5" customHeight="1" x14ac:dyDescent="0.2">
      <c r="B262" s="45"/>
      <c r="C262" s="35"/>
      <c r="D262" s="47"/>
      <c r="E262" s="56"/>
      <c r="F262" s="57"/>
      <c r="G262" s="56"/>
      <c r="H262" s="57"/>
      <c r="I262" s="56"/>
      <c r="J262" s="57"/>
      <c r="K262" s="56"/>
      <c r="L262" s="57"/>
      <c r="M262" s="50"/>
    </row>
    <row r="263" spans="2:13" ht="11.25" customHeight="1" x14ac:dyDescent="0.2">
      <c r="B263" s="31" t="s">
        <v>582</v>
      </c>
      <c r="C263" s="32" t="s">
        <v>583</v>
      </c>
      <c r="D263" s="51"/>
      <c r="E263" s="56"/>
      <c r="F263" s="57"/>
      <c r="G263" s="56"/>
      <c r="H263" s="57"/>
      <c r="I263" s="56"/>
      <c r="J263" s="57"/>
      <c r="K263" s="56"/>
      <c r="L263" s="57"/>
      <c r="M263" s="53" t="s">
        <v>584</v>
      </c>
    </row>
    <row r="264" spans="2:13" ht="11.25" customHeight="1" x14ac:dyDescent="0.2">
      <c r="B264" s="31"/>
      <c r="C264" s="32" t="s">
        <v>585</v>
      </c>
      <c r="D264" s="51"/>
      <c r="E264" s="52"/>
      <c r="F264" s="33">
        <f>SUM(F265:F274)</f>
        <v>22748</v>
      </c>
      <c r="G264" s="52"/>
      <c r="H264" s="33">
        <f>SUM(H265:H274)</f>
        <v>26241</v>
      </c>
      <c r="I264" s="52"/>
      <c r="J264" s="33">
        <f>SUM(J265:J274)</f>
        <v>28541</v>
      </c>
      <c r="K264" s="52"/>
      <c r="L264" s="33">
        <f>SUM(L265:L274)</f>
        <v>31026</v>
      </c>
      <c r="M264" s="53" t="s">
        <v>586</v>
      </c>
    </row>
    <row r="265" spans="2:13" ht="11.25" customHeight="1" x14ac:dyDescent="0.2">
      <c r="B265" s="34" t="s">
        <v>587</v>
      </c>
      <c r="C265" s="35" t="s">
        <v>588</v>
      </c>
      <c r="D265" s="36" t="s">
        <v>589</v>
      </c>
      <c r="E265" s="37">
        <v>18</v>
      </c>
      <c r="F265" s="38">
        <v>200</v>
      </c>
      <c r="G265" s="37">
        <v>15</v>
      </c>
      <c r="H265" s="38">
        <v>169</v>
      </c>
      <c r="I265" s="37">
        <v>41</v>
      </c>
      <c r="J265" s="38">
        <v>449</v>
      </c>
      <c r="K265" s="37">
        <v>83</v>
      </c>
      <c r="L265" s="38">
        <v>934</v>
      </c>
      <c r="M265" s="54" t="s">
        <v>590</v>
      </c>
    </row>
    <row r="266" spans="2:13" ht="11.25" customHeight="1" x14ac:dyDescent="0.2">
      <c r="B266" s="34" t="s">
        <v>591</v>
      </c>
      <c r="C266" s="35" t="s">
        <v>592</v>
      </c>
      <c r="D266" s="36" t="s">
        <v>84</v>
      </c>
      <c r="E266" s="37" t="s">
        <v>85</v>
      </c>
      <c r="F266" s="38">
        <v>143</v>
      </c>
      <c r="G266" s="37" t="s">
        <v>85</v>
      </c>
      <c r="H266" s="38">
        <v>104</v>
      </c>
      <c r="I266" s="37" t="s">
        <v>85</v>
      </c>
      <c r="J266" s="38">
        <v>80</v>
      </c>
      <c r="K266" s="37" t="s">
        <v>85</v>
      </c>
      <c r="L266" s="38">
        <v>58</v>
      </c>
      <c r="M266" s="54" t="s">
        <v>593</v>
      </c>
    </row>
    <row r="267" spans="2:13" ht="11.25" customHeight="1" x14ac:dyDescent="0.2">
      <c r="B267" s="34" t="s">
        <v>594</v>
      </c>
      <c r="C267" s="35" t="s">
        <v>595</v>
      </c>
      <c r="D267" s="36" t="s">
        <v>84</v>
      </c>
      <c r="E267" s="37" t="s">
        <v>85</v>
      </c>
      <c r="F267" s="38">
        <v>12355</v>
      </c>
      <c r="G267" s="37" t="s">
        <v>85</v>
      </c>
      <c r="H267" s="38">
        <v>14665</v>
      </c>
      <c r="I267" s="37" t="s">
        <v>85</v>
      </c>
      <c r="J267" s="38">
        <v>15691</v>
      </c>
      <c r="K267" s="37" t="s">
        <v>85</v>
      </c>
      <c r="L267" s="38">
        <v>17581</v>
      </c>
      <c r="M267" s="54" t="s">
        <v>596</v>
      </c>
    </row>
    <row r="268" spans="2:13" ht="11.25" customHeight="1" x14ac:dyDescent="0.2">
      <c r="B268" s="34" t="s">
        <v>597</v>
      </c>
      <c r="C268" s="35" t="s">
        <v>598</v>
      </c>
      <c r="D268" s="36"/>
      <c r="E268" s="56"/>
      <c r="F268" s="57"/>
      <c r="G268" s="56"/>
      <c r="H268" s="57"/>
      <c r="I268" s="56"/>
      <c r="J268" s="57"/>
      <c r="K268" s="56"/>
      <c r="L268" s="57"/>
      <c r="M268" s="54"/>
    </row>
    <row r="269" spans="2:13" ht="11.25" customHeight="1" x14ac:dyDescent="0.2">
      <c r="B269" s="34"/>
      <c r="C269" s="35" t="s">
        <v>599</v>
      </c>
      <c r="D269" s="36" t="s">
        <v>84</v>
      </c>
      <c r="E269" s="37" t="s">
        <v>85</v>
      </c>
      <c r="F269" s="38">
        <v>1095</v>
      </c>
      <c r="G269" s="37" t="s">
        <v>85</v>
      </c>
      <c r="H269" s="38">
        <v>1088</v>
      </c>
      <c r="I269" s="37" t="s">
        <v>85</v>
      </c>
      <c r="J269" s="38">
        <v>1033</v>
      </c>
      <c r="K269" s="37" t="s">
        <v>85</v>
      </c>
      <c r="L269" s="38">
        <v>847</v>
      </c>
      <c r="M269" s="54" t="s">
        <v>600</v>
      </c>
    </row>
    <row r="270" spans="2:13" ht="11.25" customHeight="1" x14ac:dyDescent="0.2">
      <c r="B270" s="34" t="s">
        <v>601</v>
      </c>
      <c r="C270" s="35" t="s">
        <v>2045</v>
      </c>
      <c r="D270" s="13"/>
      <c r="E270" s="29"/>
      <c r="F270" s="30"/>
      <c r="G270" s="29"/>
      <c r="H270" s="30"/>
      <c r="I270" s="29"/>
      <c r="J270" s="30"/>
      <c r="K270" s="29"/>
      <c r="L270" s="30"/>
      <c r="M270" s="12"/>
    </row>
    <row r="271" spans="2:13" ht="11.25" customHeight="1" x14ac:dyDescent="0.2">
      <c r="B271" s="34" t="s">
        <v>25</v>
      </c>
      <c r="C271" s="35" t="s">
        <v>602</v>
      </c>
      <c r="D271" s="36" t="s">
        <v>84</v>
      </c>
      <c r="E271" s="37" t="s">
        <v>85</v>
      </c>
      <c r="F271" s="38">
        <v>8009</v>
      </c>
      <c r="G271" s="37" t="s">
        <v>85</v>
      </c>
      <c r="H271" s="38">
        <v>9236</v>
      </c>
      <c r="I271" s="37" t="s">
        <v>85</v>
      </c>
      <c r="J271" s="38">
        <v>10209</v>
      </c>
      <c r="K271" s="37" t="s">
        <v>85</v>
      </c>
      <c r="L271" s="38">
        <v>10551</v>
      </c>
      <c r="M271" s="54" t="s">
        <v>603</v>
      </c>
    </row>
    <row r="272" spans="2:13" ht="11.25" customHeight="1" x14ac:dyDescent="0.2">
      <c r="B272" s="34" t="s">
        <v>604</v>
      </c>
      <c r="C272" s="35" t="s">
        <v>605</v>
      </c>
      <c r="D272" s="36" t="s">
        <v>589</v>
      </c>
      <c r="E272" s="37">
        <v>4</v>
      </c>
      <c r="F272" s="38">
        <v>220</v>
      </c>
      <c r="G272" s="37">
        <v>3</v>
      </c>
      <c r="H272" s="38">
        <v>200</v>
      </c>
      <c r="I272" s="37">
        <v>3</v>
      </c>
      <c r="J272" s="38">
        <v>213</v>
      </c>
      <c r="K272" s="37">
        <v>3</v>
      </c>
      <c r="L272" s="38">
        <v>168</v>
      </c>
      <c r="M272" s="54" t="s">
        <v>606</v>
      </c>
    </row>
    <row r="273" spans="2:13" ht="11.25" customHeight="1" x14ac:dyDescent="0.2">
      <c r="B273" s="34" t="s">
        <v>607</v>
      </c>
      <c r="C273" s="35" t="s">
        <v>608</v>
      </c>
      <c r="D273" s="36" t="s">
        <v>27</v>
      </c>
      <c r="E273" s="37">
        <v>114</v>
      </c>
      <c r="F273" s="38">
        <v>509</v>
      </c>
      <c r="G273" s="37">
        <v>126</v>
      </c>
      <c r="H273" s="38">
        <v>613</v>
      </c>
      <c r="I273" s="37">
        <v>105</v>
      </c>
      <c r="J273" s="38">
        <v>543</v>
      </c>
      <c r="K273" s="37">
        <v>103</v>
      </c>
      <c r="L273" s="38">
        <v>561</v>
      </c>
      <c r="M273" s="54" t="s">
        <v>609</v>
      </c>
    </row>
    <row r="274" spans="2:13" ht="11.25" customHeight="1" x14ac:dyDescent="0.2">
      <c r="B274" s="34" t="s">
        <v>610</v>
      </c>
      <c r="C274" s="35" t="s">
        <v>611</v>
      </c>
      <c r="D274" s="36" t="s">
        <v>27</v>
      </c>
      <c r="E274" s="37">
        <v>6</v>
      </c>
      <c r="F274" s="38">
        <v>217</v>
      </c>
      <c r="G274" s="37">
        <v>4</v>
      </c>
      <c r="H274" s="38">
        <v>166</v>
      </c>
      <c r="I274" s="37">
        <v>8</v>
      </c>
      <c r="J274" s="38">
        <v>323</v>
      </c>
      <c r="K274" s="37">
        <v>8</v>
      </c>
      <c r="L274" s="38">
        <v>326</v>
      </c>
      <c r="M274" s="54" t="s">
        <v>612</v>
      </c>
    </row>
    <row r="275" spans="2:13" ht="4.5" customHeight="1" x14ac:dyDescent="0.2">
      <c r="B275" s="34"/>
      <c r="C275" s="35"/>
      <c r="D275" s="36"/>
      <c r="E275" s="37"/>
      <c r="F275" s="38"/>
      <c r="G275" s="37"/>
      <c r="H275" s="38"/>
      <c r="I275" s="37"/>
      <c r="J275" s="38"/>
      <c r="K275" s="37"/>
      <c r="L275" s="38"/>
      <c r="M275" s="54"/>
    </row>
    <row r="276" spans="2:13" s="80" customFormat="1" ht="11.25" customHeight="1" x14ac:dyDescent="0.2">
      <c r="B276" s="28" t="s">
        <v>613</v>
      </c>
      <c r="C276" s="20" t="s">
        <v>614</v>
      </c>
      <c r="D276" s="93"/>
      <c r="E276" s="77"/>
      <c r="F276" s="78">
        <f>SUM(F278+F281+F285+F301+F310+F325)</f>
        <v>9542</v>
      </c>
      <c r="G276" s="77"/>
      <c r="H276" s="78">
        <f>SUM(H278+H281+H285+H301+H310+H325)</f>
        <v>11142</v>
      </c>
      <c r="I276" s="77"/>
      <c r="J276" s="78">
        <f>SUM(J278+J281+J285+J301+J310+J325)</f>
        <v>11998</v>
      </c>
      <c r="K276" s="77"/>
      <c r="L276" s="78">
        <f>SUM(L278+L281+L285+L301+L310+L325)</f>
        <v>12207</v>
      </c>
      <c r="M276" s="26" t="s">
        <v>615</v>
      </c>
    </row>
    <row r="277" spans="2:13" ht="4.5" customHeight="1" x14ac:dyDescent="0.2">
      <c r="B277" s="34"/>
      <c r="C277" s="35"/>
      <c r="D277" s="36"/>
      <c r="E277" s="37"/>
      <c r="F277" s="38"/>
      <c r="G277" s="37"/>
      <c r="H277" s="38"/>
      <c r="I277" s="37"/>
      <c r="J277" s="38"/>
      <c r="K277" s="37"/>
      <c r="L277" s="38"/>
      <c r="M277" s="54"/>
    </row>
    <row r="278" spans="2:13" ht="11.25" customHeight="1" x14ac:dyDescent="0.2">
      <c r="B278" s="31" t="s">
        <v>616</v>
      </c>
      <c r="C278" s="32" t="s">
        <v>617</v>
      </c>
      <c r="D278" s="51"/>
      <c r="E278" s="52"/>
      <c r="F278" s="33">
        <f>F279</f>
        <v>14</v>
      </c>
      <c r="G278" s="52"/>
      <c r="H278" s="33">
        <f>H279</f>
        <v>15</v>
      </c>
      <c r="I278" s="52"/>
      <c r="J278" s="33">
        <f>J279</f>
        <v>15</v>
      </c>
      <c r="K278" s="52"/>
      <c r="L278" s="33">
        <f>L279</f>
        <v>16</v>
      </c>
      <c r="M278" s="53" t="s">
        <v>618</v>
      </c>
    </row>
    <row r="279" spans="2:13" ht="11.25" customHeight="1" x14ac:dyDescent="0.2">
      <c r="B279" s="34" t="s">
        <v>619</v>
      </c>
      <c r="C279" s="35" t="s">
        <v>620</v>
      </c>
      <c r="D279" s="36" t="s">
        <v>84</v>
      </c>
      <c r="E279" s="37" t="s">
        <v>85</v>
      </c>
      <c r="F279" s="38">
        <v>14</v>
      </c>
      <c r="G279" s="37" t="s">
        <v>85</v>
      </c>
      <c r="H279" s="38">
        <v>15</v>
      </c>
      <c r="I279" s="37" t="s">
        <v>85</v>
      </c>
      <c r="J279" s="38">
        <v>15</v>
      </c>
      <c r="K279" s="37" t="s">
        <v>85</v>
      </c>
      <c r="L279" s="38">
        <v>16</v>
      </c>
      <c r="M279" s="54" t="s">
        <v>621</v>
      </c>
    </row>
    <row r="280" spans="2:13" ht="5.25" customHeight="1" x14ac:dyDescent="0.2">
      <c r="B280" s="34"/>
      <c r="C280" s="35"/>
      <c r="D280" s="36"/>
      <c r="E280" s="37"/>
      <c r="F280" s="38"/>
      <c r="G280" s="37"/>
      <c r="H280" s="38"/>
      <c r="I280" s="37"/>
      <c r="J280" s="38"/>
      <c r="K280" s="37"/>
      <c r="L280" s="38"/>
      <c r="M280" s="54"/>
    </row>
    <row r="281" spans="2:13" ht="11.25" customHeight="1" x14ac:dyDescent="0.2">
      <c r="B281" s="31" t="s">
        <v>622</v>
      </c>
      <c r="C281" s="32" t="s">
        <v>623</v>
      </c>
      <c r="D281" s="36"/>
      <c r="E281" s="52"/>
      <c r="F281" s="33">
        <f>SUM(F283:F283)</f>
        <v>1416</v>
      </c>
      <c r="G281" s="52"/>
      <c r="H281" s="33">
        <f>SUM(H283:H283)</f>
        <v>1548</v>
      </c>
      <c r="I281" s="52"/>
      <c r="J281" s="33">
        <f>SUM(J283:J283)</f>
        <v>2725</v>
      </c>
      <c r="K281" s="52"/>
      <c r="L281" s="33">
        <f>SUM(L283:L283)</f>
        <v>3420</v>
      </c>
      <c r="M281" s="53" t="s">
        <v>624</v>
      </c>
    </row>
    <row r="282" spans="2:13" ht="11.25" customHeight="1" x14ac:dyDescent="0.2">
      <c r="B282" s="34" t="s">
        <v>625</v>
      </c>
      <c r="C282" s="35" t="s">
        <v>626</v>
      </c>
      <c r="D282" s="35"/>
      <c r="E282" s="73"/>
      <c r="F282" s="60"/>
      <c r="G282" s="73"/>
      <c r="H282" s="60"/>
      <c r="I282" s="73"/>
      <c r="J282" s="60"/>
      <c r="K282" s="73"/>
      <c r="L282" s="60"/>
      <c r="M282" s="54" t="s">
        <v>627</v>
      </c>
    </row>
    <row r="283" spans="2:13" ht="11.25" customHeight="1" x14ac:dyDescent="0.2">
      <c r="B283" s="34" t="s">
        <v>628</v>
      </c>
      <c r="C283" s="35" t="s">
        <v>629</v>
      </c>
      <c r="D283" s="36" t="s">
        <v>589</v>
      </c>
      <c r="E283" s="37">
        <v>48</v>
      </c>
      <c r="F283" s="38">
        <v>1416</v>
      </c>
      <c r="G283" s="37">
        <v>57</v>
      </c>
      <c r="H283" s="38">
        <v>1548</v>
      </c>
      <c r="I283" s="37">
        <v>96</v>
      </c>
      <c r="J283" s="38">
        <v>2725</v>
      </c>
      <c r="K283" s="37">
        <v>116</v>
      </c>
      <c r="L283" s="38">
        <v>3420</v>
      </c>
      <c r="M283" s="54" t="s">
        <v>630</v>
      </c>
    </row>
    <row r="284" spans="2:13" ht="5.25" customHeight="1" x14ac:dyDescent="0.2">
      <c r="B284" s="34"/>
      <c r="C284" s="35"/>
      <c r="D284" s="36"/>
      <c r="E284" s="37"/>
      <c r="F284" s="38"/>
      <c r="G284" s="37"/>
      <c r="H284" s="38"/>
      <c r="I284" s="37"/>
      <c r="J284" s="38"/>
      <c r="K284" s="37"/>
      <c r="L284" s="38"/>
      <c r="M284" s="54"/>
    </row>
    <row r="285" spans="2:13" ht="11.25" customHeight="1" x14ac:dyDescent="0.2">
      <c r="B285" s="31" t="s">
        <v>631</v>
      </c>
      <c r="C285" s="32" t="s">
        <v>632</v>
      </c>
      <c r="D285" s="13"/>
      <c r="E285" s="52"/>
      <c r="F285" s="33">
        <f>SUM(F286:F299)</f>
        <v>4784</v>
      </c>
      <c r="G285" s="52"/>
      <c r="H285" s="33">
        <f>SUM(H286:H299)</f>
        <v>5800</v>
      </c>
      <c r="I285" s="52"/>
      <c r="J285" s="33">
        <f>SUM(J286:J299)</f>
        <v>5502</v>
      </c>
      <c r="K285" s="52"/>
      <c r="L285" s="33">
        <f>SUM(L286:L299)</f>
        <v>5583</v>
      </c>
      <c r="M285" s="53" t="s">
        <v>633</v>
      </c>
    </row>
    <row r="286" spans="2:13" ht="11.25" customHeight="1" x14ac:dyDescent="0.2">
      <c r="B286" s="34" t="s">
        <v>634</v>
      </c>
      <c r="C286" s="35" t="s">
        <v>635</v>
      </c>
      <c r="D286" s="47"/>
      <c r="E286" s="91"/>
      <c r="F286" s="72"/>
      <c r="G286" s="91"/>
      <c r="H286" s="72"/>
      <c r="I286" s="91"/>
      <c r="J286" s="72"/>
      <c r="K286" s="91"/>
      <c r="L286" s="72"/>
      <c r="M286" s="54" t="s">
        <v>636</v>
      </c>
    </row>
    <row r="287" spans="2:13" ht="11.25" customHeight="1" x14ac:dyDescent="0.2">
      <c r="B287" s="34" t="s">
        <v>25</v>
      </c>
      <c r="C287" s="35" t="s">
        <v>637</v>
      </c>
      <c r="D287" s="36" t="s">
        <v>638</v>
      </c>
      <c r="E287" s="37">
        <v>640</v>
      </c>
      <c r="F287" s="38">
        <v>147</v>
      </c>
      <c r="G287" s="37">
        <v>683</v>
      </c>
      <c r="H287" s="38">
        <v>159</v>
      </c>
      <c r="I287" s="37">
        <v>843</v>
      </c>
      <c r="J287" s="38">
        <v>199</v>
      </c>
      <c r="K287" s="37">
        <v>898</v>
      </c>
      <c r="L287" s="38">
        <v>210</v>
      </c>
      <c r="M287" s="54" t="s">
        <v>639</v>
      </c>
    </row>
    <row r="288" spans="2:13" ht="11.25" customHeight="1" x14ac:dyDescent="0.2">
      <c r="B288" s="34" t="s">
        <v>640</v>
      </c>
      <c r="C288" s="35" t="s">
        <v>641</v>
      </c>
      <c r="D288" s="36" t="s">
        <v>25</v>
      </c>
      <c r="E288" s="37"/>
      <c r="F288" s="38"/>
      <c r="G288" s="37"/>
      <c r="H288" s="38"/>
      <c r="I288" s="37"/>
      <c r="J288" s="38"/>
      <c r="K288" s="37"/>
      <c r="L288" s="38"/>
      <c r="M288" s="54" t="s">
        <v>642</v>
      </c>
    </row>
    <row r="289" spans="2:13" ht="11.25" customHeight="1" x14ac:dyDescent="0.2">
      <c r="B289" s="34" t="s">
        <v>25</v>
      </c>
      <c r="C289" s="35" t="s">
        <v>643</v>
      </c>
      <c r="D289" s="36" t="s">
        <v>644</v>
      </c>
      <c r="E289" s="37">
        <v>882</v>
      </c>
      <c r="F289" s="38">
        <v>345</v>
      </c>
      <c r="G289" s="37">
        <v>518</v>
      </c>
      <c r="H289" s="38">
        <v>218</v>
      </c>
      <c r="I289" s="37">
        <v>295</v>
      </c>
      <c r="J289" s="38">
        <v>131</v>
      </c>
      <c r="K289" s="37">
        <v>190</v>
      </c>
      <c r="L289" s="38">
        <v>89</v>
      </c>
      <c r="M289" s="54" t="s">
        <v>639</v>
      </c>
    </row>
    <row r="290" spans="2:13" ht="11.25" customHeight="1" x14ac:dyDescent="0.2">
      <c r="B290" s="34" t="s">
        <v>645</v>
      </c>
      <c r="C290" s="35" t="s">
        <v>646</v>
      </c>
      <c r="D290" s="36"/>
      <c r="E290" s="37"/>
      <c r="F290" s="38"/>
      <c r="G290" s="37"/>
      <c r="H290" s="38"/>
      <c r="I290" s="37"/>
      <c r="J290" s="38"/>
      <c r="K290" s="37"/>
      <c r="L290" s="38"/>
      <c r="M290" s="54" t="s">
        <v>647</v>
      </c>
    </row>
    <row r="291" spans="2:13" ht="11.25" customHeight="1" x14ac:dyDescent="0.2">
      <c r="B291" s="34"/>
      <c r="C291" s="35" t="s">
        <v>648</v>
      </c>
      <c r="D291" s="36" t="s">
        <v>589</v>
      </c>
      <c r="E291" s="37">
        <v>11</v>
      </c>
      <c r="F291" s="38">
        <v>229</v>
      </c>
      <c r="G291" s="37">
        <v>9</v>
      </c>
      <c r="H291" s="38">
        <v>208</v>
      </c>
      <c r="I291" s="37">
        <v>15</v>
      </c>
      <c r="J291" s="38">
        <v>359</v>
      </c>
      <c r="K291" s="37">
        <v>12</v>
      </c>
      <c r="L291" s="38">
        <v>309</v>
      </c>
      <c r="M291" s="54" t="s">
        <v>649</v>
      </c>
    </row>
    <row r="292" spans="2:13" ht="11.25" customHeight="1" x14ac:dyDescent="0.2">
      <c r="B292" s="34" t="s">
        <v>650</v>
      </c>
      <c r="C292" s="35" t="s">
        <v>651</v>
      </c>
      <c r="D292" s="47"/>
      <c r="E292" s="56"/>
      <c r="F292" s="57"/>
      <c r="G292" s="56"/>
      <c r="H292" s="57"/>
      <c r="I292" s="56"/>
      <c r="J292" s="57"/>
      <c r="K292" s="56"/>
      <c r="L292" s="57"/>
      <c r="M292" s="54" t="s">
        <v>652</v>
      </c>
    </row>
    <row r="293" spans="2:13" ht="11.25" customHeight="1" x14ac:dyDescent="0.2">
      <c r="B293" s="34" t="s">
        <v>25</v>
      </c>
      <c r="C293" s="35" t="s">
        <v>653</v>
      </c>
      <c r="D293" s="36" t="s">
        <v>638</v>
      </c>
      <c r="E293" s="37">
        <v>544</v>
      </c>
      <c r="F293" s="38">
        <v>16</v>
      </c>
      <c r="G293" s="37">
        <v>247</v>
      </c>
      <c r="H293" s="38">
        <v>7</v>
      </c>
      <c r="I293" s="37">
        <v>506</v>
      </c>
      <c r="J293" s="38">
        <v>15</v>
      </c>
      <c r="K293" s="37">
        <v>478</v>
      </c>
      <c r="L293" s="38">
        <v>14</v>
      </c>
      <c r="M293" s="54" t="s">
        <v>654</v>
      </c>
    </row>
    <row r="294" spans="2:13" ht="11.25" customHeight="1" x14ac:dyDescent="0.2">
      <c r="B294" s="34" t="s">
        <v>655</v>
      </c>
      <c r="C294" s="35" t="s">
        <v>656</v>
      </c>
      <c r="D294" s="36"/>
      <c r="E294" s="56"/>
      <c r="F294" s="57"/>
      <c r="G294" s="56"/>
      <c r="H294" s="57"/>
      <c r="I294" s="56"/>
      <c r="J294" s="57"/>
      <c r="K294" s="56"/>
      <c r="L294" s="57"/>
      <c r="M294" s="50"/>
    </row>
    <row r="295" spans="2:13" ht="11.25" customHeight="1" x14ac:dyDescent="0.2">
      <c r="B295" s="34" t="s">
        <v>25</v>
      </c>
      <c r="C295" s="35" t="s">
        <v>657</v>
      </c>
      <c r="D295" s="36" t="s">
        <v>27</v>
      </c>
      <c r="E295" s="37">
        <v>1012</v>
      </c>
      <c r="F295" s="38">
        <v>65</v>
      </c>
      <c r="G295" s="37">
        <v>684</v>
      </c>
      <c r="H295" s="38">
        <v>45</v>
      </c>
      <c r="I295" s="37">
        <v>810</v>
      </c>
      <c r="J295" s="38">
        <v>57</v>
      </c>
      <c r="K295" s="37">
        <v>990</v>
      </c>
      <c r="L295" s="38">
        <v>71</v>
      </c>
      <c r="M295" s="54" t="s">
        <v>658</v>
      </c>
    </row>
    <row r="296" spans="2:13" ht="11.25" customHeight="1" x14ac:dyDescent="0.2">
      <c r="B296" s="34" t="s">
        <v>659</v>
      </c>
      <c r="C296" s="35" t="s">
        <v>660</v>
      </c>
      <c r="D296" s="36" t="s">
        <v>589</v>
      </c>
      <c r="E296" s="37">
        <v>105</v>
      </c>
      <c r="F296" s="38">
        <v>3057</v>
      </c>
      <c r="G296" s="37">
        <v>149</v>
      </c>
      <c r="H296" s="38">
        <v>4329</v>
      </c>
      <c r="I296" s="37">
        <v>137</v>
      </c>
      <c r="J296" s="38">
        <v>4052</v>
      </c>
      <c r="K296" s="37">
        <v>131</v>
      </c>
      <c r="L296" s="38">
        <v>3920</v>
      </c>
      <c r="M296" s="54" t="s">
        <v>661</v>
      </c>
    </row>
    <row r="297" spans="2:13" ht="11.25" customHeight="1" x14ac:dyDescent="0.2">
      <c r="B297" s="34" t="s">
        <v>662</v>
      </c>
      <c r="C297" s="35" t="s">
        <v>663</v>
      </c>
      <c r="D297" s="36" t="s">
        <v>27</v>
      </c>
      <c r="E297" s="37">
        <v>29</v>
      </c>
      <c r="F297" s="38">
        <v>455</v>
      </c>
      <c r="G297" s="37">
        <v>23</v>
      </c>
      <c r="H297" s="38">
        <v>361</v>
      </c>
      <c r="I297" s="37">
        <v>18</v>
      </c>
      <c r="J297" s="38">
        <v>293</v>
      </c>
      <c r="K297" s="37">
        <v>31</v>
      </c>
      <c r="L297" s="38">
        <v>526</v>
      </c>
      <c r="M297" s="54" t="s">
        <v>664</v>
      </c>
    </row>
    <row r="298" spans="2:13" ht="11.25" customHeight="1" x14ac:dyDescent="0.2">
      <c r="B298" s="34" t="s">
        <v>665</v>
      </c>
      <c r="C298" s="35" t="s">
        <v>666</v>
      </c>
      <c r="D298" s="47"/>
      <c r="E298" s="56"/>
      <c r="F298" s="57"/>
      <c r="G298" s="56"/>
      <c r="H298" s="57"/>
      <c r="I298" s="56"/>
      <c r="J298" s="57"/>
      <c r="K298" s="56"/>
      <c r="L298" s="57"/>
      <c r="M298" s="50"/>
    </row>
    <row r="299" spans="2:13" ht="11.25" customHeight="1" x14ac:dyDescent="0.2">
      <c r="B299" s="45"/>
      <c r="C299" s="35" t="s">
        <v>667</v>
      </c>
      <c r="D299" s="36" t="s">
        <v>27</v>
      </c>
      <c r="E299" s="37">
        <v>27</v>
      </c>
      <c r="F299" s="38">
        <v>470</v>
      </c>
      <c r="G299" s="37">
        <v>24</v>
      </c>
      <c r="H299" s="38">
        <v>473</v>
      </c>
      <c r="I299" s="37">
        <v>19</v>
      </c>
      <c r="J299" s="38">
        <v>396</v>
      </c>
      <c r="K299" s="37">
        <v>21</v>
      </c>
      <c r="L299" s="38">
        <v>444</v>
      </c>
      <c r="M299" s="54" t="s">
        <v>668</v>
      </c>
    </row>
    <row r="300" spans="2:13" ht="5.25" customHeight="1" x14ac:dyDescent="0.2">
      <c r="B300" s="45"/>
      <c r="C300" s="35"/>
      <c r="D300" s="36"/>
      <c r="E300" s="37"/>
      <c r="F300" s="38"/>
      <c r="G300" s="37"/>
      <c r="H300" s="38"/>
      <c r="I300" s="37"/>
      <c r="J300" s="38"/>
      <c r="K300" s="37"/>
      <c r="L300" s="38"/>
      <c r="M300" s="54"/>
    </row>
    <row r="301" spans="2:13" ht="11.25" customHeight="1" x14ac:dyDescent="0.2">
      <c r="B301" s="31" t="s">
        <v>669</v>
      </c>
      <c r="C301" s="32" t="s">
        <v>670</v>
      </c>
      <c r="D301" s="36"/>
      <c r="E301" s="52"/>
      <c r="F301" s="33">
        <f>SUM(F302:F307)</f>
        <v>2523</v>
      </c>
      <c r="G301" s="52"/>
      <c r="H301" s="33">
        <f>SUM(H302:H307)</f>
        <v>2544</v>
      </c>
      <c r="I301" s="52"/>
      <c r="J301" s="33">
        <f>SUM(J302:J307)</f>
        <v>2336</v>
      </c>
      <c r="K301" s="52"/>
      <c r="L301" s="33">
        <f>SUM(L302:L307)</f>
        <v>1758</v>
      </c>
      <c r="M301" s="53" t="s">
        <v>671</v>
      </c>
    </row>
    <row r="302" spans="2:13" ht="11.25" customHeight="1" x14ac:dyDescent="0.2">
      <c r="B302" s="34" t="s">
        <v>672</v>
      </c>
      <c r="C302" s="35" t="s">
        <v>673</v>
      </c>
      <c r="D302" s="36" t="s">
        <v>589</v>
      </c>
      <c r="E302" s="37">
        <v>15</v>
      </c>
      <c r="F302" s="38">
        <v>330</v>
      </c>
      <c r="G302" s="37">
        <v>12</v>
      </c>
      <c r="H302" s="38">
        <v>257</v>
      </c>
      <c r="I302" s="37">
        <v>13</v>
      </c>
      <c r="J302" s="38">
        <v>279</v>
      </c>
      <c r="K302" s="37">
        <v>11</v>
      </c>
      <c r="L302" s="38">
        <v>223</v>
      </c>
      <c r="M302" s="54" t="s">
        <v>674</v>
      </c>
    </row>
    <row r="303" spans="2:13" ht="11.25" customHeight="1" x14ac:dyDescent="0.2">
      <c r="B303" s="34" t="s">
        <v>675</v>
      </c>
      <c r="C303" s="35" t="s">
        <v>676</v>
      </c>
      <c r="D303" s="36" t="s">
        <v>27</v>
      </c>
      <c r="E303" s="37">
        <v>83</v>
      </c>
      <c r="F303" s="38">
        <v>178</v>
      </c>
      <c r="G303" s="37">
        <v>66</v>
      </c>
      <c r="H303" s="38">
        <v>155</v>
      </c>
      <c r="I303" s="37">
        <v>71</v>
      </c>
      <c r="J303" s="38">
        <v>174</v>
      </c>
      <c r="K303" s="37">
        <v>72</v>
      </c>
      <c r="L303" s="38">
        <v>190</v>
      </c>
      <c r="M303" s="54" t="s">
        <v>677</v>
      </c>
    </row>
    <row r="304" spans="2:13" ht="11.25" customHeight="1" x14ac:dyDescent="0.2">
      <c r="B304" s="34" t="s">
        <v>678</v>
      </c>
      <c r="C304" s="35" t="s">
        <v>679</v>
      </c>
      <c r="D304" s="36" t="s">
        <v>27</v>
      </c>
      <c r="E304" s="37">
        <v>1</v>
      </c>
      <c r="F304" s="38">
        <v>5</v>
      </c>
      <c r="G304" s="37">
        <v>0</v>
      </c>
      <c r="H304" s="38">
        <v>0</v>
      </c>
      <c r="I304" s="37">
        <v>0</v>
      </c>
      <c r="J304" s="38">
        <v>0</v>
      </c>
      <c r="K304" s="37">
        <v>0</v>
      </c>
      <c r="L304" s="38">
        <v>0</v>
      </c>
      <c r="M304" s="54" t="s">
        <v>680</v>
      </c>
    </row>
    <row r="305" spans="2:13" ht="11.25" customHeight="1" x14ac:dyDescent="0.2">
      <c r="B305" s="34" t="s">
        <v>681</v>
      </c>
      <c r="C305" s="35" t="s">
        <v>682</v>
      </c>
      <c r="D305" s="47"/>
      <c r="E305" s="56"/>
      <c r="F305" s="57"/>
      <c r="G305" s="56"/>
      <c r="H305" s="57"/>
      <c r="I305" s="56"/>
      <c r="J305" s="57"/>
      <c r="K305" s="56"/>
      <c r="L305" s="57"/>
      <c r="M305" s="54" t="s">
        <v>683</v>
      </c>
    </row>
    <row r="306" spans="2:13" ht="11.25" customHeight="1" x14ac:dyDescent="0.2">
      <c r="B306" s="34" t="s">
        <v>25</v>
      </c>
      <c r="C306" s="35" t="s">
        <v>657</v>
      </c>
      <c r="D306" s="36" t="s">
        <v>27</v>
      </c>
      <c r="E306" s="37">
        <v>124</v>
      </c>
      <c r="F306" s="38">
        <v>1455</v>
      </c>
      <c r="G306" s="37">
        <v>119</v>
      </c>
      <c r="H306" s="38">
        <v>1353</v>
      </c>
      <c r="I306" s="37">
        <v>81</v>
      </c>
      <c r="J306" s="38">
        <v>933</v>
      </c>
      <c r="K306" s="37">
        <v>55</v>
      </c>
      <c r="L306" s="38">
        <v>591</v>
      </c>
      <c r="M306" s="54" t="s">
        <v>684</v>
      </c>
    </row>
    <row r="307" spans="2:13" ht="12" customHeight="1" x14ac:dyDescent="0.2">
      <c r="B307" s="34" t="s">
        <v>685</v>
      </c>
      <c r="C307" s="35" t="s">
        <v>686</v>
      </c>
      <c r="D307" s="36" t="s">
        <v>27</v>
      </c>
      <c r="E307" s="37">
        <v>219</v>
      </c>
      <c r="F307" s="38">
        <v>555</v>
      </c>
      <c r="G307" s="37">
        <v>285</v>
      </c>
      <c r="H307" s="38">
        <v>779</v>
      </c>
      <c r="I307" s="37">
        <v>341</v>
      </c>
      <c r="J307" s="38">
        <v>950</v>
      </c>
      <c r="K307" s="37">
        <v>267</v>
      </c>
      <c r="L307" s="38">
        <v>754</v>
      </c>
      <c r="M307" s="54" t="s">
        <v>687</v>
      </c>
    </row>
    <row r="308" spans="2:13" ht="5.25" customHeight="1" x14ac:dyDescent="0.2">
      <c r="B308" s="34"/>
      <c r="C308" s="35"/>
      <c r="D308" s="36"/>
      <c r="E308" s="37"/>
      <c r="F308" s="38"/>
      <c r="G308" s="37"/>
      <c r="H308" s="38"/>
      <c r="I308" s="37"/>
      <c r="J308" s="38"/>
      <c r="K308" s="37"/>
      <c r="L308" s="38"/>
      <c r="M308" s="54"/>
    </row>
    <row r="309" spans="2:13" ht="11.25" customHeight="1" x14ac:dyDescent="0.2">
      <c r="B309" s="31" t="s">
        <v>688</v>
      </c>
      <c r="C309" s="32" t="s">
        <v>689</v>
      </c>
      <c r="D309" s="36"/>
      <c r="E309" s="37"/>
      <c r="F309" s="38"/>
      <c r="G309" s="37"/>
      <c r="H309" s="38"/>
      <c r="I309" s="37"/>
      <c r="J309" s="38"/>
      <c r="K309" s="37"/>
      <c r="L309" s="38"/>
      <c r="M309" s="53" t="s">
        <v>690</v>
      </c>
    </row>
    <row r="310" spans="2:13" ht="11.25" customHeight="1" x14ac:dyDescent="0.2">
      <c r="B310" s="31"/>
      <c r="C310" s="32" t="s">
        <v>691</v>
      </c>
      <c r="D310" s="36"/>
      <c r="E310" s="52"/>
      <c r="F310" s="33">
        <f>SUM(F311:F323)</f>
        <v>703</v>
      </c>
      <c r="G310" s="52"/>
      <c r="H310" s="33">
        <f>SUM(H311:H323)</f>
        <v>1167</v>
      </c>
      <c r="I310" s="52"/>
      <c r="J310" s="33">
        <f>SUM(J311:J323)</f>
        <v>1284</v>
      </c>
      <c r="K310" s="52"/>
      <c r="L310" s="33">
        <f>SUM(L311:L323)</f>
        <v>1147</v>
      </c>
      <c r="M310" s="53" t="s">
        <v>692</v>
      </c>
    </row>
    <row r="311" spans="2:13" ht="11.25" customHeight="1" x14ac:dyDescent="0.2">
      <c r="B311" s="34" t="s">
        <v>693</v>
      </c>
      <c r="C311" s="35" t="s">
        <v>694</v>
      </c>
      <c r="D311" s="36" t="s">
        <v>589</v>
      </c>
      <c r="E311" s="37">
        <v>11</v>
      </c>
      <c r="F311" s="38">
        <v>187</v>
      </c>
      <c r="G311" s="37">
        <v>17</v>
      </c>
      <c r="H311" s="38">
        <v>325</v>
      </c>
      <c r="I311" s="37">
        <v>43</v>
      </c>
      <c r="J311" s="38">
        <v>496</v>
      </c>
      <c r="K311" s="37">
        <v>39</v>
      </c>
      <c r="L311" s="38">
        <v>479</v>
      </c>
      <c r="M311" s="54" t="s">
        <v>695</v>
      </c>
    </row>
    <row r="312" spans="2:13" ht="11.25" customHeight="1" x14ac:dyDescent="0.2">
      <c r="B312" s="34" t="s">
        <v>696</v>
      </c>
      <c r="C312" s="35" t="s">
        <v>697</v>
      </c>
      <c r="D312" s="36" t="s">
        <v>27</v>
      </c>
      <c r="E312" s="37">
        <v>2</v>
      </c>
      <c r="F312" s="38">
        <v>29</v>
      </c>
      <c r="G312" s="37">
        <v>4</v>
      </c>
      <c r="H312" s="38">
        <v>151</v>
      </c>
      <c r="I312" s="37">
        <v>5</v>
      </c>
      <c r="J312" s="38">
        <v>198</v>
      </c>
      <c r="K312" s="37">
        <v>4</v>
      </c>
      <c r="L312" s="38">
        <v>168</v>
      </c>
      <c r="M312" s="54" t="s">
        <v>698</v>
      </c>
    </row>
    <row r="313" spans="2:13" ht="11.25" customHeight="1" x14ac:dyDescent="0.2">
      <c r="B313" s="34" t="s">
        <v>699</v>
      </c>
      <c r="C313" s="35" t="s">
        <v>700</v>
      </c>
      <c r="D313" s="36" t="s">
        <v>25</v>
      </c>
      <c r="E313" s="37"/>
      <c r="F313" s="38"/>
      <c r="G313" s="37"/>
      <c r="H313" s="38"/>
      <c r="I313" s="37"/>
      <c r="J313" s="38"/>
      <c r="K313" s="37"/>
      <c r="L313" s="38"/>
      <c r="M313" s="54" t="s">
        <v>701</v>
      </c>
    </row>
    <row r="314" spans="2:13" ht="11.25" customHeight="1" x14ac:dyDescent="0.2">
      <c r="B314" s="45"/>
      <c r="C314" s="35" t="s">
        <v>702</v>
      </c>
      <c r="D314" s="36" t="s">
        <v>25</v>
      </c>
      <c r="E314" s="37"/>
      <c r="F314" s="38"/>
      <c r="G314" s="37"/>
      <c r="H314" s="38"/>
      <c r="I314" s="37"/>
      <c r="J314" s="38"/>
      <c r="K314" s="37"/>
      <c r="L314" s="38"/>
      <c r="M314" s="54" t="s">
        <v>703</v>
      </c>
    </row>
    <row r="315" spans="2:13" ht="11.25" customHeight="1" x14ac:dyDescent="0.2">
      <c r="B315" s="45"/>
      <c r="C315" s="35" t="s">
        <v>704</v>
      </c>
      <c r="D315" s="36" t="s">
        <v>84</v>
      </c>
      <c r="E315" s="37" t="s">
        <v>85</v>
      </c>
      <c r="F315" s="38">
        <v>271</v>
      </c>
      <c r="G315" s="37" t="s">
        <v>85</v>
      </c>
      <c r="H315" s="38">
        <v>284</v>
      </c>
      <c r="I315" s="37" t="s">
        <v>85</v>
      </c>
      <c r="J315" s="38">
        <v>226</v>
      </c>
      <c r="K315" s="37" t="s">
        <v>85</v>
      </c>
      <c r="L315" s="38">
        <v>168</v>
      </c>
      <c r="M315" s="54" t="s">
        <v>705</v>
      </c>
    </row>
    <row r="316" spans="2:13" ht="11.25" customHeight="1" x14ac:dyDescent="0.2">
      <c r="B316" s="34" t="s">
        <v>706</v>
      </c>
      <c r="C316" s="35" t="s">
        <v>707</v>
      </c>
      <c r="D316" s="36" t="s">
        <v>638</v>
      </c>
      <c r="E316" s="37">
        <v>600</v>
      </c>
      <c r="F316" s="38">
        <v>6</v>
      </c>
      <c r="G316" s="37">
        <v>1413</v>
      </c>
      <c r="H316" s="38">
        <v>14</v>
      </c>
      <c r="I316" s="37">
        <v>2500</v>
      </c>
      <c r="J316" s="38">
        <v>25</v>
      </c>
      <c r="K316" s="37">
        <v>675</v>
      </c>
      <c r="L316" s="38">
        <v>7</v>
      </c>
      <c r="M316" s="54" t="s">
        <v>708</v>
      </c>
    </row>
    <row r="317" spans="2:13" ht="11.25" customHeight="1" x14ac:dyDescent="0.2">
      <c r="B317" s="34" t="s">
        <v>709</v>
      </c>
      <c r="C317" s="35" t="s">
        <v>710</v>
      </c>
      <c r="D317" s="36" t="s">
        <v>27</v>
      </c>
      <c r="E317" s="37">
        <v>1250</v>
      </c>
      <c r="F317" s="38">
        <v>25</v>
      </c>
      <c r="G317" s="37">
        <v>1075</v>
      </c>
      <c r="H317" s="38">
        <v>22</v>
      </c>
      <c r="I317" s="37">
        <v>1000</v>
      </c>
      <c r="J317" s="38">
        <v>20</v>
      </c>
      <c r="K317" s="37">
        <v>928</v>
      </c>
      <c r="L317" s="38">
        <v>19</v>
      </c>
      <c r="M317" s="54" t="s">
        <v>711</v>
      </c>
    </row>
    <row r="318" spans="2:13" ht="11.25" customHeight="1" x14ac:dyDescent="0.2">
      <c r="B318" s="34" t="s">
        <v>712</v>
      </c>
      <c r="C318" s="35" t="s">
        <v>713</v>
      </c>
      <c r="D318" s="36"/>
      <c r="E318" s="37"/>
      <c r="F318" s="38"/>
      <c r="G318" s="37"/>
      <c r="H318" s="38"/>
      <c r="I318" s="37"/>
      <c r="J318" s="38"/>
      <c r="K318" s="37"/>
      <c r="L318" s="38"/>
      <c r="M318" s="54" t="s">
        <v>714</v>
      </c>
    </row>
    <row r="319" spans="2:13" ht="11.25" customHeight="1" x14ac:dyDescent="0.2">
      <c r="B319" s="34" t="s">
        <v>715</v>
      </c>
      <c r="C319" s="35" t="s">
        <v>716</v>
      </c>
      <c r="D319" s="36" t="s">
        <v>84</v>
      </c>
      <c r="E319" s="37" t="s">
        <v>85</v>
      </c>
      <c r="F319" s="38">
        <v>53</v>
      </c>
      <c r="G319" s="37" t="s">
        <v>85</v>
      </c>
      <c r="H319" s="38">
        <v>98</v>
      </c>
      <c r="I319" s="37" t="s">
        <v>85</v>
      </c>
      <c r="J319" s="38">
        <v>68</v>
      </c>
      <c r="K319" s="37" t="s">
        <v>85</v>
      </c>
      <c r="L319" s="38">
        <v>75</v>
      </c>
      <c r="M319" s="54" t="s">
        <v>717</v>
      </c>
    </row>
    <row r="320" spans="2:13" ht="11.25" customHeight="1" x14ac:dyDescent="0.2">
      <c r="B320" s="34" t="s">
        <v>718</v>
      </c>
      <c r="C320" s="35" t="s">
        <v>719</v>
      </c>
      <c r="D320" s="36" t="s">
        <v>589</v>
      </c>
      <c r="E320" s="37">
        <v>11</v>
      </c>
      <c r="F320" s="38">
        <v>109</v>
      </c>
      <c r="G320" s="37">
        <v>24</v>
      </c>
      <c r="H320" s="38">
        <v>239</v>
      </c>
      <c r="I320" s="37">
        <v>22</v>
      </c>
      <c r="J320" s="38">
        <v>220</v>
      </c>
      <c r="K320" s="37">
        <v>19</v>
      </c>
      <c r="L320" s="38">
        <v>198</v>
      </c>
      <c r="M320" s="54" t="s">
        <v>720</v>
      </c>
    </row>
    <row r="321" spans="2:13" ht="11.25" customHeight="1" x14ac:dyDescent="0.2">
      <c r="B321" s="34" t="s">
        <v>721</v>
      </c>
      <c r="C321" s="35" t="s">
        <v>722</v>
      </c>
      <c r="D321" s="36"/>
      <c r="E321" s="56"/>
      <c r="F321" s="57"/>
      <c r="G321" s="56"/>
      <c r="H321" s="57"/>
      <c r="I321" s="56"/>
      <c r="J321" s="57"/>
      <c r="K321" s="56"/>
      <c r="L321" s="57"/>
      <c r="M321" s="54"/>
    </row>
    <row r="322" spans="2:13" ht="11.25" customHeight="1" x14ac:dyDescent="0.2">
      <c r="B322" s="45"/>
      <c r="C322" s="35" t="s">
        <v>723</v>
      </c>
      <c r="D322" s="36" t="s">
        <v>27</v>
      </c>
      <c r="E322" s="37">
        <v>3</v>
      </c>
      <c r="F322" s="38">
        <v>23</v>
      </c>
      <c r="G322" s="37">
        <v>4</v>
      </c>
      <c r="H322" s="38">
        <v>34</v>
      </c>
      <c r="I322" s="37">
        <v>3</v>
      </c>
      <c r="J322" s="38">
        <v>31</v>
      </c>
      <c r="K322" s="37">
        <v>3</v>
      </c>
      <c r="L322" s="38">
        <v>33</v>
      </c>
      <c r="M322" s="54" t="s">
        <v>724</v>
      </c>
    </row>
    <row r="323" spans="2:13" ht="4.5" customHeight="1" x14ac:dyDescent="0.2">
      <c r="B323" s="45"/>
      <c r="C323" s="46"/>
      <c r="D323" s="47"/>
      <c r="E323" s="70"/>
      <c r="F323" s="71"/>
      <c r="G323" s="70"/>
      <c r="H323" s="71"/>
      <c r="I323" s="70"/>
      <c r="J323" s="71"/>
      <c r="K323" s="70"/>
      <c r="L323" s="71"/>
      <c r="M323" s="50"/>
    </row>
    <row r="324" spans="2:13" ht="11.25" customHeight="1" x14ac:dyDescent="0.2">
      <c r="B324" s="31" t="s">
        <v>725</v>
      </c>
      <c r="C324" s="32" t="s">
        <v>726</v>
      </c>
      <c r="D324" s="36"/>
      <c r="E324" s="37"/>
      <c r="F324" s="38"/>
      <c r="G324" s="37"/>
      <c r="H324" s="38"/>
      <c r="I324" s="37"/>
      <c r="J324" s="38"/>
      <c r="K324" s="37"/>
      <c r="L324" s="38"/>
      <c r="M324" s="53" t="s">
        <v>727</v>
      </c>
    </row>
    <row r="325" spans="2:13" ht="11.25" customHeight="1" x14ac:dyDescent="0.2">
      <c r="B325" s="31"/>
      <c r="C325" s="32" t="s">
        <v>728</v>
      </c>
      <c r="D325" s="36"/>
      <c r="E325" s="52"/>
      <c r="F325" s="33">
        <f>SUM(F326:F327)</f>
        <v>102</v>
      </c>
      <c r="G325" s="52"/>
      <c r="H325" s="33">
        <f>SUM(H326:H327)</f>
        <v>68</v>
      </c>
      <c r="I325" s="52"/>
      <c r="J325" s="33">
        <f>SUM(J326:J327)</f>
        <v>136</v>
      </c>
      <c r="K325" s="52"/>
      <c r="L325" s="33">
        <f>SUM(L326:L327)</f>
        <v>283</v>
      </c>
      <c r="M325" s="53" t="s">
        <v>729</v>
      </c>
    </row>
    <row r="326" spans="2:13" ht="11.25" customHeight="1" x14ac:dyDescent="0.2">
      <c r="B326" s="34" t="s">
        <v>730</v>
      </c>
      <c r="C326" s="35" t="s">
        <v>731</v>
      </c>
      <c r="D326" s="36" t="s">
        <v>589</v>
      </c>
      <c r="E326" s="37">
        <v>7</v>
      </c>
      <c r="F326" s="38">
        <v>59</v>
      </c>
      <c r="G326" s="37">
        <v>4</v>
      </c>
      <c r="H326" s="38">
        <v>35</v>
      </c>
      <c r="I326" s="37">
        <v>7</v>
      </c>
      <c r="J326" s="38">
        <v>62</v>
      </c>
      <c r="K326" s="37">
        <v>14</v>
      </c>
      <c r="L326" s="38">
        <v>138</v>
      </c>
      <c r="M326" s="54" t="s">
        <v>732</v>
      </c>
    </row>
    <row r="327" spans="2:13" ht="11.25" customHeight="1" x14ac:dyDescent="0.2">
      <c r="B327" s="34" t="s">
        <v>733</v>
      </c>
      <c r="C327" s="35" t="s">
        <v>734</v>
      </c>
      <c r="D327" s="36" t="s">
        <v>27</v>
      </c>
      <c r="E327" s="37">
        <v>4</v>
      </c>
      <c r="F327" s="38">
        <v>43</v>
      </c>
      <c r="G327" s="37">
        <v>3</v>
      </c>
      <c r="H327" s="38">
        <v>33</v>
      </c>
      <c r="I327" s="37">
        <v>8</v>
      </c>
      <c r="J327" s="38">
        <v>74</v>
      </c>
      <c r="K327" s="37">
        <v>15</v>
      </c>
      <c r="L327" s="38">
        <v>145</v>
      </c>
      <c r="M327" s="54" t="s">
        <v>735</v>
      </c>
    </row>
    <row r="328" spans="2:13" ht="5.25" customHeight="1" x14ac:dyDescent="0.2">
      <c r="B328" s="34"/>
      <c r="C328" s="35"/>
      <c r="D328" s="36"/>
      <c r="E328" s="37"/>
      <c r="F328" s="38"/>
      <c r="G328" s="37"/>
      <c r="H328" s="38"/>
      <c r="I328" s="37"/>
      <c r="J328" s="38"/>
      <c r="K328" s="37"/>
      <c r="L328" s="38"/>
      <c r="M328" s="54"/>
    </row>
    <row r="329" spans="2:13" s="80" customFormat="1" ht="11.25" customHeight="1" x14ac:dyDescent="0.2">
      <c r="B329" s="28" t="s">
        <v>736</v>
      </c>
      <c r="C329" s="20" t="s">
        <v>737</v>
      </c>
      <c r="D329" s="44"/>
      <c r="E329" s="94"/>
      <c r="F329" s="95"/>
      <c r="G329" s="94"/>
      <c r="H329" s="95"/>
      <c r="I329" s="94"/>
      <c r="J329" s="95"/>
      <c r="K329" s="94"/>
      <c r="L329" s="95"/>
      <c r="M329" s="26" t="s">
        <v>738</v>
      </c>
    </row>
    <row r="330" spans="2:13" s="80" customFormat="1" ht="11.25" customHeight="1" x14ac:dyDescent="0.2">
      <c r="B330" s="28"/>
      <c r="C330" s="20" t="s">
        <v>739</v>
      </c>
      <c r="D330" s="44"/>
      <c r="E330" s="25"/>
      <c r="F330" s="19">
        <f>F333+F338</f>
        <v>917</v>
      </c>
      <c r="G330" s="25"/>
      <c r="H330" s="19">
        <f>H333+H338</f>
        <v>894</v>
      </c>
      <c r="I330" s="25"/>
      <c r="J330" s="19">
        <f>J333+J338</f>
        <v>1286</v>
      </c>
      <c r="K330" s="25"/>
      <c r="L330" s="19">
        <f>L333+L338</f>
        <v>1059</v>
      </c>
      <c r="M330" s="26" t="s">
        <v>740</v>
      </c>
    </row>
    <row r="331" spans="2:13" ht="5.25" customHeight="1" x14ac:dyDescent="0.2">
      <c r="B331" s="45"/>
      <c r="C331" s="46"/>
      <c r="D331" s="47"/>
      <c r="E331" s="56"/>
      <c r="F331" s="57"/>
      <c r="G331" s="56"/>
      <c r="H331" s="57"/>
      <c r="I331" s="56"/>
      <c r="J331" s="57"/>
      <c r="K331" s="56"/>
      <c r="L331" s="57"/>
      <c r="M331" s="50"/>
    </row>
    <row r="332" spans="2:13" ht="11.25" customHeight="1" x14ac:dyDescent="0.2">
      <c r="B332" s="31" t="s">
        <v>741</v>
      </c>
      <c r="C332" s="32" t="s">
        <v>742</v>
      </c>
      <c r="D332" s="51"/>
      <c r="E332" s="52"/>
      <c r="F332" s="33" t="s">
        <v>25</v>
      </c>
      <c r="G332" s="52"/>
      <c r="H332" s="33" t="s">
        <v>25</v>
      </c>
      <c r="I332" s="52"/>
      <c r="J332" s="33" t="s">
        <v>25</v>
      </c>
      <c r="K332" s="52"/>
      <c r="L332" s="33" t="s">
        <v>25</v>
      </c>
      <c r="M332" s="53" t="s">
        <v>743</v>
      </c>
    </row>
    <row r="333" spans="2:13" ht="11.25" customHeight="1" x14ac:dyDescent="0.2">
      <c r="B333" s="31"/>
      <c r="C333" s="32" t="s">
        <v>744</v>
      </c>
      <c r="D333" s="51"/>
      <c r="E333" s="52"/>
      <c r="F333" s="33">
        <f>F335+F336</f>
        <v>264</v>
      </c>
      <c r="G333" s="52"/>
      <c r="H333" s="33">
        <f>H335+H336</f>
        <v>240</v>
      </c>
      <c r="I333" s="52"/>
      <c r="J333" s="33">
        <f>J335+J336</f>
        <v>248</v>
      </c>
      <c r="K333" s="52"/>
      <c r="L333" s="33">
        <f>L335+L336</f>
        <v>128</v>
      </c>
      <c r="M333" s="53" t="s">
        <v>745</v>
      </c>
    </row>
    <row r="334" spans="2:13" ht="11.25" customHeight="1" x14ac:dyDescent="0.2">
      <c r="B334" s="34" t="s">
        <v>746</v>
      </c>
      <c r="C334" s="35" t="s">
        <v>747</v>
      </c>
      <c r="D334" s="36"/>
      <c r="E334" s="37"/>
      <c r="F334" s="38"/>
      <c r="G334" s="37"/>
      <c r="H334" s="38"/>
      <c r="I334" s="37"/>
      <c r="J334" s="38"/>
      <c r="K334" s="37"/>
      <c r="L334" s="38"/>
      <c r="M334" s="54" t="s">
        <v>748</v>
      </c>
    </row>
    <row r="335" spans="2:13" ht="11.25" customHeight="1" x14ac:dyDescent="0.2">
      <c r="B335" s="34" t="s">
        <v>749</v>
      </c>
      <c r="C335" s="35" t="s">
        <v>750</v>
      </c>
      <c r="D335" s="96" t="s">
        <v>85</v>
      </c>
      <c r="E335" s="37" t="s">
        <v>85</v>
      </c>
      <c r="F335" s="38">
        <v>92</v>
      </c>
      <c r="G335" s="37" t="s">
        <v>85</v>
      </c>
      <c r="H335" s="38">
        <v>94</v>
      </c>
      <c r="I335" s="37" t="s">
        <v>85</v>
      </c>
      <c r="J335" s="38">
        <v>109</v>
      </c>
      <c r="K335" s="37" t="s">
        <v>85</v>
      </c>
      <c r="L335" s="38">
        <v>74</v>
      </c>
      <c r="M335" s="97" t="s">
        <v>751</v>
      </c>
    </row>
    <row r="336" spans="2:13" ht="11.25" customHeight="1" x14ac:dyDescent="0.2">
      <c r="B336" s="34" t="s">
        <v>752</v>
      </c>
      <c r="C336" s="35" t="s">
        <v>753</v>
      </c>
      <c r="D336" s="36" t="s">
        <v>638</v>
      </c>
      <c r="E336" s="37">
        <v>902</v>
      </c>
      <c r="F336" s="38">
        <v>172</v>
      </c>
      <c r="G336" s="37">
        <v>732</v>
      </c>
      <c r="H336" s="38">
        <v>146</v>
      </c>
      <c r="I336" s="37">
        <v>661</v>
      </c>
      <c r="J336" s="38">
        <v>139</v>
      </c>
      <c r="K336" s="37">
        <v>270</v>
      </c>
      <c r="L336" s="38">
        <v>54</v>
      </c>
      <c r="M336" s="54" t="s">
        <v>754</v>
      </c>
    </row>
    <row r="337" spans="2:13" ht="5.25" customHeight="1" x14ac:dyDescent="0.2">
      <c r="B337" s="45"/>
      <c r="C337" s="46"/>
      <c r="D337" s="47"/>
      <c r="E337" s="56"/>
      <c r="F337" s="57"/>
      <c r="G337" s="56"/>
      <c r="H337" s="57"/>
      <c r="I337" s="56"/>
      <c r="J337" s="57"/>
      <c r="K337" s="56"/>
      <c r="L337" s="57"/>
      <c r="M337" s="50"/>
    </row>
    <row r="338" spans="2:13" ht="11.25" customHeight="1" x14ac:dyDescent="0.2">
      <c r="B338" s="31" t="s">
        <v>755</v>
      </c>
      <c r="C338" s="32" t="s">
        <v>756</v>
      </c>
      <c r="D338" s="51"/>
      <c r="E338" s="52"/>
      <c r="F338" s="33">
        <f>SUM(F340:F353)</f>
        <v>653</v>
      </c>
      <c r="G338" s="52"/>
      <c r="H338" s="33">
        <f>SUM(H340:H353)</f>
        <v>654</v>
      </c>
      <c r="I338" s="52"/>
      <c r="J338" s="33">
        <f>SUM(J340:J353)</f>
        <v>1038</v>
      </c>
      <c r="K338" s="52"/>
      <c r="L338" s="33">
        <f>SUM(L340:L353)</f>
        <v>931</v>
      </c>
      <c r="M338" s="53" t="s">
        <v>757</v>
      </c>
    </row>
    <row r="339" spans="2:13" ht="11.25" customHeight="1" x14ac:dyDescent="0.2">
      <c r="B339" s="34" t="s">
        <v>758</v>
      </c>
      <c r="C339" s="35" t="s">
        <v>759</v>
      </c>
      <c r="D339" s="47"/>
      <c r="E339" s="37"/>
      <c r="F339" s="38"/>
      <c r="G339" s="37"/>
      <c r="H339" s="38"/>
      <c r="I339" s="37"/>
      <c r="J339" s="38"/>
      <c r="K339" s="37"/>
      <c r="L339" s="38"/>
      <c r="M339" s="54" t="s">
        <v>760</v>
      </c>
    </row>
    <row r="340" spans="2:13" ht="11.25" customHeight="1" x14ac:dyDescent="0.2">
      <c r="B340" s="34"/>
      <c r="C340" s="35" t="s">
        <v>761</v>
      </c>
      <c r="D340" s="36" t="s">
        <v>762</v>
      </c>
      <c r="E340" s="37">
        <v>8390</v>
      </c>
      <c r="F340" s="38">
        <v>227</v>
      </c>
      <c r="G340" s="37">
        <v>6605</v>
      </c>
      <c r="H340" s="38">
        <v>182</v>
      </c>
      <c r="I340" s="37">
        <v>10219</v>
      </c>
      <c r="J340" s="38">
        <v>293</v>
      </c>
      <c r="K340" s="37">
        <v>6398</v>
      </c>
      <c r="L340" s="38">
        <v>194</v>
      </c>
      <c r="M340" s="54" t="s">
        <v>763</v>
      </c>
    </row>
    <row r="341" spans="2:13" ht="11.25" customHeight="1" x14ac:dyDescent="0.2">
      <c r="B341" s="34" t="s">
        <v>764</v>
      </c>
      <c r="C341" s="35" t="s">
        <v>765</v>
      </c>
      <c r="D341" s="36"/>
      <c r="E341" s="37"/>
      <c r="F341" s="38"/>
      <c r="G341" s="37"/>
      <c r="H341" s="38"/>
      <c r="I341" s="37"/>
      <c r="J341" s="38"/>
      <c r="K341" s="37"/>
      <c r="L341" s="38"/>
      <c r="M341" s="54" t="s">
        <v>766</v>
      </c>
    </row>
    <row r="342" spans="2:13" ht="11.25" customHeight="1" x14ac:dyDescent="0.2">
      <c r="B342" s="34" t="s">
        <v>25</v>
      </c>
      <c r="C342" s="35" t="s">
        <v>761</v>
      </c>
      <c r="D342" s="36" t="s">
        <v>27</v>
      </c>
      <c r="E342" s="37">
        <v>10499</v>
      </c>
      <c r="F342" s="38">
        <v>215</v>
      </c>
      <c r="G342" s="37">
        <v>12974</v>
      </c>
      <c r="H342" s="38">
        <v>283</v>
      </c>
      <c r="I342" s="37">
        <v>14571</v>
      </c>
      <c r="J342" s="38">
        <v>329</v>
      </c>
      <c r="K342" s="37">
        <v>15390</v>
      </c>
      <c r="L342" s="38">
        <v>371</v>
      </c>
      <c r="M342" s="54" t="s">
        <v>763</v>
      </c>
    </row>
    <row r="343" spans="2:13" ht="11.25" customHeight="1" x14ac:dyDescent="0.2">
      <c r="B343" s="34" t="s">
        <v>767</v>
      </c>
      <c r="C343" s="35" t="s">
        <v>768</v>
      </c>
      <c r="D343" s="36"/>
      <c r="E343" s="37"/>
      <c r="F343" s="38"/>
      <c r="G343" s="37"/>
      <c r="H343" s="38"/>
      <c r="I343" s="37"/>
      <c r="J343" s="38"/>
      <c r="K343" s="37"/>
      <c r="L343" s="38"/>
      <c r="M343" s="54" t="s">
        <v>769</v>
      </c>
    </row>
    <row r="344" spans="2:13" ht="11.25" customHeight="1" x14ac:dyDescent="0.2">
      <c r="B344" s="34" t="s">
        <v>25</v>
      </c>
      <c r="C344" s="35" t="s">
        <v>761</v>
      </c>
      <c r="D344" s="36" t="s">
        <v>27</v>
      </c>
      <c r="E344" s="37">
        <v>50</v>
      </c>
      <c r="F344" s="38">
        <v>1</v>
      </c>
      <c r="G344" s="37">
        <v>54</v>
      </c>
      <c r="H344" s="38">
        <v>1</v>
      </c>
      <c r="I344" s="37">
        <v>45</v>
      </c>
      <c r="J344" s="38">
        <v>1</v>
      </c>
      <c r="K344" s="37">
        <v>40</v>
      </c>
      <c r="L344" s="38">
        <v>1</v>
      </c>
      <c r="M344" s="54" t="s">
        <v>763</v>
      </c>
    </row>
    <row r="345" spans="2:13" ht="11.25" customHeight="1" x14ac:dyDescent="0.2">
      <c r="B345" s="34" t="s">
        <v>770</v>
      </c>
      <c r="C345" s="35" t="s">
        <v>771</v>
      </c>
      <c r="D345" s="36"/>
      <c r="E345" s="37"/>
      <c r="F345" s="38"/>
      <c r="G345" s="37"/>
      <c r="H345" s="38"/>
      <c r="I345" s="37"/>
      <c r="J345" s="38"/>
      <c r="K345" s="37"/>
      <c r="L345" s="38"/>
      <c r="M345" s="54" t="s">
        <v>25</v>
      </c>
    </row>
    <row r="346" spans="2:13" ht="11.25" customHeight="1" x14ac:dyDescent="0.2">
      <c r="B346" s="34" t="s">
        <v>25</v>
      </c>
      <c r="C346" s="35" t="s">
        <v>772</v>
      </c>
      <c r="D346" s="36" t="s">
        <v>27</v>
      </c>
      <c r="E346" s="37">
        <v>260</v>
      </c>
      <c r="F346" s="38">
        <v>5</v>
      </c>
      <c r="G346" s="37">
        <v>99</v>
      </c>
      <c r="H346" s="38">
        <v>2</v>
      </c>
      <c r="I346" s="37">
        <v>0</v>
      </c>
      <c r="J346" s="38">
        <v>0</v>
      </c>
      <c r="K346" s="37">
        <v>0</v>
      </c>
      <c r="L346" s="38">
        <v>0</v>
      </c>
      <c r="M346" s="54" t="s">
        <v>773</v>
      </c>
    </row>
    <row r="347" spans="2:13" ht="11.25" customHeight="1" x14ac:dyDescent="0.2">
      <c r="B347" s="34" t="s">
        <v>774</v>
      </c>
      <c r="C347" s="35" t="s">
        <v>775</v>
      </c>
      <c r="D347" s="36"/>
      <c r="E347" s="37"/>
      <c r="F347" s="38"/>
      <c r="G347" s="37"/>
      <c r="H347" s="38"/>
      <c r="I347" s="37"/>
      <c r="J347" s="38"/>
      <c r="K347" s="37"/>
      <c r="L347" s="38"/>
      <c r="M347" s="54" t="s">
        <v>25</v>
      </c>
    </row>
    <row r="348" spans="2:13" ht="11.25" customHeight="1" x14ac:dyDescent="0.2">
      <c r="B348" s="34" t="s">
        <v>25</v>
      </c>
      <c r="C348" s="35" t="s">
        <v>772</v>
      </c>
      <c r="D348" s="36" t="s">
        <v>27</v>
      </c>
      <c r="E348" s="37">
        <v>6930</v>
      </c>
      <c r="F348" s="38">
        <v>175</v>
      </c>
      <c r="G348" s="37">
        <v>3951</v>
      </c>
      <c r="H348" s="38">
        <v>115</v>
      </c>
      <c r="I348" s="37">
        <v>10881</v>
      </c>
      <c r="J348" s="38">
        <v>330</v>
      </c>
      <c r="K348" s="37">
        <v>11487</v>
      </c>
      <c r="L348" s="38">
        <v>336</v>
      </c>
      <c r="M348" s="54" t="s">
        <v>776</v>
      </c>
    </row>
    <row r="349" spans="2:13" ht="11.25" customHeight="1" x14ac:dyDescent="0.2">
      <c r="B349" s="34" t="s">
        <v>777</v>
      </c>
      <c r="C349" s="35" t="s">
        <v>778</v>
      </c>
      <c r="D349" s="36"/>
      <c r="E349" s="37"/>
      <c r="F349" s="38"/>
      <c r="G349" s="37"/>
      <c r="H349" s="38"/>
      <c r="I349" s="37"/>
      <c r="J349" s="38"/>
      <c r="K349" s="37"/>
      <c r="L349" s="38"/>
      <c r="M349" s="54"/>
    </row>
    <row r="350" spans="2:13" ht="11.25" customHeight="1" x14ac:dyDescent="0.2">
      <c r="B350" s="34" t="s">
        <v>25</v>
      </c>
      <c r="C350" s="35" t="s">
        <v>772</v>
      </c>
      <c r="D350" s="36" t="s">
        <v>27</v>
      </c>
      <c r="E350" s="37">
        <v>484</v>
      </c>
      <c r="F350" s="38">
        <v>7</v>
      </c>
      <c r="G350" s="37">
        <v>566</v>
      </c>
      <c r="H350" s="38">
        <v>8</v>
      </c>
      <c r="I350" s="37">
        <v>479</v>
      </c>
      <c r="J350" s="38">
        <v>7</v>
      </c>
      <c r="K350" s="37">
        <v>455</v>
      </c>
      <c r="L350" s="38">
        <v>8</v>
      </c>
      <c r="M350" s="54" t="s">
        <v>779</v>
      </c>
    </row>
    <row r="351" spans="2:13" ht="11.25" customHeight="1" x14ac:dyDescent="0.2">
      <c r="B351" s="34" t="s">
        <v>780</v>
      </c>
      <c r="C351" s="35" t="s">
        <v>781</v>
      </c>
      <c r="D351" s="35"/>
      <c r="E351" s="37"/>
      <c r="F351" s="38"/>
      <c r="G351" s="37"/>
      <c r="H351" s="38"/>
      <c r="I351" s="37"/>
      <c r="J351" s="38"/>
      <c r="K351" s="37"/>
      <c r="L351" s="38"/>
      <c r="M351" s="54" t="s">
        <v>782</v>
      </c>
    </row>
    <row r="352" spans="2:13" ht="11.25" customHeight="1" x14ac:dyDescent="0.2">
      <c r="B352" s="34" t="s">
        <v>783</v>
      </c>
      <c r="C352" s="35" t="s">
        <v>784</v>
      </c>
      <c r="D352" s="36" t="s">
        <v>27</v>
      </c>
      <c r="E352" s="37">
        <v>1382</v>
      </c>
      <c r="F352" s="38">
        <v>13</v>
      </c>
      <c r="G352" s="37">
        <v>1834</v>
      </c>
      <c r="H352" s="38">
        <v>20</v>
      </c>
      <c r="I352" s="37">
        <v>1511</v>
      </c>
      <c r="J352" s="38">
        <v>18</v>
      </c>
      <c r="K352" s="37">
        <v>1646</v>
      </c>
      <c r="L352" s="38">
        <v>21</v>
      </c>
      <c r="M352" s="54" t="s">
        <v>785</v>
      </c>
    </row>
    <row r="353" spans="2:13" ht="11.25" customHeight="1" x14ac:dyDescent="0.2">
      <c r="B353" s="34" t="s">
        <v>786</v>
      </c>
      <c r="C353" s="35" t="s">
        <v>787</v>
      </c>
      <c r="D353" s="36" t="s">
        <v>84</v>
      </c>
      <c r="E353" s="37" t="s">
        <v>85</v>
      </c>
      <c r="F353" s="38">
        <v>10</v>
      </c>
      <c r="G353" s="37" t="s">
        <v>85</v>
      </c>
      <c r="H353" s="38">
        <v>43</v>
      </c>
      <c r="I353" s="37" t="s">
        <v>85</v>
      </c>
      <c r="J353" s="38">
        <v>60</v>
      </c>
      <c r="K353" s="37" t="s">
        <v>85</v>
      </c>
      <c r="L353" s="38">
        <v>0</v>
      </c>
      <c r="M353" s="54" t="s">
        <v>788</v>
      </c>
    </row>
    <row r="354" spans="2:13" ht="5.25" customHeight="1" x14ac:dyDescent="0.2">
      <c r="B354" s="34"/>
      <c r="C354" s="35"/>
      <c r="D354" s="36"/>
      <c r="E354" s="37"/>
      <c r="F354" s="38"/>
      <c r="G354" s="37"/>
      <c r="H354" s="38"/>
      <c r="I354" s="37"/>
      <c r="J354" s="38"/>
      <c r="K354" s="37"/>
      <c r="L354" s="38"/>
      <c r="M354" s="54"/>
    </row>
    <row r="355" spans="2:13" s="80" customFormat="1" ht="11.25" customHeight="1" x14ac:dyDescent="0.2">
      <c r="B355" s="28" t="s">
        <v>789</v>
      </c>
      <c r="C355" s="20" t="s">
        <v>790</v>
      </c>
      <c r="D355" s="44"/>
      <c r="E355" s="98"/>
      <c r="F355" s="99"/>
      <c r="G355" s="98"/>
      <c r="H355" s="99"/>
      <c r="I355" s="98"/>
      <c r="J355" s="99"/>
      <c r="K355" s="98"/>
      <c r="L355" s="99"/>
      <c r="M355" s="26" t="s">
        <v>791</v>
      </c>
    </row>
    <row r="356" spans="2:13" s="80" customFormat="1" ht="11.25" customHeight="1" x14ac:dyDescent="0.2">
      <c r="B356" s="23" t="s">
        <v>25</v>
      </c>
      <c r="C356" s="20" t="s">
        <v>792</v>
      </c>
      <c r="D356" s="44"/>
      <c r="E356" s="98"/>
      <c r="F356" s="99"/>
      <c r="G356" s="98"/>
      <c r="H356" s="99"/>
      <c r="I356" s="98"/>
      <c r="J356" s="99"/>
      <c r="K356" s="98"/>
      <c r="L356" s="99"/>
      <c r="M356" s="26" t="s">
        <v>793</v>
      </c>
    </row>
    <row r="357" spans="2:13" s="80" customFormat="1" ht="11.25" customHeight="1" x14ac:dyDescent="0.2">
      <c r="B357" s="39"/>
      <c r="C357" s="20" t="s">
        <v>794</v>
      </c>
      <c r="D357" s="24"/>
      <c r="E357" s="98"/>
      <c r="F357" s="99"/>
      <c r="G357" s="98"/>
      <c r="H357" s="99"/>
      <c r="I357" s="98"/>
      <c r="J357" s="99"/>
      <c r="K357" s="98"/>
      <c r="L357" s="99"/>
      <c r="M357" s="79" t="s">
        <v>795</v>
      </c>
    </row>
    <row r="358" spans="2:13" s="80" customFormat="1" ht="11.25" customHeight="1" x14ac:dyDescent="0.2">
      <c r="B358" s="100"/>
      <c r="C358" s="20" t="s">
        <v>796</v>
      </c>
      <c r="D358" s="44"/>
      <c r="E358" s="101"/>
      <c r="F358" s="102"/>
      <c r="G358" s="101"/>
      <c r="H358" s="102"/>
      <c r="I358" s="101"/>
      <c r="J358" s="102"/>
      <c r="K358" s="101"/>
      <c r="L358" s="102"/>
      <c r="M358" s="26" t="s">
        <v>797</v>
      </c>
    </row>
    <row r="359" spans="2:13" s="80" customFormat="1" ht="11.25" customHeight="1" x14ac:dyDescent="0.2">
      <c r="B359" s="39"/>
      <c r="C359" s="20" t="s">
        <v>798</v>
      </c>
      <c r="D359" s="44"/>
      <c r="E359" s="25"/>
      <c r="F359" s="19">
        <f>F361+F366+F371+F379+F384</f>
        <v>130866</v>
      </c>
      <c r="G359" s="25"/>
      <c r="H359" s="19">
        <f>H361+H366+H371+H379+H384</f>
        <v>162442</v>
      </c>
      <c r="I359" s="25"/>
      <c r="J359" s="19">
        <f>J361+J366+J371+J379+J384</f>
        <v>190281</v>
      </c>
      <c r="K359" s="25"/>
      <c r="L359" s="19">
        <f>L361+L366+L371+L379+L384</f>
        <v>194213</v>
      </c>
      <c r="M359" s="26" t="s">
        <v>799</v>
      </c>
    </row>
    <row r="360" spans="2:13" ht="4.5" customHeight="1" x14ac:dyDescent="0.2">
      <c r="B360" s="45"/>
      <c r="C360" s="32"/>
      <c r="D360" s="51"/>
      <c r="E360" s="52"/>
      <c r="F360" s="33"/>
      <c r="G360" s="52"/>
      <c r="H360" s="33"/>
      <c r="I360" s="52"/>
      <c r="J360" s="33"/>
      <c r="K360" s="52"/>
      <c r="L360" s="33"/>
      <c r="M360" s="53"/>
    </row>
    <row r="361" spans="2:13" s="2" customFormat="1" ht="12.75" customHeight="1" x14ac:dyDescent="0.2">
      <c r="B361" s="31" t="s">
        <v>800</v>
      </c>
      <c r="C361" s="32" t="s">
        <v>801</v>
      </c>
      <c r="D361" s="51"/>
      <c r="E361" s="52"/>
      <c r="F361" s="33">
        <f>SUM(F362:F364)</f>
        <v>512</v>
      </c>
      <c r="G361" s="52"/>
      <c r="H361" s="33">
        <f>SUM(H362:H364)</f>
        <v>526</v>
      </c>
      <c r="I361" s="52"/>
      <c r="J361" s="33">
        <f>SUM(J362:J364)</f>
        <v>724</v>
      </c>
      <c r="K361" s="52"/>
      <c r="L361" s="33">
        <f>SUM(L362:L364)</f>
        <v>682</v>
      </c>
      <c r="M361" s="53" t="s">
        <v>802</v>
      </c>
    </row>
    <row r="362" spans="2:13" ht="11.25" customHeight="1" x14ac:dyDescent="0.2">
      <c r="B362" s="34" t="s">
        <v>803</v>
      </c>
      <c r="C362" s="35" t="s">
        <v>804</v>
      </c>
      <c r="D362" s="36"/>
      <c r="E362" s="37"/>
      <c r="F362" s="38"/>
      <c r="G362" s="37"/>
      <c r="H362" s="38"/>
      <c r="I362" s="37"/>
      <c r="J362" s="38"/>
      <c r="K362" s="37"/>
      <c r="L362" s="38"/>
      <c r="M362" s="54" t="s">
        <v>25</v>
      </c>
    </row>
    <row r="363" spans="2:13" ht="11.25" customHeight="1" x14ac:dyDescent="0.2">
      <c r="B363" s="34" t="s">
        <v>805</v>
      </c>
      <c r="C363" s="35" t="s">
        <v>806</v>
      </c>
      <c r="D363" s="36" t="s">
        <v>85</v>
      </c>
      <c r="E363" s="37" t="s">
        <v>85</v>
      </c>
      <c r="F363" s="38">
        <v>512</v>
      </c>
      <c r="G363" s="37" t="s">
        <v>85</v>
      </c>
      <c r="H363" s="38">
        <v>526</v>
      </c>
      <c r="I363" s="37" t="s">
        <v>85</v>
      </c>
      <c r="J363" s="38">
        <v>724</v>
      </c>
      <c r="K363" s="37" t="s">
        <v>85</v>
      </c>
      <c r="L363" s="38">
        <v>682</v>
      </c>
      <c r="M363" s="54" t="s">
        <v>807</v>
      </c>
    </row>
    <row r="364" spans="2:13" ht="5.25" customHeight="1" x14ac:dyDescent="0.2">
      <c r="B364" s="34"/>
      <c r="C364" s="35"/>
      <c r="D364" s="36"/>
      <c r="E364" s="37"/>
      <c r="F364" s="38"/>
      <c r="G364" s="37"/>
      <c r="H364" s="38"/>
      <c r="I364" s="37"/>
      <c r="J364" s="38"/>
      <c r="K364" s="37"/>
      <c r="L364" s="38"/>
      <c r="M364" s="54"/>
    </row>
    <row r="365" spans="2:13" ht="11.25" customHeight="1" x14ac:dyDescent="0.2">
      <c r="B365" s="31" t="s">
        <v>808</v>
      </c>
      <c r="C365" s="32" t="s">
        <v>809</v>
      </c>
      <c r="D365" s="51"/>
      <c r="E365" s="84"/>
      <c r="F365" s="88"/>
      <c r="G365" s="84"/>
      <c r="H365" s="88"/>
      <c r="I365" s="84"/>
      <c r="J365" s="88"/>
      <c r="K365" s="84"/>
      <c r="L365" s="88"/>
      <c r="M365" s="53" t="s">
        <v>810</v>
      </c>
    </row>
    <row r="366" spans="2:13" ht="11.25" customHeight="1" x14ac:dyDescent="0.2">
      <c r="B366" s="31"/>
      <c r="C366" s="32" t="s">
        <v>811</v>
      </c>
      <c r="D366" s="51"/>
      <c r="E366" s="52"/>
      <c r="F366" s="33">
        <f>SUM(F367:F368)</f>
        <v>7474</v>
      </c>
      <c r="G366" s="52"/>
      <c r="H366" s="33">
        <f>SUM(H367:H368)</f>
        <v>8725</v>
      </c>
      <c r="I366" s="52"/>
      <c r="J366" s="33">
        <f>SUM(J367:J368)</f>
        <v>8997</v>
      </c>
      <c r="K366" s="52"/>
      <c r="L366" s="33">
        <f>SUM(L367:L368)</f>
        <v>6710</v>
      </c>
      <c r="M366" s="53" t="s">
        <v>812</v>
      </c>
    </row>
    <row r="367" spans="2:13" ht="11.25" customHeight="1" x14ac:dyDescent="0.2">
      <c r="B367" s="34" t="s">
        <v>813</v>
      </c>
      <c r="C367" s="35" t="s">
        <v>814</v>
      </c>
      <c r="D367" s="36" t="s">
        <v>85</v>
      </c>
      <c r="E367" s="37" t="s">
        <v>85</v>
      </c>
      <c r="F367" s="38">
        <v>2092</v>
      </c>
      <c r="G367" s="37" t="s">
        <v>85</v>
      </c>
      <c r="H367" s="38">
        <v>2607</v>
      </c>
      <c r="I367" s="37" t="s">
        <v>85</v>
      </c>
      <c r="J367" s="38">
        <v>2936</v>
      </c>
      <c r="K367" s="37" t="s">
        <v>85</v>
      </c>
      <c r="L367" s="38">
        <v>1535</v>
      </c>
      <c r="M367" s="54" t="s">
        <v>815</v>
      </c>
    </row>
    <row r="368" spans="2:13" ht="11.25" customHeight="1" x14ac:dyDescent="0.2">
      <c r="B368" s="34" t="s">
        <v>816</v>
      </c>
      <c r="C368" s="35" t="s">
        <v>817</v>
      </c>
      <c r="D368" s="36" t="s">
        <v>818</v>
      </c>
      <c r="E368" s="37">
        <v>13423</v>
      </c>
      <c r="F368" s="38">
        <v>5382</v>
      </c>
      <c r="G368" s="37">
        <v>13318</v>
      </c>
      <c r="H368" s="38">
        <v>6118</v>
      </c>
      <c r="I368" s="37">
        <v>10402</v>
      </c>
      <c r="J368" s="38">
        <v>6061</v>
      </c>
      <c r="K368" s="37">
        <v>8480</v>
      </c>
      <c r="L368" s="38">
        <v>5175</v>
      </c>
      <c r="M368" s="54" t="s">
        <v>819</v>
      </c>
    </row>
    <row r="369" spans="2:13" ht="5.25" customHeight="1" x14ac:dyDescent="0.2">
      <c r="B369" s="34"/>
      <c r="C369" s="35"/>
      <c r="D369" s="36"/>
      <c r="E369" s="37"/>
      <c r="F369" s="38"/>
      <c r="G369" s="37"/>
      <c r="H369" s="38"/>
      <c r="I369" s="37"/>
      <c r="J369" s="38"/>
      <c r="K369" s="37"/>
      <c r="L369" s="38"/>
      <c r="M369" s="54"/>
    </row>
    <row r="370" spans="2:13" ht="12" customHeight="1" x14ac:dyDescent="0.2">
      <c r="B370" s="31" t="s">
        <v>820</v>
      </c>
      <c r="C370" s="32" t="s">
        <v>821</v>
      </c>
      <c r="D370" s="66" t="s">
        <v>25</v>
      </c>
      <c r="E370" s="37"/>
      <c r="F370" s="65"/>
      <c r="G370" s="37"/>
      <c r="H370" s="65"/>
      <c r="I370" s="37"/>
      <c r="J370" s="65"/>
      <c r="K370" s="37"/>
      <c r="L370" s="65"/>
      <c r="M370" s="53" t="s">
        <v>822</v>
      </c>
    </row>
    <row r="371" spans="2:13" ht="11.25" customHeight="1" x14ac:dyDescent="0.2">
      <c r="B371" s="31"/>
      <c r="C371" s="32" t="s">
        <v>823</v>
      </c>
      <c r="D371" s="66" t="s">
        <v>25</v>
      </c>
      <c r="E371" s="52"/>
      <c r="F371" s="33">
        <f>SUM(F373:F377)</f>
        <v>121028</v>
      </c>
      <c r="G371" s="52"/>
      <c r="H371" s="33">
        <f>SUM(H373:H377)</f>
        <v>151182</v>
      </c>
      <c r="I371" s="52"/>
      <c r="J371" s="33">
        <f>SUM(J373:J377)</f>
        <v>177803</v>
      </c>
      <c r="K371" s="52"/>
      <c r="L371" s="33">
        <f>SUM(L373:L377)</f>
        <v>183479</v>
      </c>
      <c r="M371" s="53" t="s">
        <v>824</v>
      </c>
    </row>
    <row r="372" spans="2:13" ht="11.25" customHeight="1" x14ac:dyDescent="0.2">
      <c r="B372" s="34" t="s">
        <v>825</v>
      </c>
      <c r="C372" s="35" t="s">
        <v>826</v>
      </c>
      <c r="D372" s="36" t="s">
        <v>25</v>
      </c>
      <c r="E372" s="37"/>
      <c r="F372" s="38"/>
      <c r="G372" s="37"/>
      <c r="H372" s="38"/>
      <c r="I372" s="37"/>
      <c r="J372" s="38"/>
      <c r="K372" s="37"/>
      <c r="L372" s="38"/>
      <c r="M372" s="54" t="s">
        <v>827</v>
      </c>
    </row>
    <row r="373" spans="2:13" ht="11.25" customHeight="1" x14ac:dyDescent="0.2">
      <c r="B373" s="34" t="s">
        <v>25</v>
      </c>
      <c r="C373" s="35" t="s">
        <v>828</v>
      </c>
      <c r="D373" s="36" t="s">
        <v>84</v>
      </c>
      <c r="E373" s="37" t="s">
        <v>85</v>
      </c>
      <c r="F373" s="38">
        <v>117140</v>
      </c>
      <c r="G373" s="37" t="s">
        <v>85</v>
      </c>
      <c r="H373" s="38">
        <v>145677</v>
      </c>
      <c r="I373" s="37" t="s">
        <v>85</v>
      </c>
      <c r="J373" s="38">
        <v>172017</v>
      </c>
      <c r="K373" s="37" t="s">
        <v>85</v>
      </c>
      <c r="L373" s="145">
        <v>176538</v>
      </c>
      <c r="M373" s="54" t="s">
        <v>829</v>
      </c>
    </row>
    <row r="374" spans="2:13" ht="11.25" customHeight="1" x14ac:dyDescent="0.2">
      <c r="B374" s="34" t="s">
        <v>830</v>
      </c>
      <c r="C374" s="35" t="s">
        <v>831</v>
      </c>
      <c r="D374" s="36"/>
      <c r="E374" s="37"/>
      <c r="F374" s="38"/>
      <c r="G374" s="37"/>
      <c r="H374" s="38"/>
      <c r="I374" s="37"/>
      <c r="J374" s="38"/>
      <c r="K374" s="37"/>
      <c r="L374" s="38"/>
      <c r="M374" s="54" t="s">
        <v>832</v>
      </c>
    </row>
    <row r="375" spans="2:13" ht="11.25" customHeight="1" x14ac:dyDescent="0.2">
      <c r="B375" s="34"/>
      <c r="C375" s="35" t="s">
        <v>833</v>
      </c>
      <c r="D375" s="36" t="s">
        <v>84</v>
      </c>
      <c r="E375" s="37" t="s">
        <v>85</v>
      </c>
      <c r="F375" s="38">
        <v>1236</v>
      </c>
      <c r="G375" s="37" t="s">
        <v>85</v>
      </c>
      <c r="H375" s="38">
        <v>1783</v>
      </c>
      <c r="I375" s="37" t="s">
        <v>85</v>
      </c>
      <c r="J375" s="38">
        <v>2065</v>
      </c>
      <c r="K375" s="37" t="s">
        <v>85</v>
      </c>
      <c r="L375" s="38">
        <v>3313</v>
      </c>
      <c r="M375" s="54" t="s">
        <v>834</v>
      </c>
    </row>
    <row r="376" spans="2:13" ht="11.25" customHeight="1" x14ac:dyDescent="0.2">
      <c r="B376" s="34" t="s">
        <v>835</v>
      </c>
      <c r="C376" s="46" t="s">
        <v>836</v>
      </c>
      <c r="D376" s="36"/>
      <c r="E376" s="37"/>
      <c r="F376" s="38"/>
      <c r="G376" s="37"/>
      <c r="H376" s="38"/>
      <c r="I376" s="37"/>
      <c r="J376" s="38"/>
      <c r="K376" s="37"/>
      <c r="L376" s="38"/>
      <c r="M376" s="54"/>
    </row>
    <row r="377" spans="2:13" ht="11.25" customHeight="1" x14ac:dyDescent="0.2">
      <c r="B377" s="34" t="s">
        <v>25</v>
      </c>
      <c r="C377" s="46" t="s">
        <v>837</v>
      </c>
      <c r="D377" s="47" t="s">
        <v>85</v>
      </c>
      <c r="E377" s="37" t="s">
        <v>85</v>
      </c>
      <c r="F377" s="38">
        <v>2652</v>
      </c>
      <c r="G377" s="37" t="s">
        <v>85</v>
      </c>
      <c r="H377" s="38">
        <v>3722</v>
      </c>
      <c r="I377" s="37" t="s">
        <v>85</v>
      </c>
      <c r="J377" s="38">
        <v>3721</v>
      </c>
      <c r="K377" s="37" t="s">
        <v>85</v>
      </c>
      <c r="L377" s="38">
        <v>3628</v>
      </c>
      <c r="M377" s="50" t="s">
        <v>838</v>
      </c>
    </row>
    <row r="378" spans="2:13" ht="5.25" customHeight="1" x14ac:dyDescent="0.2">
      <c r="B378" s="34"/>
      <c r="C378" s="35"/>
      <c r="D378" s="36"/>
      <c r="E378" s="37"/>
      <c r="F378" s="38"/>
      <c r="G378" s="37"/>
      <c r="H378" s="38"/>
      <c r="I378" s="37"/>
      <c r="J378" s="38"/>
      <c r="K378" s="37"/>
      <c r="L378" s="38"/>
      <c r="M378" s="54"/>
    </row>
    <row r="379" spans="2:13" ht="11.25" customHeight="1" x14ac:dyDescent="0.2">
      <c r="B379" s="31" t="s">
        <v>839</v>
      </c>
      <c r="C379" s="32" t="s">
        <v>840</v>
      </c>
      <c r="D379" s="51"/>
      <c r="E379" s="52"/>
      <c r="F379" s="33">
        <f>SUM(F380:F380)</f>
        <v>414</v>
      </c>
      <c r="G379" s="52"/>
      <c r="H379" s="33">
        <f>SUM(H380:H380)</f>
        <v>485</v>
      </c>
      <c r="I379" s="52"/>
      <c r="J379" s="33">
        <f>SUM(J380:J380)</f>
        <v>421</v>
      </c>
      <c r="K379" s="52"/>
      <c r="L379" s="33">
        <f>SUM(L380:L380)</f>
        <v>486</v>
      </c>
      <c r="M379" s="53" t="s">
        <v>841</v>
      </c>
    </row>
    <row r="380" spans="2:13" ht="11.25" customHeight="1" x14ac:dyDescent="0.2">
      <c r="B380" s="34" t="s">
        <v>842</v>
      </c>
      <c r="C380" s="35" t="s">
        <v>843</v>
      </c>
      <c r="D380" s="36" t="s">
        <v>589</v>
      </c>
      <c r="E380" s="37">
        <v>108</v>
      </c>
      <c r="F380" s="38">
        <v>414</v>
      </c>
      <c r="G380" s="37">
        <v>131</v>
      </c>
      <c r="H380" s="38">
        <v>485</v>
      </c>
      <c r="I380" s="37">
        <v>104</v>
      </c>
      <c r="J380" s="38">
        <v>421</v>
      </c>
      <c r="K380" s="37">
        <v>120</v>
      </c>
      <c r="L380" s="38">
        <v>486</v>
      </c>
      <c r="M380" s="54" t="s">
        <v>844</v>
      </c>
    </row>
    <row r="381" spans="2:13" ht="5.25" customHeight="1" x14ac:dyDescent="0.2">
      <c r="B381" s="34"/>
      <c r="C381" s="35"/>
      <c r="D381" s="36"/>
      <c r="E381" s="37"/>
      <c r="F381" s="65"/>
      <c r="G381" s="37"/>
      <c r="H381" s="65"/>
      <c r="I381" s="37"/>
      <c r="J381" s="65"/>
      <c r="K381" s="37"/>
      <c r="L381" s="65"/>
      <c r="M381" s="54"/>
    </row>
    <row r="382" spans="2:13" ht="11.25" customHeight="1" x14ac:dyDescent="0.2">
      <c r="B382" s="31" t="s">
        <v>845</v>
      </c>
      <c r="C382" s="32" t="s">
        <v>2033</v>
      </c>
      <c r="D382" s="51"/>
      <c r="E382" s="56"/>
      <c r="F382" s="57"/>
      <c r="G382" s="56"/>
      <c r="H382" s="57"/>
      <c r="I382" s="56"/>
      <c r="J382" s="57"/>
      <c r="K382" s="56"/>
      <c r="L382" s="57"/>
      <c r="M382" s="53" t="s">
        <v>846</v>
      </c>
    </row>
    <row r="383" spans="2:13" ht="11.25" customHeight="1" x14ac:dyDescent="0.2">
      <c r="B383" s="31"/>
      <c r="C383" s="32" t="s">
        <v>847</v>
      </c>
      <c r="D383" s="51"/>
      <c r="E383" s="91"/>
      <c r="F383" s="72"/>
      <c r="G383" s="91"/>
      <c r="H383" s="72"/>
      <c r="I383" s="91"/>
      <c r="J383" s="72"/>
      <c r="K383" s="91"/>
      <c r="L383" s="72"/>
      <c r="M383" s="53" t="s">
        <v>848</v>
      </c>
    </row>
    <row r="384" spans="2:13" ht="11.25" customHeight="1" x14ac:dyDescent="0.2">
      <c r="B384" s="45"/>
      <c r="C384" s="32" t="s">
        <v>849</v>
      </c>
      <c r="D384" s="51"/>
      <c r="E384" s="52"/>
      <c r="F384" s="33">
        <f>SUM(F385:F388)</f>
        <v>1438</v>
      </c>
      <c r="G384" s="52"/>
      <c r="H384" s="33">
        <f>SUM(H385:H388)</f>
        <v>1524</v>
      </c>
      <c r="I384" s="52"/>
      <c r="J384" s="33">
        <f>SUM(J385:J388)</f>
        <v>2336</v>
      </c>
      <c r="K384" s="52"/>
      <c r="L384" s="33">
        <f>SUM(L385:L388)</f>
        <v>2856</v>
      </c>
      <c r="M384" s="53" t="s">
        <v>850</v>
      </c>
    </row>
    <row r="385" spans="2:13" ht="11.25" customHeight="1" x14ac:dyDescent="0.2">
      <c r="B385" s="34" t="s">
        <v>851</v>
      </c>
      <c r="C385" s="35" t="s">
        <v>852</v>
      </c>
      <c r="D385" s="36" t="s">
        <v>84</v>
      </c>
      <c r="E385" s="37" t="s">
        <v>85</v>
      </c>
      <c r="F385" s="38">
        <v>512</v>
      </c>
      <c r="G385" s="37" t="s">
        <v>85</v>
      </c>
      <c r="H385" s="38">
        <v>690</v>
      </c>
      <c r="I385" s="37" t="s">
        <v>85</v>
      </c>
      <c r="J385" s="38">
        <v>1490</v>
      </c>
      <c r="K385" s="37" t="s">
        <v>85</v>
      </c>
      <c r="L385" s="38">
        <v>1834</v>
      </c>
      <c r="M385" s="54" t="s">
        <v>853</v>
      </c>
    </row>
    <row r="386" spans="2:13" ht="11.25" customHeight="1" x14ac:dyDescent="0.2">
      <c r="B386" s="34" t="s">
        <v>854</v>
      </c>
      <c r="C386" s="35" t="s">
        <v>855</v>
      </c>
      <c r="D386" s="36"/>
      <c r="E386" s="37"/>
      <c r="F386" s="38"/>
      <c r="G386" s="37"/>
      <c r="H386" s="38"/>
      <c r="I386" s="37"/>
      <c r="J386" s="38"/>
      <c r="K386" s="37"/>
      <c r="L386" s="38"/>
      <c r="M386" s="54" t="s">
        <v>856</v>
      </c>
    </row>
    <row r="387" spans="2:13" ht="11.25" customHeight="1" x14ac:dyDescent="0.2">
      <c r="B387" s="34" t="s">
        <v>857</v>
      </c>
      <c r="C387" s="35" t="s">
        <v>858</v>
      </c>
      <c r="D387" s="36" t="s">
        <v>84</v>
      </c>
      <c r="E387" s="37" t="s">
        <v>85</v>
      </c>
      <c r="F387" s="38">
        <v>926</v>
      </c>
      <c r="G387" s="37" t="s">
        <v>85</v>
      </c>
      <c r="H387" s="38">
        <v>834</v>
      </c>
      <c r="I387" s="37" t="s">
        <v>85</v>
      </c>
      <c r="J387" s="38">
        <v>846</v>
      </c>
      <c r="K387" s="37" t="s">
        <v>85</v>
      </c>
      <c r="L387" s="38">
        <v>1022</v>
      </c>
      <c r="M387" s="54" t="s">
        <v>859</v>
      </c>
    </row>
    <row r="388" spans="2:13" ht="5.25" customHeight="1" x14ac:dyDescent="0.2">
      <c r="B388" s="45"/>
      <c r="C388" s="46"/>
      <c r="D388" s="47"/>
      <c r="E388" s="37"/>
      <c r="F388" s="38"/>
      <c r="G388" s="37"/>
      <c r="H388" s="38"/>
      <c r="I388" s="37"/>
      <c r="J388" s="38"/>
      <c r="K388" s="37"/>
      <c r="L388" s="38"/>
      <c r="M388" s="50"/>
    </row>
    <row r="389" spans="2:13" s="80" customFormat="1" ht="11.25" customHeight="1" x14ac:dyDescent="0.2">
      <c r="B389" s="28" t="s">
        <v>860</v>
      </c>
      <c r="C389" s="20" t="s">
        <v>861</v>
      </c>
      <c r="D389" s="44"/>
      <c r="E389" s="98"/>
      <c r="F389" s="99"/>
      <c r="G389" s="98"/>
      <c r="H389" s="99"/>
      <c r="I389" s="98"/>
      <c r="J389" s="99"/>
      <c r="K389" s="98"/>
      <c r="L389" s="99"/>
      <c r="M389" s="26" t="s">
        <v>862</v>
      </c>
    </row>
    <row r="390" spans="2:13" s="80" customFormat="1" ht="11.25" customHeight="1" x14ac:dyDescent="0.2">
      <c r="B390" s="28"/>
      <c r="C390" s="20" t="s">
        <v>863</v>
      </c>
      <c r="D390" s="44"/>
      <c r="E390" s="25"/>
      <c r="F390" s="19">
        <f>SUM(F392+F399+F405+F417+F423)</f>
        <v>50594</v>
      </c>
      <c r="G390" s="25"/>
      <c r="H390" s="19">
        <f>SUM(H392+H399+H405+H417+H423)</f>
        <v>50278</v>
      </c>
      <c r="I390" s="25"/>
      <c r="J390" s="19">
        <f>SUM(J392+J399+J405+J417+J423)</f>
        <v>58475</v>
      </c>
      <c r="K390" s="25"/>
      <c r="L390" s="19">
        <f>SUM(L392+L399+L405+L417+L423)</f>
        <v>55933</v>
      </c>
      <c r="M390" s="26" t="s">
        <v>864</v>
      </c>
    </row>
    <row r="391" spans="2:13" ht="5.25" customHeight="1" x14ac:dyDescent="0.2">
      <c r="B391" s="31"/>
      <c r="C391" s="87"/>
      <c r="D391" s="51"/>
      <c r="E391" s="84"/>
      <c r="F391" s="88"/>
      <c r="G391" s="84"/>
      <c r="H391" s="88"/>
      <c r="I391" s="84"/>
      <c r="J391" s="88"/>
      <c r="K391" s="84"/>
      <c r="L391" s="88"/>
      <c r="M391" s="64"/>
    </row>
    <row r="392" spans="2:13" ht="11.25" customHeight="1" x14ac:dyDescent="0.2">
      <c r="B392" s="31" t="s">
        <v>865</v>
      </c>
      <c r="C392" s="32" t="s">
        <v>866</v>
      </c>
      <c r="D392" s="36"/>
      <c r="E392" s="52"/>
      <c r="F392" s="33">
        <f>SUM(F393:F396)</f>
        <v>897</v>
      </c>
      <c r="G392" s="52"/>
      <c r="H392" s="33">
        <f>SUM(H393:H396)</f>
        <v>1377</v>
      </c>
      <c r="I392" s="52"/>
      <c r="J392" s="33">
        <f>SUM(J393:J396)</f>
        <v>1749</v>
      </c>
      <c r="K392" s="52"/>
      <c r="L392" s="33">
        <f>SUM(L393:L396)</f>
        <v>2032</v>
      </c>
      <c r="M392" s="53" t="s">
        <v>867</v>
      </c>
    </row>
    <row r="393" spans="2:13" ht="11.25" customHeight="1" x14ac:dyDescent="0.2">
      <c r="B393" s="34" t="s">
        <v>868</v>
      </c>
      <c r="C393" s="35" t="s">
        <v>2046</v>
      </c>
      <c r="D393" s="36" t="s">
        <v>84</v>
      </c>
      <c r="E393" s="37" t="s">
        <v>85</v>
      </c>
      <c r="F393" s="38">
        <v>117</v>
      </c>
      <c r="G393" s="37" t="s">
        <v>85</v>
      </c>
      <c r="H393" s="38">
        <v>561</v>
      </c>
      <c r="I393" s="37" t="s">
        <v>85</v>
      </c>
      <c r="J393" s="38">
        <v>740</v>
      </c>
      <c r="K393" s="37" t="s">
        <v>85</v>
      </c>
      <c r="L393" s="38">
        <v>805</v>
      </c>
      <c r="M393" s="54" t="s">
        <v>869</v>
      </c>
    </row>
    <row r="394" spans="2:13" ht="11.25" customHeight="1" x14ac:dyDescent="0.2">
      <c r="B394" s="34" t="s">
        <v>870</v>
      </c>
      <c r="C394" s="35" t="s">
        <v>871</v>
      </c>
      <c r="D394" s="36" t="s">
        <v>25</v>
      </c>
      <c r="E394" s="37"/>
      <c r="F394" s="38"/>
      <c r="G394" s="37"/>
      <c r="H394" s="38"/>
      <c r="I394" s="37"/>
      <c r="J394" s="38"/>
      <c r="K394" s="37"/>
      <c r="L394" s="38"/>
      <c r="M394" s="54" t="s">
        <v>25</v>
      </c>
    </row>
    <row r="395" spans="2:13" ht="11.25" customHeight="1" x14ac:dyDescent="0.2">
      <c r="B395" s="34" t="s">
        <v>25</v>
      </c>
      <c r="C395" s="35" t="s">
        <v>872</v>
      </c>
      <c r="D395" s="36" t="s">
        <v>84</v>
      </c>
      <c r="E395" s="37" t="s">
        <v>85</v>
      </c>
      <c r="F395" s="38">
        <v>780</v>
      </c>
      <c r="G395" s="37" t="s">
        <v>85</v>
      </c>
      <c r="H395" s="38">
        <v>816</v>
      </c>
      <c r="I395" s="37" t="s">
        <v>85</v>
      </c>
      <c r="J395" s="38">
        <v>1009</v>
      </c>
      <c r="K395" s="37" t="s">
        <v>85</v>
      </c>
      <c r="L395" s="38">
        <v>1227</v>
      </c>
      <c r="M395" s="54" t="s">
        <v>873</v>
      </c>
    </row>
    <row r="396" spans="2:13" ht="5.25" customHeight="1" x14ac:dyDescent="0.2">
      <c r="B396" s="45"/>
      <c r="C396" s="46"/>
      <c r="D396" s="47"/>
      <c r="E396" s="37"/>
      <c r="F396" s="38"/>
      <c r="G396" s="37"/>
      <c r="H396" s="38"/>
      <c r="I396" s="37"/>
      <c r="J396" s="38"/>
      <c r="K396" s="37"/>
      <c r="L396" s="38"/>
      <c r="M396" s="50"/>
    </row>
    <row r="397" spans="2:13" ht="11.25" customHeight="1" x14ac:dyDescent="0.2">
      <c r="B397" s="31" t="s">
        <v>874</v>
      </c>
      <c r="C397" s="32" t="s">
        <v>875</v>
      </c>
      <c r="D397" s="36"/>
      <c r="E397" s="37"/>
      <c r="F397" s="38"/>
      <c r="G397" s="37"/>
      <c r="H397" s="38"/>
      <c r="I397" s="37"/>
      <c r="J397" s="38"/>
      <c r="K397" s="37"/>
      <c r="L397" s="38"/>
      <c r="M397" s="53" t="s">
        <v>876</v>
      </c>
    </row>
    <row r="398" spans="2:13" ht="11.25" customHeight="1" x14ac:dyDescent="0.2">
      <c r="B398" s="31"/>
      <c r="C398" s="32" t="s">
        <v>877</v>
      </c>
      <c r="D398" s="36"/>
      <c r="E398" s="37"/>
      <c r="F398" s="38"/>
      <c r="G398" s="37"/>
      <c r="H398" s="38"/>
      <c r="I398" s="37"/>
      <c r="J398" s="38"/>
      <c r="K398" s="37"/>
      <c r="L398" s="38"/>
      <c r="M398" s="53" t="s">
        <v>878</v>
      </c>
    </row>
    <row r="399" spans="2:13" ht="11.25" customHeight="1" x14ac:dyDescent="0.2">
      <c r="B399" s="31"/>
      <c r="C399" s="32" t="s">
        <v>879</v>
      </c>
      <c r="D399" s="36"/>
      <c r="E399" s="52"/>
      <c r="F399" s="33">
        <f>SUM(F400:F402)</f>
        <v>22282</v>
      </c>
      <c r="G399" s="52"/>
      <c r="H399" s="33">
        <f>SUM(H400:H402)</f>
        <v>23840</v>
      </c>
      <c r="I399" s="52"/>
      <c r="J399" s="33">
        <f>SUM(J400:J402)</f>
        <v>24633</v>
      </c>
      <c r="K399" s="52"/>
      <c r="L399" s="33">
        <f>SUM(L400:L402)</f>
        <v>18700</v>
      </c>
      <c r="M399" s="53" t="s">
        <v>880</v>
      </c>
    </row>
    <row r="400" spans="2:13" ht="11.25" customHeight="1" x14ac:dyDescent="0.2">
      <c r="B400" s="34" t="s">
        <v>881</v>
      </c>
      <c r="C400" s="35" t="s">
        <v>882</v>
      </c>
      <c r="D400" s="36" t="s">
        <v>589</v>
      </c>
      <c r="E400" s="37">
        <v>11350</v>
      </c>
      <c r="F400" s="38">
        <v>456</v>
      </c>
      <c r="G400" s="37">
        <v>15916</v>
      </c>
      <c r="H400" s="38">
        <v>556</v>
      </c>
      <c r="I400" s="37">
        <v>14848</v>
      </c>
      <c r="J400" s="38">
        <v>605</v>
      </c>
      <c r="K400" s="37">
        <v>24113</v>
      </c>
      <c r="L400" s="38">
        <v>1030</v>
      </c>
      <c r="M400" s="54" t="s">
        <v>883</v>
      </c>
    </row>
    <row r="401" spans="2:13" ht="11.25" customHeight="1" x14ac:dyDescent="0.2">
      <c r="B401" s="34" t="s">
        <v>884</v>
      </c>
      <c r="C401" s="35" t="s">
        <v>885</v>
      </c>
      <c r="D401" s="36" t="s">
        <v>21</v>
      </c>
      <c r="E401" s="37">
        <v>10158</v>
      </c>
      <c r="F401" s="38">
        <v>13223</v>
      </c>
      <c r="G401" s="37">
        <v>10265</v>
      </c>
      <c r="H401" s="38">
        <v>13902</v>
      </c>
      <c r="I401" s="37">
        <v>9360</v>
      </c>
      <c r="J401" s="38">
        <v>15042</v>
      </c>
      <c r="K401" s="37">
        <v>8309</v>
      </c>
      <c r="L401" s="38">
        <v>14107</v>
      </c>
      <c r="M401" s="54" t="s">
        <v>886</v>
      </c>
    </row>
    <row r="402" spans="2:13" ht="11.25" customHeight="1" x14ac:dyDescent="0.2">
      <c r="B402" s="34" t="s">
        <v>887</v>
      </c>
      <c r="C402" s="35" t="s">
        <v>888</v>
      </c>
      <c r="D402" s="36" t="s">
        <v>589</v>
      </c>
      <c r="E402" s="37">
        <v>34861</v>
      </c>
      <c r="F402" s="38">
        <v>8603</v>
      </c>
      <c r="G402" s="37">
        <v>36282</v>
      </c>
      <c r="H402" s="38">
        <v>9382</v>
      </c>
      <c r="I402" s="37">
        <v>32016</v>
      </c>
      <c r="J402" s="38">
        <v>8986</v>
      </c>
      <c r="K402" s="37">
        <v>11975</v>
      </c>
      <c r="L402" s="38">
        <v>3563</v>
      </c>
      <c r="M402" s="54" t="s">
        <v>889</v>
      </c>
    </row>
    <row r="403" spans="2:13" ht="5.25" customHeight="1" x14ac:dyDescent="0.2">
      <c r="B403" s="34"/>
      <c r="C403" s="35"/>
      <c r="D403" s="36"/>
      <c r="E403" s="37"/>
      <c r="F403" s="38"/>
      <c r="G403" s="37"/>
      <c r="H403" s="38"/>
      <c r="I403" s="37"/>
      <c r="J403" s="38"/>
      <c r="K403" s="37"/>
      <c r="L403" s="38"/>
      <c r="M403" s="54"/>
    </row>
    <row r="404" spans="2:13" ht="11.25" customHeight="1" x14ac:dyDescent="0.2">
      <c r="B404" s="31" t="s">
        <v>890</v>
      </c>
      <c r="C404" s="32" t="s">
        <v>891</v>
      </c>
      <c r="D404" s="36"/>
      <c r="E404" s="37"/>
      <c r="F404" s="38"/>
      <c r="G404" s="37"/>
      <c r="H404" s="38"/>
      <c r="I404" s="37"/>
      <c r="J404" s="38"/>
      <c r="K404" s="37"/>
      <c r="L404" s="38"/>
      <c r="M404" s="53" t="s">
        <v>892</v>
      </c>
    </row>
    <row r="405" spans="2:13" ht="11.25" customHeight="1" x14ac:dyDescent="0.2">
      <c r="B405" s="31"/>
      <c r="C405" s="32" t="s">
        <v>893</v>
      </c>
      <c r="D405" s="36"/>
      <c r="E405" s="52"/>
      <c r="F405" s="33">
        <f>SUM(F406:F415)</f>
        <v>18505</v>
      </c>
      <c r="G405" s="52"/>
      <c r="H405" s="33">
        <f>SUM(H406:H415)</f>
        <v>18628</v>
      </c>
      <c r="I405" s="52"/>
      <c r="J405" s="33">
        <f>SUM(J406:J415)</f>
        <v>24479</v>
      </c>
      <c r="K405" s="52"/>
      <c r="L405" s="33">
        <f>SUM(L406:L415)</f>
        <v>27546</v>
      </c>
      <c r="M405" s="53" t="s">
        <v>894</v>
      </c>
    </row>
    <row r="406" spans="2:13" ht="11.25" customHeight="1" x14ac:dyDescent="0.2">
      <c r="B406" s="34" t="s">
        <v>895</v>
      </c>
      <c r="C406" s="35" t="s">
        <v>896</v>
      </c>
      <c r="D406" s="36" t="s">
        <v>589</v>
      </c>
      <c r="E406" s="37">
        <v>34352</v>
      </c>
      <c r="F406" s="38">
        <v>6807</v>
      </c>
      <c r="G406" s="37">
        <v>31165</v>
      </c>
      <c r="H406" s="38">
        <v>6198</v>
      </c>
      <c r="I406" s="37">
        <v>33123</v>
      </c>
      <c r="J406" s="38">
        <v>7669</v>
      </c>
      <c r="K406" s="37">
        <v>31109</v>
      </c>
      <c r="L406" s="38">
        <v>7391</v>
      </c>
      <c r="M406" s="54" t="s">
        <v>897</v>
      </c>
    </row>
    <row r="407" spans="2:13" ht="11.25" customHeight="1" x14ac:dyDescent="0.2">
      <c r="B407" s="34" t="s">
        <v>898</v>
      </c>
      <c r="C407" s="35" t="s">
        <v>899</v>
      </c>
      <c r="D407" s="36" t="s">
        <v>27</v>
      </c>
      <c r="E407" s="37">
        <v>345483</v>
      </c>
      <c r="F407" s="38">
        <v>2479</v>
      </c>
      <c r="G407" s="37">
        <v>288968</v>
      </c>
      <c r="H407" s="38">
        <v>2096</v>
      </c>
      <c r="I407" s="37">
        <v>333522</v>
      </c>
      <c r="J407" s="38">
        <v>2687</v>
      </c>
      <c r="K407" s="37">
        <v>313017</v>
      </c>
      <c r="L407" s="38">
        <v>2709</v>
      </c>
      <c r="M407" s="54" t="s">
        <v>900</v>
      </c>
    </row>
    <row r="408" spans="2:13" ht="11.25" customHeight="1" x14ac:dyDescent="0.2">
      <c r="B408" s="34" t="s">
        <v>901</v>
      </c>
      <c r="C408" s="35" t="s">
        <v>902</v>
      </c>
      <c r="D408" s="36" t="s">
        <v>27</v>
      </c>
      <c r="E408" s="37">
        <v>700202</v>
      </c>
      <c r="F408" s="38">
        <v>5932</v>
      </c>
      <c r="G408" s="37">
        <v>606923</v>
      </c>
      <c r="H408" s="38">
        <v>5092</v>
      </c>
      <c r="I408" s="37">
        <v>638170</v>
      </c>
      <c r="J408" s="38">
        <v>6135</v>
      </c>
      <c r="K408" s="37">
        <v>557990</v>
      </c>
      <c r="L408" s="38">
        <v>5609</v>
      </c>
      <c r="M408" s="54" t="s">
        <v>903</v>
      </c>
    </row>
    <row r="409" spans="2:13" ht="11.25" customHeight="1" x14ac:dyDescent="0.2">
      <c r="B409" s="34" t="s">
        <v>904</v>
      </c>
      <c r="C409" s="35" t="s">
        <v>905</v>
      </c>
      <c r="D409" s="36" t="s">
        <v>27</v>
      </c>
      <c r="E409" s="37">
        <v>4676</v>
      </c>
      <c r="F409" s="38">
        <v>293</v>
      </c>
      <c r="G409" s="37">
        <v>4548</v>
      </c>
      <c r="H409" s="38">
        <v>285</v>
      </c>
      <c r="I409" s="37">
        <v>5245</v>
      </c>
      <c r="J409" s="38">
        <v>381</v>
      </c>
      <c r="K409" s="37">
        <v>5406</v>
      </c>
      <c r="L409" s="38">
        <v>415</v>
      </c>
      <c r="M409" s="54" t="s">
        <v>906</v>
      </c>
    </row>
    <row r="410" spans="2:13" ht="11.25" customHeight="1" x14ac:dyDescent="0.2">
      <c r="B410" s="34" t="s">
        <v>907</v>
      </c>
      <c r="C410" s="35" t="s">
        <v>908</v>
      </c>
      <c r="D410" s="36"/>
      <c r="E410" s="58"/>
      <c r="F410" s="57"/>
      <c r="G410" s="58"/>
      <c r="H410" s="57"/>
      <c r="I410" s="58"/>
      <c r="J410" s="57"/>
      <c r="K410" s="58"/>
      <c r="L410" s="57"/>
      <c r="M410" s="54" t="s">
        <v>909</v>
      </c>
    </row>
    <row r="411" spans="2:13" ht="11.25" customHeight="1" x14ac:dyDescent="0.2">
      <c r="B411" s="34"/>
      <c r="C411" s="35" t="s">
        <v>910</v>
      </c>
      <c r="D411" s="36" t="s">
        <v>27</v>
      </c>
      <c r="E411" s="37">
        <v>8059</v>
      </c>
      <c r="F411" s="38">
        <v>1285</v>
      </c>
      <c r="G411" s="37">
        <v>7477</v>
      </c>
      <c r="H411" s="38">
        <v>1282</v>
      </c>
      <c r="I411" s="37">
        <v>7851</v>
      </c>
      <c r="J411" s="38">
        <v>1640</v>
      </c>
      <c r="K411" s="37">
        <v>6379</v>
      </c>
      <c r="L411" s="38">
        <v>1477</v>
      </c>
      <c r="M411" s="54" t="s">
        <v>911</v>
      </c>
    </row>
    <row r="412" spans="2:13" ht="11.25" customHeight="1" x14ac:dyDescent="0.2">
      <c r="B412" s="34" t="s">
        <v>912</v>
      </c>
      <c r="C412" s="35" t="s">
        <v>913</v>
      </c>
      <c r="D412" s="36" t="s">
        <v>27</v>
      </c>
      <c r="E412" s="37">
        <v>624</v>
      </c>
      <c r="F412" s="38">
        <v>1090</v>
      </c>
      <c r="G412" s="37">
        <v>1801</v>
      </c>
      <c r="H412" s="38">
        <v>2960</v>
      </c>
      <c r="I412" s="37">
        <v>2448</v>
      </c>
      <c r="J412" s="38">
        <v>4721</v>
      </c>
      <c r="K412" s="37">
        <v>4101</v>
      </c>
      <c r="L412" s="38">
        <v>8138</v>
      </c>
      <c r="M412" s="54" t="s">
        <v>914</v>
      </c>
    </row>
    <row r="413" spans="2:13" ht="11.25" customHeight="1" x14ac:dyDescent="0.2">
      <c r="B413" s="34" t="s">
        <v>915</v>
      </c>
      <c r="C413" s="35" t="s">
        <v>916</v>
      </c>
      <c r="D413" s="36" t="s">
        <v>84</v>
      </c>
      <c r="E413" s="37" t="s">
        <v>85</v>
      </c>
      <c r="F413" s="38">
        <v>58</v>
      </c>
      <c r="G413" s="37" t="s">
        <v>85</v>
      </c>
      <c r="H413" s="38">
        <v>62</v>
      </c>
      <c r="I413" s="37" t="s">
        <v>85</v>
      </c>
      <c r="J413" s="38">
        <v>83</v>
      </c>
      <c r="K413" s="37" t="s">
        <v>85</v>
      </c>
      <c r="L413" s="38">
        <v>91</v>
      </c>
      <c r="M413" s="54" t="s">
        <v>917</v>
      </c>
    </row>
    <row r="414" spans="2:13" ht="11.25" customHeight="1" x14ac:dyDescent="0.2">
      <c r="B414" s="45" t="s">
        <v>918</v>
      </c>
      <c r="C414" s="46" t="s">
        <v>919</v>
      </c>
      <c r="D414" s="47"/>
      <c r="E414" s="37"/>
      <c r="F414" s="38"/>
      <c r="G414" s="37"/>
      <c r="H414" s="38"/>
      <c r="I414" s="37"/>
      <c r="J414" s="38"/>
      <c r="K414" s="37"/>
      <c r="L414" s="38"/>
      <c r="M414" s="50" t="s">
        <v>920</v>
      </c>
    </row>
    <row r="415" spans="2:13" ht="11.25" customHeight="1" x14ac:dyDescent="0.2">
      <c r="B415" s="45" t="s">
        <v>25</v>
      </c>
      <c r="C415" s="46" t="s">
        <v>921</v>
      </c>
      <c r="D415" s="36" t="s">
        <v>589</v>
      </c>
      <c r="E415" s="37">
        <v>6297</v>
      </c>
      <c r="F415" s="38">
        <v>561</v>
      </c>
      <c r="G415" s="37">
        <v>6944</v>
      </c>
      <c r="H415" s="38">
        <v>653</v>
      </c>
      <c r="I415" s="37">
        <v>10691</v>
      </c>
      <c r="J415" s="38">
        <v>1163</v>
      </c>
      <c r="K415" s="37">
        <v>15064</v>
      </c>
      <c r="L415" s="38">
        <v>1716</v>
      </c>
      <c r="M415" s="50" t="s">
        <v>922</v>
      </c>
    </row>
    <row r="416" spans="2:13" ht="5.25" customHeight="1" x14ac:dyDescent="0.2">
      <c r="B416" s="34"/>
      <c r="C416" s="35"/>
      <c r="D416" s="36"/>
      <c r="E416" s="37"/>
      <c r="F416" s="38"/>
      <c r="G416" s="37"/>
      <c r="H416" s="38"/>
      <c r="I416" s="37"/>
      <c r="J416" s="38"/>
      <c r="K416" s="37"/>
      <c r="L416" s="38"/>
      <c r="M416" s="54"/>
    </row>
    <row r="417" spans="2:13" ht="12.75" customHeight="1" x14ac:dyDescent="0.2">
      <c r="B417" s="31" t="s">
        <v>923</v>
      </c>
      <c r="C417" s="32" t="s">
        <v>924</v>
      </c>
      <c r="D417" s="36"/>
      <c r="E417" s="52"/>
      <c r="F417" s="33">
        <f>SUM(F418:F420)</f>
        <v>3076</v>
      </c>
      <c r="G417" s="52"/>
      <c r="H417" s="33">
        <f>SUM(H418:H420)</f>
        <v>2663</v>
      </c>
      <c r="I417" s="52"/>
      <c r="J417" s="33">
        <f>SUM(J418:J420)</f>
        <v>3198</v>
      </c>
      <c r="K417" s="52"/>
      <c r="L417" s="33">
        <f>SUM(L418:L420)</f>
        <v>3174</v>
      </c>
      <c r="M417" s="53" t="s">
        <v>925</v>
      </c>
    </row>
    <row r="418" spans="2:13" ht="11.25" customHeight="1" x14ac:dyDescent="0.2">
      <c r="B418" s="34" t="s">
        <v>926</v>
      </c>
      <c r="C418" s="35" t="s">
        <v>927</v>
      </c>
      <c r="D418" s="36" t="s">
        <v>25</v>
      </c>
      <c r="E418" s="37"/>
      <c r="F418" s="38"/>
      <c r="G418" s="37"/>
      <c r="H418" s="38"/>
      <c r="I418" s="37"/>
      <c r="J418" s="38"/>
      <c r="K418" s="37"/>
      <c r="L418" s="38"/>
      <c r="M418" s="54" t="s">
        <v>928</v>
      </c>
    </row>
    <row r="419" spans="2:13" ht="11.25" customHeight="1" x14ac:dyDescent="0.2">
      <c r="B419" s="45"/>
      <c r="C419" s="35" t="s">
        <v>929</v>
      </c>
      <c r="D419" s="47"/>
      <c r="E419" s="37"/>
      <c r="F419" s="38"/>
      <c r="G419" s="37"/>
      <c r="H419" s="38"/>
      <c r="I419" s="37"/>
      <c r="J419" s="38"/>
      <c r="K419" s="37"/>
      <c r="L419" s="38"/>
      <c r="M419" s="54" t="s">
        <v>930</v>
      </c>
    </row>
    <row r="420" spans="2:13" ht="11.25" customHeight="1" x14ac:dyDescent="0.2">
      <c r="B420" s="45"/>
      <c r="C420" s="35" t="s">
        <v>931</v>
      </c>
      <c r="D420" s="36" t="s">
        <v>84</v>
      </c>
      <c r="E420" s="37" t="s">
        <v>85</v>
      </c>
      <c r="F420" s="38">
        <v>3076</v>
      </c>
      <c r="G420" s="37" t="s">
        <v>85</v>
      </c>
      <c r="H420" s="38">
        <v>2663</v>
      </c>
      <c r="I420" s="37" t="s">
        <v>85</v>
      </c>
      <c r="J420" s="38">
        <v>3198</v>
      </c>
      <c r="K420" s="37" t="s">
        <v>85</v>
      </c>
      <c r="L420" s="38">
        <v>3174</v>
      </c>
      <c r="M420" s="54" t="s">
        <v>932</v>
      </c>
    </row>
    <row r="421" spans="2:13" ht="2.25" customHeight="1" x14ac:dyDescent="0.2">
      <c r="B421" s="11"/>
      <c r="C421" s="12"/>
      <c r="D421" s="13"/>
      <c r="E421" s="29"/>
      <c r="F421" s="15"/>
      <c r="G421" s="29"/>
      <c r="H421" s="15"/>
      <c r="I421" s="29"/>
      <c r="J421" s="15"/>
      <c r="K421" s="29"/>
      <c r="L421" s="15"/>
      <c r="M421" s="12"/>
    </row>
    <row r="422" spans="2:13" ht="11.25" customHeight="1" x14ac:dyDescent="0.2">
      <c r="B422" s="31" t="s">
        <v>933</v>
      </c>
      <c r="C422" s="32" t="s">
        <v>934</v>
      </c>
      <c r="D422" s="36"/>
      <c r="E422" s="37"/>
      <c r="F422" s="38"/>
      <c r="G422" s="37"/>
      <c r="H422" s="38"/>
      <c r="I422" s="37"/>
      <c r="J422" s="38"/>
      <c r="K422" s="37"/>
      <c r="L422" s="38"/>
      <c r="M422" s="53" t="s">
        <v>935</v>
      </c>
    </row>
    <row r="423" spans="2:13" ht="11.25" customHeight="1" x14ac:dyDescent="0.2">
      <c r="B423" s="31"/>
      <c r="C423" s="32" t="s">
        <v>936</v>
      </c>
      <c r="D423" s="36"/>
      <c r="E423" s="52"/>
      <c r="F423" s="33">
        <f>SUM(F425:F425)</f>
        <v>5834</v>
      </c>
      <c r="G423" s="52"/>
      <c r="H423" s="33">
        <f>SUM(H425:H425)</f>
        <v>3770</v>
      </c>
      <c r="I423" s="52"/>
      <c r="J423" s="33">
        <f>SUM(J425:J425)</f>
        <v>4416</v>
      </c>
      <c r="K423" s="52"/>
      <c r="L423" s="33">
        <f>SUM(L425:L425)</f>
        <v>4481</v>
      </c>
      <c r="M423" s="53" t="s">
        <v>937</v>
      </c>
    </row>
    <row r="424" spans="2:13" ht="11.25" customHeight="1" x14ac:dyDescent="0.2">
      <c r="B424" s="34" t="s">
        <v>938</v>
      </c>
      <c r="C424" s="35" t="s">
        <v>939</v>
      </c>
      <c r="D424" s="47"/>
      <c r="E424" s="37"/>
      <c r="F424" s="38"/>
      <c r="G424" s="37"/>
      <c r="H424" s="38"/>
      <c r="I424" s="37"/>
      <c r="J424" s="38"/>
      <c r="K424" s="37"/>
      <c r="L424" s="38"/>
      <c r="M424" s="54" t="s">
        <v>940</v>
      </c>
    </row>
    <row r="425" spans="2:13" ht="11.25" customHeight="1" x14ac:dyDescent="0.2">
      <c r="B425" s="34" t="s">
        <v>941</v>
      </c>
      <c r="C425" s="35" t="s">
        <v>942</v>
      </c>
      <c r="D425" s="36" t="s">
        <v>84</v>
      </c>
      <c r="E425" s="37" t="s">
        <v>85</v>
      </c>
      <c r="F425" s="38">
        <v>5834</v>
      </c>
      <c r="G425" s="37" t="s">
        <v>85</v>
      </c>
      <c r="H425" s="38">
        <v>3770</v>
      </c>
      <c r="I425" s="37" t="s">
        <v>85</v>
      </c>
      <c r="J425" s="38">
        <v>4416</v>
      </c>
      <c r="K425" s="37" t="s">
        <v>85</v>
      </c>
      <c r="L425" s="38">
        <v>4481</v>
      </c>
      <c r="M425" s="54" t="s">
        <v>943</v>
      </c>
    </row>
    <row r="426" spans="2:13" ht="4.5" customHeight="1" x14ac:dyDescent="0.2">
      <c r="B426" s="45"/>
      <c r="C426" s="35"/>
      <c r="D426" s="36"/>
      <c r="E426" s="37"/>
      <c r="F426" s="38"/>
      <c r="G426" s="37"/>
      <c r="H426" s="38"/>
      <c r="I426" s="37"/>
      <c r="J426" s="38"/>
      <c r="K426" s="37"/>
      <c r="L426" s="38"/>
      <c r="M426" s="54"/>
    </row>
    <row r="427" spans="2:13" s="80" customFormat="1" ht="11.25" customHeight="1" x14ac:dyDescent="0.2">
      <c r="B427" s="28" t="s">
        <v>944</v>
      </c>
      <c r="C427" s="20" t="s">
        <v>945</v>
      </c>
      <c r="D427" s="44"/>
      <c r="E427" s="77"/>
      <c r="F427" s="78"/>
      <c r="G427" s="77"/>
      <c r="H427" s="78"/>
      <c r="I427" s="77"/>
      <c r="J427" s="78"/>
      <c r="K427" s="77"/>
      <c r="L427" s="78"/>
      <c r="M427" s="26" t="s">
        <v>946</v>
      </c>
    </row>
    <row r="428" spans="2:13" s="80" customFormat="1" ht="11.25" customHeight="1" x14ac:dyDescent="0.2">
      <c r="B428" s="28"/>
      <c r="C428" s="20" t="s">
        <v>947</v>
      </c>
      <c r="D428" s="44"/>
      <c r="E428" s="25"/>
      <c r="F428" s="19">
        <f>SUM(F430+F443+F449)</f>
        <v>51969</v>
      </c>
      <c r="G428" s="25"/>
      <c r="H428" s="19">
        <f>SUM(H430+H443+H449)</f>
        <v>50923</v>
      </c>
      <c r="I428" s="25"/>
      <c r="J428" s="19">
        <f>SUM(J430+J443+J449)</f>
        <v>61562</v>
      </c>
      <c r="K428" s="25"/>
      <c r="L428" s="19">
        <f>SUM(L430+L443+L449)</f>
        <v>62022</v>
      </c>
      <c r="M428" s="26" t="s">
        <v>948</v>
      </c>
    </row>
    <row r="429" spans="2:13" ht="3" customHeight="1" x14ac:dyDescent="0.2">
      <c r="B429" s="45"/>
      <c r="C429" s="46"/>
      <c r="D429" s="47"/>
      <c r="E429" s="91"/>
      <c r="F429" s="72" t="s">
        <v>25</v>
      </c>
      <c r="G429" s="91"/>
      <c r="H429" s="72" t="s">
        <v>25</v>
      </c>
      <c r="I429" s="91"/>
      <c r="J429" s="72" t="s">
        <v>25</v>
      </c>
      <c r="K429" s="91"/>
      <c r="L429" s="72" t="s">
        <v>25</v>
      </c>
      <c r="M429" s="50"/>
    </row>
    <row r="430" spans="2:13" ht="12.75" customHeight="1" x14ac:dyDescent="0.2">
      <c r="B430" s="31" t="s">
        <v>949</v>
      </c>
      <c r="C430" s="32" t="s">
        <v>950</v>
      </c>
      <c r="D430" s="36"/>
      <c r="E430" s="70"/>
      <c r="F430" s="71">
        <f>SUM(F431:F440)</f>
        <v>49712</v>
      </c>
      <c r="G430" s="70"/>
      <c r="H430" s="71">
        <f>SUM(H431:H440)</f>
        <v>48624</v>
      </c>
      <c r="I430" s="70"/>
      <c r="J430" s="71">
        <f>SUM(J431:J440)</f>
        <v>59323</v>
      </c>
      <c r="K430" s="70"/>
      <c r="L430" s="71">
        <f>SUM(L431:L440)</f>
        <v>60001</v>
      </c>
      <c r="M430" s="53" t="s">
        <v>951</v>
      </c>
    </row>
    <row r="431" spans="2:13" ht="11.25" customHeight="1" x14ac:dyDescent="0.2">
      <c r="B431" s="34" t="s">
        <v>952</v>
      </c>
      <c r="C431" s="35"/>
      <c r="D431" s="36"/>
      <c r="E431" s="70"/>
      <c r="F431" s="71"/>
      <c r="G431" s="70"/>
      <c r="H431" s="71"/>
      <c r="I431" s="70"/>
      <c r="J431" s="71"/>
      <c r="K431" s="70"/>
      <c r="L431" s="71"/>
      <c r="M431" s="53"/>
    </row>
    <row r="432" spans="2:13" ht="11.25" customHeight="1" x14ac:dyDescent="0.2">
      <c r="B432" s="34" t="s">
        <v>953</v>
      </c>
      <c r="C432" s="35" t="s">
        <v>954</v>
      </c>
      <c r="D432" s="36" t="s">
        <v>84</v>
      </c>
      <c r="E432" s="58" t="s">
        <v>85</v>
      </c>
      <c r="F432" s="38">
        <v>5173</v>
      </c>
      <c r="G432" s="58" t="s">
        <v>85</v>
      </c>
      <c r="H432" s="38">
        <v>3163</v>
      </c>
      <c r="I432" s="58" t="s">
        <v>85</v>
      </c>
      <c r="J432" s="38">
        <v>4546</v>
      </c>
      <c r="K432" s="58" t="s">
        <v>85</v>
      </c>
      <c r="L432" s="38">
        <v>3097</v>
      </c>
      <c r="M432" s="54" t="s">
        <v>955</v>
      </c>
    </row>
    <row r="433" spans="2:13" s="103" customFormat="1" ht="11.25" customHeight="1" x14ac:dyDescent="0.2">
      <c r="B433" s="34" t="s">
        <v>956</v>
      </c>
      <c r="C433" s="35" t="s">
        <v>957</v>
      </c>
      <c r="D433" s="36"/>
      <c r="E433" s="58"/>
      <c r="F433" s="57"/>
      <c r="G433" s="58"/>
      <c r="H433" s="57"/>
      <c r="I433" s="58"/>
      <c r="J433" s="57"/>
      <c r="K433" s="58"/>
      <c r="L433" s="57"/>
      <c r="M433" s="50" t="s">
        <v>958</v>
      </c>
    </row>
    <row r="434" spans="2:13" s="103" customFormat="1" ht="11.25" customHeight="1" x14ac:dyDescent="0.2">
      <c r="B434" s="34"/>
      <c r="C434" s="35" t="s">
        <v>959</v>
      </c>
      <c r="D434" s="36" t="s">
        <v>84</v>
      </c>
      <c r="E434" s="58" t="s">
        <v>85</v>
      </c>
      <c r="F434" s="57">
        <v>3810</v>
      </c>
      <c r="G434" s="58" t="s">
        <v>85</v>
      </c>
      <c r="H434" s="57">
        <v>963</v>
      </c>
      <c r="I434" s="58" t="s">
        <v>85</v>
      </c>
      <c r="J434" s="57">
        <v>1180</v>
      </c>
      <c r="K434" s="58" t="s">
        <v>85</v>
      </c>
      <c r="L434" s="57">
        <v>982</v>
      </c>
      <c r="M434" s="54" t="s">
        <v>960</v>
      </c>
    </row>
    <row r="435" spans="2:13" s="103" customFormat="1" ht="11.25" customHeight="1" x14ac:dyDescent="0.2">
      <c r="B435" s="34" t="s">
        <v>961</v>
      </c>
      <c r="C435" s="35" t="s">
        <v>962</v>
      </c>
      <c r="D435" s="36" t="s">
        <v>84</v>
      </c>
      <c r="E435" s="58" t="s">
        <v>85</v>
      </c>
      <c r="F435" s="57">
        <v>403</v>
      </c>
      <c r="G435" s="58" t="s">
        <v>85</v>
      </c>
      <c r="H435" s="57">
        <v>927</v>
      </c>
      <c r="I435" s="58" t="s">
        <v>85</v>
      </c>
      <c r="J435" s="57">
        <v>1304</v>
      </c>
      <c r="K435" s="58" t="s">
        <v>85</v>
      </c>
      <c r="L435" s="57">
        <v>1277</v>
      </c>
      <c r="M435" s="54" t="s">
        <v>963</v>
      </c>
    </row>
    <row r="436" spans="2:13" ht="11.25" customHeight="1" x14ac:dyDescent="0.2">
      <c r="B436" s="34" t="s">
        <v>964</v>
      </c>
      <c r="C436" s="35" t="s">
        <v>965</v>
      </c>
      <c r="D436" s="13"/>
      <c r="E436" s="29"/>
      <c r="F436" s="30"/>
      <c r="G436" s="29"/>
      <c r="H436" s="30"/>
      <c r="I436" s="29"/>
      <c r="J436" s="30"/>
      <c r="K436" s="29"/>
      <c r="L436" s="30"/>
      <c r="M436" s="35"/>
    </row>
    <row r="437" spans="2:13" ht="11.25" customHeight="1" x14ac:dyDescent="0.2">
      <c r="B437" s="11"/>
      <c r="C437" s="97" t="s">
        <v>966</v>
      </c>
      <c r="D437" s="36" t="s">
        <v>84</v>
      </c>
      <c r="E437" s="58" t="s">
        <v>85</v>
      </c>
      <c r="F437" s="38">
        <v>173</v>
      </c>
      <c r="G437" s="58" t="s">
        <v>85</v>
      </c>
      <c r="H437" s="38">
        <v>202</v>
      </c>
      <c r="I437" s="58" t="s">
        <v>85</v>
      </c>
      <c r="J437" s="38">
        <v>216</v>
      </c>
      <c r="K437" s="58" t="s">
        <v>85</v>
      </c>
      <c r="L437" s="38">
        <v>336</v>
      </c>
      <c r="M437" s="104" t="s">
        <v>967</v>
      </c>
    </row>
    <row r="438" spans="2:13" ht="11.25" customHeight="1" x14ac:dyDescent="0.2">
      <c r="B438" s="34" t="s">
        <v>968</v>
      </c>
      <c r="C438" s="35" t="s">
        <v>969</v>
      </c>
      <c r="D438" s="36" t="s">
        <v>25</v>
      </c>
      <c r="E438" s="56"/>
      <c r="F438" s="57"/>
      <c r="G438" s="56"/>
      <c r="H438" s="57"/>
      <c r="I438" s="56"/>
      <c r="J438" s="57"/>
      <c r="K438" s="56"/>
      <c r="L438" s="57"/>
      <c r="M438" s="54" t="s">
        <v>970</v>
      </c>
    </row>
    <row r="439" spans="2:13" ht="11.25" customHeight="1" x14ac:dyDescent="0.2">
      <c r="B439" s="45"/>
      <c r="C439" s="35" t="s">
        <v>971</v>
      </c>
      <c r="D439" s="36" t="s">
        <v>84</v>
      </c>
      <c r="E439" s="58" t="s">
        <v>85</v>
      </c>
      <c r="F439" s="38">
        <v>2640</v>
      </c>
      <c r="G439" s="58" t="s">
        <v>85</v>
      </c>
      <c r="H439" s="38">
        <v>3197</v>
      </c>
      <c r="I439" s="58" t="s">
        <v>85</v>
      </c>
      <c r="J439" s="38">
        <v>3403</v>
      </c>
      <c r="K439" s="58" t="s">
        <v>85</v>
      </c>
      <c r="L439" s="38">
        <v>3376</v>
      </c>
      <c r="M439" s="54" t="s">
        <v>972</v>
      </c>
    </row>
    <row r="440" spans="2:13" ht="11.25" customHeight="1" x14ac:dyDescent="0.2">
      <c r="B440" s="34" t="s">
        <v>973</v>
      </c>
      <c r="C440" s="35" t="s">
        <v>974</v>
      </c>
      <c r="D440" s="36" t="s">
        <v>84</v>
      </c>
      <c r="E440" s="58" t="s">
        <v>85</v>
      </c>
      <c r="F440" s="38">
        <v>37513</v>
      </c>
      <c r="G440" s="58" t="s">
        <v>85</v>
      </c>
      <c r="H440" s="38">
        <v>40172</v>
      </c>
      <c r="I440" s="58" t="s">
        <v>85</v>
      </c>
      <c r="J440" s="38">
        <v>48674</v>
      </c>
      <c r="K440" s="58" t="s">
        <v>85</v>
      </c>
      <c r="L440" s="38">
        <v>50933</v>
      </c>
      <c r="M440" s="54" t="s">
        <v>975</v>
      </c>
    </row>
    <row r="441" spans="2:13" ht="5.25" customHeight="1" x14ac:dyDescent="0.2">
      <c r="B441" s="34"/>
      <c r="C441" s="35"/>
      <c r="D441" s="36"/>
      <c r="E441" s="37"/>
      <c r="F441" s="38"/>
      <c r="G441" s="37"/>
      <c r="H441" s="38"/>
      <c r="I441" s="37"/>
      <c r="J441" s="38"/>
      <c r="K441" s="37"/>
      <c r="L441" s="38"/>
      <c r="M441" s="54"/>
    </row>
    <row r="442" spans="2:13" ht="11.25" customHeight="1" x14ac:dyDescent="0.2">
      <c r="B442" s="31" t="s">
        <v>976</v>
      </c>
      <c r="C442" s="32" t="s">
        <v>977</v>
      </c>
      <c r="D442" s="36"/>
      <c r="E442" s="73"/>
      <c r="F442" s="60"/>
      <c r="G442" s="73"/>
      <c r="H442" s="60"/>
      <c r="I442" s="73"/>
      <c r="J442" s="60"/>
      <c r="K442" s="73"/>
      <c r="L442" s="60"/>
      <c r="M442" s="53"/>
    </row>
    <row r="443" spans="2:13" ht="11.25" customHeight="1" x14ac:dyDescent="0.2">
      <c r="B443" s="31"/>
      <c r="C443" s="32" t="s">
        <v>978</v>
      </c>
      <c r="D443" s="36"/>
      <c r="E443" s="70"/>
      <c r="F443" s="71">
        <f>SUM(F444:F447)</f>
        <v>1339</v>
      </c>
      <c r="G443" s="70"/>
      <c r="H443" s="71">
        <f>SUM(H444:H447)</f>
        <v>1505</v>
      </c>
      <c r="I443" s="70"/>
      <c r="J443" s="71">
        <f>SUM(J444:J447)</f>
        <v>1404</v>
      </c>
      <c r="K443" s="70"/>
      <c r="L443" s="71">
        <f>SUM(L444:L447)</f>
        <v>1155</v>
      </c>
      <c r="M443" s="53" t="s">
        <v>979</v>
      </c>
    </row>
    <row r="444" spans="2:13" ht="11.25" customHeight="1" x14ac:dyDescent="0.2">
      <c r="B444" s="34" t="s">
        <v>980</v>
      </c>
      <c r="C444" s="35" t="s">
        <v>981</v>
      </c>
      <c r="D444" s="36" t="s">
        <v>25</v>
      </c>
      <c r="E444" s="37"/>
      <c r="F444" s="38"/>
      <c r="G444" s="37"/>
      <c r="H444" s="38"/>
      <c r="I444" s="37"/>
      <c r="J444" s="38"/>
      <c r="K444" s="37"/>
      <c r="L444" s="38"/>
      <c r="M444" s="54" t="s">
        <v>982</v>
      </c>
    </row>
    <row r="445" spans="2:13" ht="11.25" customHeight="1" x14ac:dyDescent="0.2">
      <c r="B445" s="34" t="s">
        <v>25</v>
      </c>
      <c r="C445" s="35" t="s">
        <v>983</v>
      </c>
      <c r="D445" s="36" t="s">
        <v>84</v>
      </c>
      <c r="E445" s="58" t="s">
        <v>85</v>
      </c>
      <c r="F445" s="38">
        <v>1298</v>
      </c>
      <c r="G445" s="58" t="s">
        <v>85</v>
      </c>
      <c r="H445" s="38">
        <v>1306</v>
      </c>
      <c r="I445" s="58" t="s">
        <v>85</v>
      </c>
      <c r="J445" s="38">
        <v>1128</v>
      </c>
      <c r="K445" s="58" t="s">
        <v>85</v>
      </c>
      <c r="L445" s="38">
        <v>794</v>
      </c>
      <c r="M445" s="54" t="s">
        <v>984</v>
      </c>
    </row>
    <row r="446" spans="2:13" ht="11.25" customHeight="1" x14ac:dyDescent="0.2">
      <c r="B446" s="34" t="s">
        <v>985</v>
      </c>
      <c r="C446" s="35" t="s">
        <v>986</v>
      </c>
      <c r="D446" s="36"/>
      <c r="E446" s="56"/>
      <c r="F446" s="57"/>
      <c r="G446" s="56"/>
      <c r="H446" s="57"/>
      <c r="I446" s="56"/>
      <c r="J446" s="57"/>
      <c r="K446" s="56"/>
      <c r="L446" s="57"/>
      <c r="M446" s="54" t="s">
        <v>987</v>
      </c>
    </row>
    <row r="447" spans="2:13" ht="11.25" customHeight="1" x14ac:dyDescent="0.2">
      <c r="B447" s="45"/>
      <c r="C447" s="35" t="s">
        <v>988</v>
      </c>
      <c r="D447" s="36" t="s">
        <v>84</v>
      </c>
      <c r="E447" s="58" t="s">
        <v>85</v>
      </c>
      <c r="F447" s="38">
        <v>41</v>
      </c>
      <c r="G447" s="58" t="s">
        <v>85</v>
      </c>
      <c r="H447" s="38">
        <v>199</v>
      </c>
      <c r="I447" s="58" t="s">
        <v>85</v>
      </c>
      <c r="J447" s="38">
        <v>276</v>
      </c>
      <c r="K447" s="58" t="s">
        <v>85</v>
      </c>
      <c r="L447" s="38">
        <v>361</v>
      </c>
      <c r="M447" s="54" t="s">
        <v>989</v>
      </c>
    </row>
    <row r="448" spans="2:13" ht="5.25" customHeight="1" x14ac:dyDescent="0.2">
      <c r="B448" s="34"/>
      <c r="C448" s="35"/>
      <c r="D448" s="36"/>
      <c r="E448" s="37"/>
      <c r="F448" s="38"/>
      <c r="G448" s="37"/>
      <c r="H448" s="38"/>
      <c r="I448" s="37"/>
      <c r="J448" s="38"/>
      <c r="K448" s="37"/>
      <c r="L448" s="38"/>
      <c r="M448" s="54"/>
    </row>
    <row r="449" spans="2:13" ht="11.25" customHeight="1" x14ac:dyDescent="0.2">
      <c r="B449" s="31" t="s">
        <v>990</v>
      </c>
      <c r="C449" s="32" t="s">
        <v>991</v>
      </c>
      <c r="D449" s="36"/>
      <c r="E449" s="70"/>
      <c r="F449" s="71">
        <f>SUM(F451:F452)</f>
        <v>918</v>
      </c>
      <c r="G449" s="70"/>
      <c r="H449" s="71">
        <f>SUM(H451:H452)</f>
        <v>794</v>
      </c>
      <c r="I449" s="70"/>
      <c r="J449" s="71">
        <f>SUM(J451:J452)</f>
        <v>835</v>
      </c>
      <c r="K449" s="70"/>
      <c r="L449" s="71">
        <f>SUM(L451:L452)</f>
        <v>866</v>
      </c>
      <c r="M449" s="53" t="s">
        <v>992</v>
      </c>
    </row>
    <row r="450" spans="2:13" ht="11.25" customHeight="1" x14ac:dyDescent="0.2">
      <c r="B450" s="34" t="s">
        <v>993</v>
      </c>
      <c r="C450" s="35" t="s">
        <v>994</v>
      </c>
      <c r="D450" s="36"/>
      <c r="E450" s="70"/>
      <c r="F450" s="71"/>
      <c r="G450" s="70"/>
      <c r="H450" s="71"/>
      <c r="I450" s="70"/>
      <c r="J450" s="71"/>
      <c r="K450" s="70"/>
      <c r="L450" s="71"/>
      <c r="M450" s="54" t="s">
        <v>995</v>
      </c>
    </row>
    <row r="451" spans="2:13" ht="11.25" customHeight="1" x14ac:dyDescent="0.2">
      <c r="B451" s="34" t="s">
        <v>996</v>
      </c>
      <c r="C451" s="35" t="s">
        <v>997</v>
      </c>
      <c r="D451" s="36" t="s">
        <v>84</v>
      </c>
      <c r="E451" s="58" t="s">
        <v>85</v>
      </c>
      <c r="F451" s="38">
        <v>918</v>
      </c>
      <c r="G451" s="58" t="s">
        <v>85</v>
      </c>
      <c r="H451" s="38">
        <v>794</v>
      </c>
      <c r="I451" s="58" t="s">
        <v>85</v>
      </c>
      <c r="J451" s="38">
        <v>835</v>
      </c>
      <c r="K451" s="58" t="s">
        <v>85</v>
      </c>
      <c r="L451" s="38">
        <v>866</v>
      </c>
      <c r="M451" s="54" t="s">
        <v>998</v>
      </c>
    </row>
    <row r="452" spans="2:13" ht="5.25" customHeight="1" x14ac:dyDescent="0.2">
      <c r="B452" s="100"/>
      <c r="C452" s="76"/>
      <c r="D452" s="44"/>
      <c r="E452" s="105"/>
      <c r="F452" s="106"/>
      <c r="G452" s="105"/>
      <c r="H452" s="106"/>
      <c r="I452" s="105"/>
      <c r="J452" s="106"/>
      <c r="K452" s="105"/>
      <c r="L452" s="106"/>
      <c r="M452" s="79"/>
    </row>
    <row r="453" spans="2:13" ht="11.25" customHeight="1" x14ac:dyDescent="0.2">
      <c r="B453" s="28" t="s">
        <v>2132</v>
      </c>
      <c r="C453" s="20" t="s">
        <v>2137</v>
      </c>
      <c r="D453" s="51"/>
      <c r="E453" s="84"/>
      <c r="F453" s="85"/>
      <c r="G453" s="84"/>
      <c r="H453" s="85"/>
      <c r="I453" s="84"/>
      <c r="J453" s="85"/>
      <c r="K453" s="84"/>
      <c r="L453" s="85"/>
      <c r="M453" s="26" t="s">
        <v>2138</v>
      </c>
    </row>
    <row r="454" spans="2:13" ht="11.25" customHeight="1" x14ac:dyDescent="0.2">
      <c r="B454" s="31"/>
      <c r="C454" s="76" t="s">
        <v>535</v>
      </c>
      <c r="D454" s="51"/>
      <c r="E454" s="86"/>
      <c r="F454" s="19">
        <f>SUM(F456)</f>
        <v>2790</v>
      </c>
      <c r="G454" s="86"/>
      <c r="H454" s="19">
        <f>SUM(H456)</f>
        <v>3293</v>
      </c>
      <c r="I454" s="86"/>
      <c r="J454" s="19">
        <f>SUM(J456)</f>
        <v>6180</v>
      </c>
      <c r="K454" s="86"/>
      <c r="L454" s="19">
        <f>SUM(L456)</f>
        <v>4614</v>
      </c>
      <c r="M454" s="79" t="s">
        <v>2139</v>
      </c>
    </row>
    <row r="455" spans="2:13" ht="5.25" customHeight="1" x14ac:dyDescent="0.2">
      <c r="B455" s="31"/>
      <c r="C455" s="87"/>
      <c r="D455" s="51"/>
      <c r="E455" s="84"/>
      <c r="F455" s="88"/>
      <c r="G455" s="84"/>
      <c r="H455" s="88"/>
      <c r="I455" s="84"/>
      <c r="J455" s="88"/>
      <c r="K455" s="84"/>
      <c r="L455" s="88"/>
      <c r="M455" s="64"/>
    </row>
    <row r="456" spans="2:13" ht="11.25" customHeight="1" x14ac:dyDescent="0.2">
      <c r="B456" s="31" t="s">
        <v>2133</v>
      </c>
      <c r="C456" s="32" t="s">
        <v>2136</v>
      </c>
      <c r="D456" s="47"/>
      <c r="E456" s="89"/>
      <c r="F456" s="33">
        <f>F457</f>
        <v>2790</v>
      </c>
      <c r="G456" s="89"/>
      <c r="H456" s="33">
        <f>H457</f>
        <v>3293</v>
      </c>
      <c r="I456" s="89"/>
      <c r="J456" s="33">
        <f>J457</f>
        <v>6180</v>
      </c>
      <c r="K456" s="89"/>
      <c r="L456" s="33">
        <f>L457</f>
        <v>4614</v>
      </c>
      <c r="M456" s="53" t="s">
        <v>2140</v>
      </c>
    </row>
    <row r="457" spans="2:13" ht="11.25" customHeight="1" x14ac:dyDescent="0.2">
      <c r="B457" s="34" t="s">
        <v>536</v>
      </c>
      <c r="C457" s="35" t="s">
        <v>2134</v>
      </c>
      <c r="D457" s="36" t="s">
        <v>84</v>
      </c>
      <c r="E457" s="90" t="s">
        <v>85</v>
      </c>
      <c r="F457" s="38">
        <v>2790</v>
      </c>
      <c r="G457" s="90" t="s">
        <v>85</v>
      </c>
      <c r="H457" s="38">
        <v>3293</v>
      </c>
      <c r="I457" s="90" t="s">
        <v>85</v>
      </c>
      <c r="J457" s="38">
        <v>6180</v>
      </c>
      <c r="K457" s="90" t="s">
        <v>85</v>
      </c>
      <c r="L457" s="38">
        <v>4614</v>
      </c>
      <c r="M457" s="54" t="s">
        <v>2135</v>
      </c>
    </row>
    <row r="458" spans="2:13" ht="5.25" customHeight="1" x14ac:dyDescent="0.2">
      <c r="B458" s="34"/>
      <c r="C458" s="35"/>
      <c r="D458" s="36"/>
      <c r="E458" s="90"/>
      <c r="F458" s="38"/>
      <c r="G458" s="90"/>
      <c r="H458" s="38"/>
      <c r="I458" s="90"/>
      <c r="J458" s="38"/>
      <c r="K458" s="90"/>
      <c r="L458" s="38"/>
      <c r="M458" s="54"/>
    </row>
    <row r="459" spans="2:13" s="80" customFormat="1" ht="11.25" customHeight="1" x14ac:dyDescent="0.2">
      <c r="B459" s="28" t="s">
        <v>999</v>
      </c>
      <c r="C459" s="20" t="s">
        <v>1000</v>
      </c>
      <c r="D459" s="44"/>
      <c r="E459" s="101"/>
      <c r="F459" s="102"/>
      <c r="G459" s="101"/>
      <c r="H459" s="102"/>
      <c r="I459" s="101"/>
      <c r="J459" s="102"/>
      <c r="K459" s="101"/>
      <c r="L459" s="102"/>
      <c r="M459" s="26" t="s">
        <v>1001</v>
      </c>
    </row>
    <row r="460" spans="2:13" s="80" customFormat="1" ht="11.25" customHeight="1" x14ac:dyDescent="0.2">
      <c r="B460" s="100"/>
      <c r="C460" s="20" t="s">
        <v>1002</v>
      </c>
      <c r="D460" s="24"/>
      <c r="E460" s="25"/>
      <c r="F460" s="19">
        <f>SUM(F463+F472+F478+F489+F502+F517+F523+F520)</f>
        <v>64481</v>
      </c>
      <c r="G460" s="25"/>
      <c r="H460" s="19">
        <f>SUM(H463+H472+H478+H489+H502+H517+H523+H520)</f>
        <v>65244</v>
      </c>
      <c r="I460" s="25"/>
      <c r="J460" s="19">
        <f>SUM(J463+J472+J478+J489+J502+J517+J523+J520)</f>
        <v>80176</v>
      </c>
      <c r="K460" s="25"/>
      <c r="L460" s="19">
        <f>SUM(L463+L472+L478+L489+L502+L517+L523+L520)</f>
        <v>84017</v>
      </c>
      <c r="M460" s="26" t="s">
        <v>1003</v>
      </c>
    </row>
    <row r="461" spans="2:13" ht="5.25" customHeight="1" x14ac:dyDescent="0.2">
      <c r="B461" s="31"/>
      <c r="C461" s="87"/>
      <c r="D461" s="51"/>
      <c r="E461" s="107"/>
      <c r="F461" s="108"/>
      <c r="G461" s="107"/>
      <c r="H461" s="108"/>
      <c r="I461" s="107"/>
      <c r="J461" s="108"/>
      <c r="K461" s="107"/>
      <c r="L461" s="108"/>
      <c r="M461" s="64"/>
    </row>
    <row r="462" spans="2:13" ht="11.25" customHeight="1" x14ac:dyDescent="0.2">
      <c r="B462" s="31" t="s">
        <v>2153</v>
      </c>
      <c r="C462" s="32" t="s">
        <v>1004</v>
      </c>
      <c r="D462" s="51"/>
      <c r="E462" s="73"/>
      <c r="F462" s="60"/>
      <c r="G462" s="73"/>
      <c r="H462" s="60"/>
      <c r="I462" s="73"/>
      <c r="J462" s="60"/>
      <c r="K462" s="73"/>
      <c r="L462" s="60"/>
      <c r="M462" s="53" t="s">
        <v>2047</v>
      </c>
    </row>
    <row r="463" spans="2:13" ht="11.25" customHeight="1" x14ac:dyDescent="0.2">
      <c r="B463" s="31" t="s">
        <v>2154</v>
      </c>
      <c r="C463" s="32" t="s">
        <v>1005</v>
      </c>
      <c r="D463" s="51"/>
      <c r="E463" s="52"/>
      <c r="F463" s="33">
        <f>SUM(F469)</f>
        <v>8296</v>
      </c>
      <c r="G463" s="52"/>
      <c r="H463" s="33">
        <f>SUM(H469)</f>
        <v>11002</v>
      </c>
      <c r="I463" s="52"/>
      <c r="J463" s="33">
        <f>SUM(J469)</f>
        <v>17318</v>
      </c>
      <c r="K463" s="52"/>
      <c r="L463" s="33">
        <f>SUM(L469)</f>
        <v>15653</v>
      </c>
      <c r="M463" s="53" t="s">
        <v>2048</v>
      </c>
    </row>
    <row r="464" spans="2:13" ht="11.25" customHeight="1" x14ac:dyDescent="0.2">
      <c r="B464" s="34" t="s">
        <v>1006</v>
      </c>
      <c r="C464" s="35" t="s">
        <v>1007</v>
      </c>
      <c r="D464" s="36"/>
      <c r="E464" s="37"/>
      <c r="F464" s="38"/>
      <c r="G464" s="37"/>
      <c r="H464" s="38"/>
      <c r="I464" s="37"/>
      <c r="J464" s="38"/>
      <c r="K464" s="37"/>
      <c r="L464" s="38"/>
      <c r="M464" s="54"/>
    </row>
    <row r="465" spans="2:13" ht="11.25" customHeight="1" x14ac:dyDescent="0.2">
      <c r="B465" s="34" t="s">
        <v>2115</v>
      </c>
      <c r="C465" s="35" t="s">
        <v>2116</v>
      </c>
      <c r="D465" s="36"/>
      <c r="E465" s="37"/>
      <c r="F465" s="38"/>
      <c r="G465" s="37"/>
      <c r="H465" s="38"/>
      <c r="I465" s="37"/>
      <c r="J465" s="38"/>
      <c r="K465" s="37"/>
      <c r="L465" s="38"/>
      <c r="M465" s="54"/>
    </row>
    <row r="466" spans="2:13" ht="11.25" customHeight="1" x14ac:dyDescent="0.2">
      <c r="B466" s="34" t="s">
        <v>1008</v>
      </c>
      <c r="C466" s="35" t="s">
        <v>1010</v>
      </c>
      <c r="D466" s="36"/>
      <c r="E466" s="37"/>
      <c r="F466" s="38"/>
      <c r="G466" s="37"/>
      <c r="H466" s="38"/>
      <c r="I466" s="37"/>
      <c r="J466" s="38"/>
      <c r="K466" s="37"/>
      <c r="L466" s="38"/>
      <c r="M466" s="54" t="s">
        <v>2117</v>
      </c>
    </row>
    <row r="467" spans="2:13" ht="11.25" customHeight="1" x14ac:dyDescent="0.2">
      <c r="B467" s="34" t="s">
        <v>1009</v>
      </c>
      <c r="C467" s="35" t="s">
        <v>1012</v>
      </c>
      <c r="D467" s="36"/>
      <c r="E467" s="37"/>
      <c r="F467" s="38"/>
      <c r="G467" s="37"/>
      <c r="H467" s="38"/>
      <c r="I467" s="37"/>
      <c r="J467" s="38"/>
      <c r="K467" s="37"/>
      <c r="L467" s="38"/>
      <c r="M467" s="54" t="s">
        <v>2118</v>
      </c>
    </row>
    <row r="468" spans="2:13" ht="11.25" customHeight="1" x14ac:dyDescent="0.2">
      <c r="B468" s="34" t="s">
        <v>1011</v>
      </c>
      <c r="C468" s="35" t="s">
        <v>1015</v>
      </c>
      <c r="D468" s="36"/>
      <c r="E468" s="56"/>
      <c r="F468" s="57"/>
      <c r="G468" s="56"/>
      <c r="H468" s="57"/>
      <c r="I468" s="56"/>
      <c r="J468" s="57"/>
      <c r="K468" s="56"/>
      <c r="L468" s="57"/>
      <c r="M468" s="54" t="s">
        <v>1013</v>
      </c>
    </row>
    <row r="469" spans="2:13" ht="11.25" customHeight="1" x14ac:dyDescent="0.2">
      <c r="B469" s="34" t="s">
        <v>1014</v>
      </c>
      <c r="C469" s="35"/>
      <c r="D469" s="36" t="s">
        <v>84</v>
      </c>
      <c r="E469" s="37" t="s">
        <v>85</v>
      </c>
      <c r="F469" s="38">
        <v>8296</v>
      </c>
      <c r="G469" s="37" t="s">
        <v>85</v>
      </c>
      <c r="H469" s="38">
        <v>11002</v>
      </c>
      <c r="I469" s="37" t="s">
        <v>85</v>
      </c>
      <c r="J469" s="38">
        <v>17318</v>
      </c>
      <c r="K469" s="37" t="s">
        <v>85</v>
      </c>
      <c r="L469" s="38">
        <v>15653</v>
      </c>
      <c r="M469" s="54" t="s">
        <v>1016</v>
      </c>
    </row>
    <row r="470" spans="2:13" ht="5.25" customHeight="1" x14ac:dyDescent="0.2">
      <c r="B470" s="11"/>
      <c r="C470" s="12"/>
      <c r="D470" s="13"/>
      <c r="E470" s="29"/>
      <c r="F470" s="15"/>
      <c r="G470" s="29"/>
      <c r="H470" s="15"/>
      <c r="I470" s="29"/>
      <c r="J470" s="15"/>
      <c r="K470" s="29"/>
      <c r="L470" s="15"/>
      <c r="M470" s="12"/>
    </row>
    <row r="471" spans="2:13" ht="11.25" customHeight="1" x14ac:dyDescent="0.2">
      <c r="B471" s="31" t="s">
        <v>1017</v>
      </c>
      <c r="C471" s="32" t="s">
        <v>1018</v>
      </c>
      <c r="D471" s="51"/>
      <c r="E471" s="37"/>
      <c r="F471" s="38"/>
      <c r="G471" s="37"/>
      <c r="H471" s="38"/>
      <c r="I471" s="37"/>
      <c r="J471" s="38"/>
      <c r="K471" s="37"/>
      <c r="L471" s="38"/>
      <c r="M471" s="53" t="s">
        <v>1019</v>
      </c>
    </row>
    <row r="472" spans="2:13" ht="11.25" customHeight="1" x14ac:dyDescent="0.2">
      <c r="B472" s="31"/>
      <c r="C472" s="32" t="s">
        <v>1020</v>
      </c>
      <c r="D472" s="51"/>
      <c r="E472" s="52"/>
      <c r="F472" s="33">
        <f>SUM(F473:F475)</f>
        <v>4956</v>
      </c>
      <c r="G472" s="52"/>
      <c r="H472" s="33">
        <f>SUM(H473:H475)</f>
        <v>4441</v>
      </c>
      <c r="I472" s="52"/>
      <c r="J472" s="33">
        <f>SUM(J473:J475)</f>
        <v>4677</v>
      </c>
      <c r="K472" s="52"/>
      <c r="L472" s="33">
        <f>SUM(L473:L475)</f>
        <v>3147</v>
      </c>
      <c r="M472" s="53" t="s">
        <v>1021</v>
      </c>
    </row>
    <row r="473" spans="2:13" ht="11.25" customHeight="1" x14ac:dyDescent="0.2">
      <c r="B473" s="34" t="s">
        <v>1022</v>
      </c>
      <c r="C473" s="35" t="s">
        <v>1023</v>
      </c>
      <c r="D473" s="36" t="s">
        <v>84</v>
      </c>
      <c r="E473" s="37" t="s">
        <v>85</v>
      </c>
      <c r="F473" s="38">
        <v>363</v>
      </c>
      <c r="G473" s="37" t="s">
        <v>85</v>
      </c>
      <c r="H473" s="38">
        <v>128</v>
      </c>
      <c r="I473" s="37" t="s">
        <v>85</v>
      </c>
      <c r="J473" s="38">
        <v>101</v>
      </c>
      <c r="K473" s="37" t="s">
        <v>85</v>
      </c>
      <c r="L473" s="38">
        <v>0</v>
      </c>
      <c r="M473" s="54" t="s">
        <v>1024</v>
      </c>
    </row>
    <row r="474" spans="2:13" ht="11.25" customHeight="1" x14ac:dyDescent="0.2">
      <c r="B474" s="34" t="s">
        <v>1025</v>
      </c>
      <c r="C474" s="35" t="s">
        <v>1026</v>
      </c>
      <c r="D474" s="36" t="s">
        <v>84</v>
      </c>
      <c r="E474" s="37" t="s">
        <v>85</v>
      </c>
      <c r="F474" s="38">
        <v>4593</v>
      </c>
      <c r="G474" s="37" t="s">
        <v>85</v>
      </c>
      <c r="H474" s="38">
        <v>4313</v>
      </c>
      <c r="I474" s="37" t="s">
        <v>85</v>
      </c>
      <c r="J474" s="38">
        <v>4576</v>
      </c>
      <c r="K474" s="37" t="s">
        <v>85</v>
      </c>
      <c r="L474" s="38">
        <v>3147</v>
      </c>
      <c r="M474" s="54" t="s">
        <v>1027</v>
      </c>
    </row>
    <row r="475" spans="2:13" ht="5.25" customHeight="1" x14ac:dyDescent="0.2">
      <c r="B475" s="34"/>
      <c r="C475" s="35"/>
      <c r="D475" s="36"/>
      <c r="E475" s="37"/>
      <c r="F475" s="38"/>
      <c r="G475" s="37"/>
      <c r="H475" s="38"/>
      <c r="I475" s="37"/>
      <c r="J475" s="38"/>
      <c r="K475" s="37"/>
      <c r="L475" s="38"/>
      <c r="M475" s="54"/>
    </row>
    <row r="476" spans="2:13" ht="11.25" customHeight="1" x14ac:dyDescent="0.2">
      <c r="B476" s="31" t="s">
        <v>1028</v>
      </c>
      <c r="C476" s="32" t="s">
        <v>1029</v>
      </c>
      <c r="D476" s="51"/>
      <c r="E476" s="70"/>
      <c r="F476" s="71"/>
      <c r="G476" s="70"/>
      <c r="H476" s="71"/>
      <c r="I476" s="70"/>
      <c r="J476" s="71"/>
      <c r="K476" s="70"/>
      <c r="L476" s="71"/>
      <c r="M476" s="53" t="s">
        <v>1030</v>
      </c>
    </row>
    <row r="477" spans="2:13" ht="11.25" customHeight="1" x14ac:dyDescent="0.2">
      <c r="B477" s="31"/>
      <c r="C477" s="32" t="s">
        <v>1031</v>
      </c>
      <c r="D477" s="51"/>
      <c r="E477" s="84"/>
      <c r="F477" s="88"/>
      <c r="G477" s="84"/>
      <c r="H477" s="88"/>
      <c r="I477" s="84"/>
      <c r="J477" s="88"/>
      <c r="K477" s="84"/>
      <c r="L477" s="88"/>
      <c r="M477" s="53" t="s">
        <v>1032</v>
      </c>
    </row>
    <row r="478" spans="2:13" ht="11.25" customHeight="1" x14ac:dyDescent="0.2">
      <c r="B478" s="31"/>
      <c r="C478" s="32" t="s">
        <v>1033</v>
      </c>
      <c r="D478" s="51"/>
      <c r="E478" s="52"/>
      <c r="F478" s="33">
        <f>SUM(F480:F486)</f>
        <v>18880</v>
      </c>
      <c r="G478" s="52"/>
      <c r="H478" s="33">
        <f>SUM(H480:H486)</f>
        <v>20159</v>
      </c>
      <c r="I478" s="52"/>
      <c r="J478" s="33">
        <f>SUM(J480:J486)</f>
        <v>21507</v>
      </c>
      <c r="K478" s="52"/>
      <c r="L478" s="33">
        <f>SUM(L480:L486)</f>
        <v>21937</v>
      </c>
      <c r="M478" s="53" t="s">
        <v>1034</v>
      </c>
    </row>
    <row r="479" spans="2:13" ht="11.25" customHeight="1" x14ac:dyDescent="0.2">
      <c r="B479" s="34" t="s">
        <v>1035</v>
      </c>
      <c r="C479" s="35" t="s">
        <v>1036</v>
      </c>
      <c r="D479" s="44"/>
      <c r="E479" s="25"/>
      <c r="F479" s="19"/>
      <c r="G479" s="25"/>
      <c r="H479" s="19"/>
      <c r="I479" s="25"/>
      <c r="J479" s="19"/>
      <c r="K479" s="25"/>
      <c r="L479" s="19"/>
      <c r="M479" s="54" t="s">
        <v>1037</v>
      </c>
    </row>
    <row r="480" spans="2:13" ht="11.25" customHeight="1" x14ac:dyDescent="0.2">
      <c r="B480" s="34" t="s">
        <v>25</v>
      </c>
      <c r="C480" s="35" t="s">
        <v>1038</v>
      </c>
      <c r="D480" s="36" t="s">
        <v>253</v>
      </c>
      <c r="E480" s="37">
        <v>1874</v>
      </c>
      <c r="F480" s="38">
        <v>6788</v>
      </c>
      <c r="G480" s="37">
        <v>2001</v>
      </c>
      <c r="H480" s="38">
        <v>7731</v>
      </c>
      <c r="I480" s="37">
        <v>1943</v>
      </c>
      <c r="J480" s="38">
        <v>8021</v>
      </c>
      <c r="K480" s="37">
        <v>1958</v>
      </c>
      <c r="L480" s="38">
        <v>8234</v>
      </c>
      <c r="M480" s="54" t="s">
        <v>1039</v>
      </c>
    </row>
    <row r="481" spans="2:13" ht="11.25" customHeight="1" x14ac:dyDescent="0.2">
      <c r="B481" s="34" t="s">
        <v>1040</v>
      </c>
      <c r="C481" s="35" t="s">
        <v>1041</v>
      </c>
      <c r="D481" s="36"/>
      <c r="E481" s="37"/>
      <c r="F481" s="38"/>
      <c r="G481" s="37"/>
      <c r="H481" s="38"/>
      <c r="I481" s="37"/>
      <c r="J481" s="38"/>
      <c r="K481" s="37"/>
      <c r="L481" s="38"/>
      <c r="M481" s="54" t="s">
        <v>1042</v>
      </c>
    </row>
    <row r="482" spans="2:13" ht="11.25" customHeight="1" x14ac:dyDescent="0.2">
      <c r="B482" s="34"/>
      <c r="C482" s="35" t="s">
        <v>1043</v>
      </c>
      <c r="D482" s="36"/>
      <c r="E482" s="56"/>
      <c r="F482" s="57"/>
      <c r="G482" s="56"/>
      <c r="H482" s="57"/>
      <c r="I482" s="56"/>
      <c r="J482" s="57"/>
      <c r="K482" s="56"/>
      <c r="L482" s="57"/>
      <c r="M482" s="54" t="s">
        <v>1044</v>
      </c>
    </row>
    <row r="483" spans="2:13" ht="11.25" customHeight="1" x14ac:dyDescent="0.2">
      <c r="B483" s="34"/>
      <c r="C483" s="35" t="s">
        <v>1045</v>
      </c>
      <c r="D483" s="36" t="s">
        <v>27</v>
      </c>
      <c r="E483" s="37">
        <v>1304</v>
      </c>
      <c r="F483" s="38">
        <v>5485</v>
      </c>
      <c r="G483" s="37">
        <v>1399</v>
      </c>
      <c r="H483" s="38">
        <v>6181</v>
      </c>
      <c r="I483" s="37">
        <v>1277</v>
      </c>
      <c r="J483" s="38">
        <v>6043</v>
      </c>
      <c r="K483" s="37">
        <v>1176</v>
      </c>
      <c r="L483" s="38">
        <v>5707</v>
      </c>
      <c r="M483" s="54" t="s">
        <v>1046</v>
      </c>
    </row>
    <row r="484" spans="2:13" ht="11.25" customHeight="1" x14ac:dyDescent="0.2">
      <c r="B484" s="34" t="s">
        <v>1047</v>
      </c>
      <c r="C484" s="35" t="s">
        <v>1048</v>
      </c>
      <c r="D484" s="36"/>
      <c r="E484" s="37"/>
      <c r="F484" s="38"/>
      <c r="G484" s="37"/>
      <c r="H484" s="38"/>
      <c r="I484" s="37"/>
      <c r="J484" s="38"/>
      <c r="K484" s="37"/>
      <c r="L484" s="38"/>
      <c r="M484" s="54"/>
    </row>
    <row r="485" spans="2:13" ht="11.25" customHeight="1" x14ac:dyDescent="0.2">
      <c r="B485" s="34" t="s">
        <v>25</v>
      </c>
      <c r="C485" s="35" t="s">
        <v>1049</v>
      </c>
      <c r="D485" s="36" t="s">
        <v>21</v>
      </c>
      <c r="E485" s="37">
        <v>16328</v>
      </c>
      <c r="F485" s="38">
        <v>6122</v>
      </c>
      <c r="G485" s="37">
        <v>15132</v>
      </c>
      <c r="H485" s="38">
        <v>5697</v>
      </c>
      <c r="I485" s="37">
        <v>16741</v>
      </c>
      <c r="J485" s="38">
        <v>6857</v>
      </c>
      <c r="K485" s="37">
        <v>17144</v>
      </c>
      <c r="L485" s="38">
        <v>7391</v>
      </c>
      <c r="M485" s="54" t="s">
        <v>1050</v>
      </c>
    </row>
    <row r="486" spans="2:13" ht="11.25" customHeight="1" x14ac:dyDescent="0.2">
      <c r="B486" s="34" t="s">
        <v>1051</v>
      </c>
      <c r="C486" s="35" t="s">
        <v>1052</v>
      </c>
      <c r="D486" s="36" t="s">
        <v>27</v>
      </c>
      <c r="E486" s="37">
        <v>196</v>
      </c>
      <c r="F486" s="38">
        <v>485</v>
      </c>
      <c r="G486" s="37">
        <v>204</v>
      </c>
      <c r="H486" s="38">
        <v>550</v>
      </c>
      <c r="I486" s="37">
        <v>206</v>
      </c>
      <c r="J486" s="38">
        <v>586</v>
      </c>
      <c r="K486" s="37">
        <v>209</v>
      </c>
      <c r="L486" s="38">
        <v>605</v>
      </c>
      <c r="M486" s="54" t="s">
        <v>1053</v>
      </c>
    </row>
    <row r="487" spans="2:13" ht="5.25" customHeight="1" x14ac:dyDescent="0.2">
      <c r="B487" s="34"/>
      <c r="C487" s="35"/>
      <c r="D487" s="36"/>
      <c r="E487" s="37"/>
      <c r="F487" s="38"/>
      <c r="G487" s="37"/>
      <c r="H487" s="38"/>
      <c r="I487" s="37"/>
      <c r="J487" s="38"/>
      <c r="K487" s="37"/>
      <c r="L487" s="38"/>
      <c r="M487" s="54"/>
    </row>
    <row r="488" spans="2:13" ht="11.25" customHeight="1" x14ac:dyDescent="0.2">
      <c r="B488" s="31" t="s">
        <v>1054</v>
      </c>
      <c r="C488" s="32" t="s">
        <v>1055</v>
      </c>
      <c r="D488" s="47"/>
      <c r="E488" s="56"/>
      <c r="F488" s="57"/>
      <c r="G488" s="56"/>
      <c r="H488" s="57"/>
      <c r="I488" s="56"/>
      <c r="J488" s="57"/>
      <c r="K488" s="56"/>
      <c r="L488" s="57"/>
      <c r="M488" s="53" t="s">
        <v>1056</v>
      </c>
    </row>
    <row r="489" spans="2:13" ht="11.25" customHeight="1" x14ac:dyDescent="0.2">
      <c r="B489" s="31"/>
      <c r="C489" s="32" t="s">
        <v>1057</v>
      </c>
      <c r="D489" s="47"/>
      <c r="E489" s="52"/>
      <c r="F489" s="33">
        <f>SUM(F491:F500)</f>
        <v>16512</v>
      </c>
      <c r="G489" s="52"/>
      <c r="H489" s="33">
        <f>SUM(H491:H500)</f>
        <v>13823</v>
      </c>
      <c r="I489" s="52"/>
      <c r="J489" s="33">
        <f>SUM(J491:J500)</f>
        <v>17316</v>
      </c>
      <c r="K489" s="52"/>
      <c r="L489" s="33">
        <f>SUM(L491:L500)</f>
        <v>21165</v>
      </c>
      <c r="M489" s="53" t="s">
        <v>1058</v>
      </c>
    </row>
    <row r="490" spans="2:13" ht="11.25" customHeight="1" x14ac:dyDescent="0.2">
      <c r="B490" s="34" t="s">
        <v>1059</v>
      </c>
      <c r="C490" s="35" t="s">
        <v>1060</v>
      </c>
      <c r="D490" s="47"/>
      <c r="E490" s="91"/>
      <c r="F490" s="72"/>
      <c r="G490" s="91"/>
      <c r="H490" s="72"/>
      <c r="I490" s="91"/>
      <c r="J490" s="72"/>
      <c r="K490" s="91"/>
      <c r="L490" s="72"/>
      <c r="M490" s="54" t="s">
        <v>1061</v>
      </c>
    </row>
    <row r="491" spans="2:13" ht="11.25" customHeight="1" x14ac:dyDescent="0.2">
      <c r="B491" s="34" t="s">
        <v>25</v>
      </c>
      <c r="C491" s="35" t="s">
        <v>1062</v>
      </c>
      <c r="D491" s="36" t="s">
        <v>21</v>
      </c>
      <c r="E491" s="37">
        <v>9029</v>
      </c>
      <c r="F491" s="38">
        <v>6868</v>
      </c>
      <c r="G491" s="37">
        <v>8060</v>
      </c>
      <c r="H491" s="38">
        <v>6112</v>
      </c>
      <c r="I491" s="37">
        <v>10690</v>
      </c>
      <c r="J491" s="38">
        <v>8343</v>
      </c>
      <c r="K491" s="37">
        <v>9536</v>
      </c>
      <c r="L491" s="38">
        <v>7712</v>
      </c>
      <c r="M491" s="54" t="s">
        <v>1063</v>
      </c>
    </row>
    <row r="492" spans="2:13" ht="11.25" customHeight="1" x14ac:dyDescent="0.2">
      <c r="B492" s="34" t="s">
        <v>1064</v>
      </c>
      <c r="C492" s="35" t="s">
        <v>1065</v>
      </c>
      <c r="D492" s="36" t="s">
        <v>27</v>
      </c>
      <c r="E492" s="37">
        <v>61</v>
      </c>
      <c r="F492" s="38">
        <v>291</v>
      </c>
      <c r="G492" s="37">
        <v>66</v>
      </c>
      <c r="H492" s="38">
        <v>313</v>
      </c>
      <c r="I492" s="37">
        <v>72</v>
      </c>
      <c r="J492" s="38">
        <v>350</v>
      </c>
      <c r="K492" s="37">
        <v>91</v>
      </c>
      <c r="L492" s="38">
        <v>455</v>
      </c>
      <c r="M492" s="54" t="s">
        <v>1066</v>
      </c>
    </row>
    <row r="493" spans="2:13" ht="11.25" customHeight="1" x14ac:dyDescent="0.2">
      <c r="B493" s="34" t="s">
        <v>1067</v>
      </c>
      <c r="C493" s="35" t="s">
        <v>1068</v>
      </c>
      <c r="D493" s="36" t="s">
        <v>27</v>
      </c>
      <c r="E493" s="37">
        <v>275</v>
      </c>
      <c r="F493" s="38">
        <v>504</v>
      </c>
      <c r="G493" s="37">
        <v>346</v>
      </c>
      <c r="H493" s="38">
        <v>586</v>
      </c>
      <c r="I493" s="37">
        <v>421</v>
      </c>
      <c r="J493" s="38">
        <v>724</v>
      </c>
      <c r="K493" s="37">
        <v>467</v>
      </c>
      <c r="L493" s="38">
        <v>839</v>
      </c>
      <c r="M493" s="54" t="s">
        <v>1069</v>
      </c>
    </row>
    <row r="494" spans="2:13" ht="11.25" customHeight="1" x14ac:dyDescent="0.2">
      <c r="B494" s="34" t="s">
        <v>1070</v>
      </c>
      <c r="C494" s="35" t="s">
        <v>1071</v>
      </c>
      <c r="D494" s="36"/>
      <c r="E494" s="37"/>
      <c r="F494" s="38"/>
      <c r="G494" s="37"/>
      <c r="H494" s="38"/>
      <c r="I494" s="37"/>
      <c r="J494" s="38"/>
      <c r="K494" s="37"/>
      <c r="L494" s="38"/>
      <c r="M494" s="54" t="s">
        <v>1072</v>
      </c>
    </row>
    <row r="495" spans="2:13" ht="11.25" customHeight="1" x14ac:dyDescent="0.2">
      <c r="B495" s="34"/>
      <c r="C495" s="35" t="s">
        <v>1073</v>
      </c>
      <c r="D495" s="36"/>
      <c r="E495" s="37"/>
      <c r="F495" s="38"/>
      <c r="G495" s="37"/>
      <c r="H495" s="38"/>
      <c r="I495" s="37"/>
      <c r="J495" s="38"/>
      <c r="K495" s="37"/>
      <c r="L495" s="38"/>
      <c r="M495" s="54" t="s">
        <v>1074</v>
      </c>
    </row>
    <row r="496" spans="2:13" ht="11.25" customHeight="1" x14ac:dyDescent="0.2">
      <c r="B496" s="34"/>
      <c r="C496" s="35" t="s">
        <v>1075</v>
      </c>
      <c r="D496" s="36" t="s">
        <v>27</v>
      </c>
      <c r="E496" s="37">
        <v>8892</v>
      </c>
      <c r="F496" s="38">
        <v>8777</v>
      </c>
      <c r="G496" s="37">
        <v>6362</v>
      </c>
      <c r="H496" s="38">
        <v>6706</v>
      </c>
      <c r="I496" s="37">
        <v>7298</v>
      </c>
      <c r="J496" s="38">
        <v>7795</v>
      </c>
      <c r="K496" s="37">
        <v>10943</v>
      </c>
      <c r="L496" s="38">
        <v>12039</v>
      </c>
      <c r="M496" s="54" t="s">
        <v>1076</v>
      </c>
    </row>
    <row r="497" spans="2:13" ht="11.25" customHeight="1" x14ac:dyDescent="0.2">
      <c r="B497" s="34" t="s">
        <v>1077</v>
      </c>
      <c r="C497" s="35" t="s">
        <v>1078</v>
      </c>
      <c r="D497" s="36" t="s">
        <v>27</v>
      </c>
      <c r="E497" s="37">
        <v>31</v>
      </c>
      <c r="F497" s="38">
        <v>60</v>
      </c>
      <c r="G497" s="37">
        <v>46</v>
      </c>
      <c r="H497" s="38">
        <v>96</v>
      </c>
      <c r="I497" s="37">
        <v>44</v>
      </c>
      <c r="J497" s="38">
        <v>91</v>
      </c>
      <c r="K497" s="37">
        <v>49</v>
      </c>
      <c r="L497" s="38">
        <v>105</v>
      </c>
      <c r="M497" s="54" t="s">
        <v>1079</v>
      </c>
    </row>
    <row r="498" spans="2:13" ht="11.25" customHeight="1" x14ac:dyDescent="0.2">
      <c r="B498" s="34" t="s">
        <v>1080</v>
      </c>
      <c r="C498" s="35" t="s">
        <v>1081</v>
      </c>
      <c r="D498" s="36"/>
      <c r="E498" s="56"/>
      <c r="F498" s="57"/>
      <c r="G498" s="56"/>
      <c r="H498" s="57"/>
      <c r="I498" s="56"/>
      <c r="J498" s="57"/>
      <c r="K498" s="56"/>
      <c r="L498" s="57"/>
      <c r="M498" s="54" t="s">
        <v>1082</v>
      </c>
    </row>
    <row r="499" spans="2:13" ht="11.25" customHeight="1" x14ac:dyDescent="0.2">
      <c r="B499" s="34" t="s">
        <v>1083</v>
      </c>
      <c r="C499" s="35" t="s">
        <v>1084</v>
      </c>
      <c r="D499" s="36" t="s">
        <v>84</v>
      </c>
      <c r="E499" s="37" t="s">
        <v>85</v>
      </c>
      <c r="F499" s="38">
        <v>12</v>
      </c>
      <c r="G499" s="37" t="s">
        <v>85</v>
      </c>
      <c r="H499" s="38">
        <v>10</v>
      </c>
      <c r="I499" s="37" t="s">
        <v>85</v>
      </c>
      <c r="J499" s="38">
        <v>13</v>
      </c>
      <c r="K499" s="37" t="s">
        <v>85</v>
      </c>
      <c r="L499" s="38">
        <v>15</v>
      </c>
      <c r="M499" s="54" t="s">
        <v>1085</v>
      </c>
    </row>
    <row r="500" spans="2:13" ht="5.25" customHeight="1" x14ac:dyDescent="0.2">
      <c r="B500" s="34"/>
      <c r="C500" s="35"/>
      <c r="D500" s="36"/>
      <c r="E500" s="37"/>
      <c r="F500" s="38"/>
      <c r="G500" s="37"/>
      <c r="H500" s="38"/>
      <c r="I500" s="37"/>
      <c r="J500" s="38"/>
      <c r="K500" s="37"/>
      <c r="L500" s="38"/>
      <c r="M500" s="54"/>
    </row>
    <row r="501" spans="2:13" ht="11.25" customHeight="1" x14ac:dyDescent="0.2">
      <c r="B501" s="31" t="s">
        <v>1086</v>
      </c>
      <c r="C501" s="32" t="s">
        <v>1087</v>
      </c>
      <c r="D501" s="36"/>
      <c r="E501" s="37"/>
      <c r="F501" s="38"/>
      <c r="G501" s="37"/>
      <c r="H501" s="38"/>
      <c r="I501" s="37"/>
      <c r="J501" s="38"/>
      <c r="K501" s="37"/>
      <c r="L501" s="38"/>
      <c r="M501" s="53" t="s">
        <v>1088</v>
      </c>
    </row>
    <row r="502" spans="2:13" ht="11.25" customHeight="1" x14ac:dyDescent="0.2">
      <c r="B502" s="31"/>
      <c r="C502" s="32" t="s">
        <v>1089</v>
      </c>
      <c r="D502" s="36"/>
      <c r="E502" s="70"/>
      <c r="F502" s="71">
        <f>SUM(F503:F510,F511:F516)</f>
        <v>3234</v>
      </c>
      <c r="G502" s="70"/>
      <c r="H502" s="71">
        <f>SUM(H503:H510,H511:H516)</f>
        <v>3060</v>
      </c>
      <c r="I502" s="70"/>
      <c r="J502" s="71">
        <f>SUM(J503:J510,J511:J516)</f>
        <v>4259</v>
      </c>
      <c r="K502" s="70"/>
      <c r="L502" s="71">
        <f>SUM(L503:L510,L511:L516)</f>
        <v>4700</v>
      </c>
      <c r="M502" s="53" t="s">
        <v>1090</v>
      </c>
    </row>
    <row r="503" spans="2:13" ht="11.25" customHeight="1" x14ac:dyDescent="0.2">
      <c r="B503" s="34" t="s">
        <v>1091</v>
      </c>
      <c r="C503" s="35" t="s">
        <v>1092</v>
      </c>
      <c r="D503" s="36" t="s">
        <v>84</v>
      </c>
      <c r="E503" s="37" t="s">
        <v>85</v>
      </c>
      <c r="F503" s="38">
        <v>12</v>
      </c>
      <c r="G503" s="37" t="s">
        <v>85</v>
      </c>
      <c r="H503" s="38">
        <v>19</v>
      </c>
      <c r="I503" s="37" t="s">
        <v>85</v>
      </c>
      <c r="J503" s="38">
        <v>41</v>
      </c>
      <c r="K503" s="37" t="s">
        <v>85</v>
      </c>
      <c r="L503" s="38">
        <v>66</v>
      </c>
      <c r="M503" s="54" t="s">
        <v>1093</v>
      </c>
    </row>
    <row r="504" spans="2:13" ht="11.25" customHeight="1" x14ac:dyDescent="0.2">
      <c r="B504" s="34" t="s">
        <v>1094</v>
      </c>
      <c r="C504" s="35" t="s">
        <v>1095</v>
      </c>
      <c r="D504" s="36" t="s">
        <v>25</v>
      </c>
      <c r="E504" s="37"/>
      <c r="F504" s="38"/>
      <c r="G504" s="37"/>
      <c r="H504" s="38"/>
      <c r="I504" s="37"/>
      <c r="J504" s="38"/>
      <c r="K504" s="37"/>
      <c r="L504" s="38"/>
      <c r="M504" s="54" t="s">
        <v>25</v>
      </c>
    </row>
    <row r="505" spans="2:13" ht="11.25" customHeight="1" x14ac:dyDescent="0.2">
      <c r="B505" s="34"/>
      <c r="C505" s="35" t="s">
        <v>1096</v>
      </c>
      <c r="D505" s="36" t="s">
        <v>84</v>
      </c>
      <c r="E505" s="37" t="s">
        <v>85</v>
      </c>
      <c r="F505" s="38">
        <v>25</v>
      </c>
      <c r="G505" s="37" t="s">
        <v>85</v>
      </c>
      <c r="H505" s="38">
        <v>31</v>
      </c>
      <c r="I505" s="37" t="s">
        <v>85</v>
      </c>
      <c r="J505" s="38">
        <v>38</v>
      </c>
      <c r="K505" s="37" t="s">
        <v>85</v>
      </c>
      <c r="L505" s="38">
        <v>32</v>
      </c>
      <c r="M505" s="54" t="s">
        <v>1097</v>
      </c>
    </row>
    <row r="506" spans="2:13" ht="11.25" customHeight="1" x14ac:dyDescent="0.2">
      <c r="B506" s="34" t="s">
        <v>1098</v>
      </c>
      <c r="C506" s="35" t="s">
        <v>1099</v>
      </c>
      <c r="D506" s="36"/>
      <c r="E506" s="37"/>
      <c r="F506" s="38"/>
      <c r="G506" s="37"/>
      <c r="H506" s="38"/>
      <c r="I506" s="37"/>
      <c r="J506" s="38"/>
      <c r="K506" s="37"/>
      <c r="L506" s="38"/>
      <c r="M506" s="54" t="s">
        <v>1100</v>
      </c>
    </row>
    <row r="507" spans="2:13" ht="11.25" customHeight="1" x14ac:dyDescent="0.2">
      <c r="B507" s="34" t="s">
        <v>25</v>
      </c>
      <c r="C507" s="35" t="s">
        <v>1101</v>
      </c>
      <c r="D507" s="36"/>
      <c r="E507" s="37"/>
      <c r="F507" s="38"/>
      <c r="G507" s="37"/>
      <c r="H507" s="38"/>
      <c r="I507" s="37"/>
      <c r="J507" s="38"/>
      <c r="K507" s="37"/>
      <c r="L507" s="38"/>
      <c r="M507" s="54" t="s">
        <v>1102</v>
      </c>
    </row>
    <row r="508" spans="2:13" ht="11.25" customHeight="1" x14ac:dyDescent="0.2">
      <c r="B508" s="34" t="s">
        <v>25</v>
      </c>
      <c r="C508" s="35" t="s">
        <v>1103</v>
      </c>
      <c r="D508" s="36" t="s">
        <v>84</v>
      </c>
      <c r="E508" s="37" t="s">
        <v>85</v>
      </c>
      <c r="F508" s="38">
        <v>2694</v>
      </c>
      <c r="G508" s="37" t="s">
        <v>85</v>
      </c>
      <c r="H508" s="38">
        <v>2389</v>
      </c>
      <c r="I508" s="37" t="s">
        <v>85</v>
      </c>
      <c r="J508" s="38">
        <v>3576</v>
      </c>
      <c r="K508" s="37" t="s">
        <v>85</v>
      </c>
      <c r="L508" s="38">
        <v>3782</v>
      </c>
      <c r="M508" s="54" t="s">
        <v>1104</v>
      </c>
    </row>
    <row r="509" spans="2:13" ht="11.25" customHeight="1" x14ac:dyDescent="0.2">
      <c r="B509" s="34" t="s">
        <v>1105</v>
      </c>
      <c r="C509" s="35" t="s">
        <v>1106</v>
      </c>
      <c r="D509" s="36" t="s">
        <v>25</v>
      </c>
      <c r="E509" s="37"/>
      <c r="F509" s="38"/>
      <c r="G509" s="37"/>
      <c r="H509" s="38"/>
      <c r="I509" s="37"/>
      <c r="J509" s="38"/>
      <c r="K509" s="37"/>
      <c r="L509" s="38"/>
      <c r="M509" s="54" t="s">
        <v>25</v>
      </c>
    </row>
    <row r="510" spans="2:13" ht="11.25" customHeight="1" x14ac:dyDescent="0.2">
      <c r="B510" s="34"/>
      <c r="C510" s="35" t="s">
        <v>1107</v>
      </c>
      <c r="D510" s="36" t="s">
        <v>21</v>
      </c>
      <c r="E510" s="37">
        <v>44</v>
      </c>
      <c r="F510" s="38">
        <v>276</v>
      </c>
      <c r="G510" s="37">
        <v>52</v>
      </c>
      <c r="H510" s="38">
        <v>349</v>
      </c>
      <c r="I510" s="37">
        <v>51</v>
      </c>
      <c r="J510" s="38">
        <v>354</v>
      </c>
      <c r="K510" s="37">
        <v>84</v>
      </c>
      <c r="L510" s="38">
        <v>589</v>
      </c>
      <c r="M510" s="54" t="s">
        <v>1108</v>
      </c>
    </row>
    <row r="511" spans="2:13" ht="11.25" customHeight="1" x14ac:dyDescent="0.2">
      <c r="B511" s="34" t="s">
        <v>1109</v>
      </c>
      <c r="C511" s="35" t="s">
        <v>1110</v>
      </c>
      <c r="D511" s="36" t="s">
        <v>27</v>
      </c>
      <c r="E511" s="37">
        <v>2</v>
      </c>
      <c r="F511" s="38">
        <v>31</v>
      </c>
      <c r="G511" s="37">
        <v>3</v>
      </c>
      <c r="H511" s="38">
        <v>43</v>
      </c>
      <c r="I511" s="37">
        <v>3</v>
      </c>
      <c r="J511" s="38">
        <v>41</v>
      </c>
      <c r="K511" s="37">
        <v>2</v>
      </c>
      <c r="L511" s="38">
        <v>32</v>
      </c>
      <c r="M511" s="54" t="s">
        <v>1111</v>
      </c>
    </row>
    <row r="512" spans="2:13" ht="11.25" customHeight="1" x14ac:dyDescent="0.2">
      <c r="B512" s="34" t="s">
        <v>1112</v>
      </c>
      <c r="C512" s="35" t="s">
        <v>1113</v>
      </c>
      <c r="D512" s="36" t="s">
        <v>25</v>
      </c>
      <c r="E512" s="37"/>
      <c r="F512" s="38"/>
      <c r="G512" s="37"/>
      <c r="H512" s="38"/>
      <c r="I512" s="37"/>
      <c r="J512" s="38"/>
      <c r="K512" s="37"/>
      <c r="L512" s="38"/>
      <c r="M512" s="54" t="s">
        <v>1114</v>
      </c>
    </row>
    <row r="513" spans="2:13" ht="11.25" customHeight="1" x14ac:dyDescent="0.2">
      <c r="B513" s="34" t="s">
        <v>25</v>
      </c>
      <c r="C513" s="35" t="s">
        <v>1115</v>
      </c>
      <c r="D513" s="36" t="s">
        <v>85</v>
      </c>
      <c r="E513" s="37" t="s">
        <v>85</v>
      </c>
      <c r="F513" s="38">
        <v>74</v>
      </c>
      <c r="G513" s="37" t="s">
        <v>85</v>
      </c>
      <c r="H513" s="38">
        <v>87</v>
      </c>
      <c r="I513" s="37" t="s">
        <v>85</v>
      </c>
      <c r="J513" s="38">
        <v>77</v>
      </c>
      <c r="K513" s="37" t="s">
        <v>85</v>
      </c>
      <c r="L513" s="38">
        <v>93</v>
      </c>
      <c r="M513" s="54" t="s">
        <v>1116</v>
      </c>
    </row>
    <row r="514" spans="2:13" ht="11.25" customHeight="1" x14ac:dyDescent="0.2">
      <c r="B514" s="34" t="s">
        <v>1117</v>
      </c>
      <c r="C514" s="35" t="s">
        <v>1118</v>
      </c>
      <c r="D514" s="36" t="s">
        <v>84</v>
      </c>
      <c r="E514" s="37" t="s">
        <v>85</v>
      </c>
      <c r="F514" s="38">
        <v>49</v>
      </c>
      <c r="G514" s="37" t="s">
        <v>85</v>
      </c>
      <c r="H514" s="38">
        <v>56</v>
      </c>
      <c r="I514" s="37" t="s">
        <v>85</v>
      </c>
      <c r="J514" s="38">
        <v>52</v>
      </c>
      <c r="K514" s="37" t="s">
        <v>85</v>
      </c>
      <c r="L514" s="38">
        <v>42</v>
      </c>
      <c r="M514" s="54" t="s">
        <v>1119</v>
      </c>
    </row>
    <row r="515" spans="2:13" ht="11.25" customHeight="1" x14ac:dyDescent="0.2">
      <c r="B515" s="34" t="s">
        <v>1120</v>
      </c>
      <c r="C515" s="35" t="s">
        <v>1121</v>
      </c>
      <c r="D515" s="36" t="s">
        <v>84</v>
      </c>
      <c r="E515" s="37" t="s">
        <v>85</v>
      </c>
      <c r="F515" s="38">
        <v>73</v>
      </c>
      <c r="G515" s="37" t="s">
        <v>85</v>
      </c>
      <c r="H515" s="38">
        <v>86</v>
      </c>
      <c r="I515" s="37" t="s">
        <v>85</v>
      </c>
      <c r="J515" s="38">
        <v>80</v>
      </c>
      <c r="K515" s="37" t="s">
        <v>85</v>
      </c>
      <c r="L515" s="38">
        <v>64</v>
      </c>
      <c r="M515" s="54" t="s">
        <v>1122</v>
      </c>
    </row>
    <row r="516" spans="2:13" ht="5.25" customHeight="1" x14ac:dyDescent="0.2">
      <c r="B516" s="34"/>
      <c r="C516" s="35"/>
      <c r="D516" s="36"/>
      <c r="E516" s="37"/>
      <c r="F516" s="38"/>
      <c r="G516" s="37"/>
      <c r="H516" s="38"/>
      <c r="I516" s="37"/>
      <c r="J516" s="38"/>
      <c r="K516" s="37"/>
      <c r="L516" s="38"/>
      <c r="M516" s="54"/>
    </row>
    <row r="517" spans="2:13" ht="11.25" customHeight="1" x14ac:dyDescent="0.2">
      <c r="B517" s="31" t="s">
        <v>1123</v>
      </c>
      <c r="C517" s="32" t="s">
        <v>1124</v>
      </c>
      <c r="D517" s="47"/>
      <c r="E517" s="70"/>
      <c r="F517" s="71">
        <f>SUM(F518)</f>
        <v>4509</v>
      </c>
      <c r="G517" s="70"/>
      <c r="H517" s="71">
        <f>SUM(H518)</f>
        <v>5315</v>
      </c>
      <c r="I517" s="70"/>
      <c r="J517" s="71">
        <f>SUM(J518)</f>
        <v>6450</v>
      </c>
      <c r="K517" s="70"/>
      <c r="L517" s="71">
        <f>SUM(L518)</f>
        <v>6623</v>
      </c>
      <c r="M517" s="53" t="s">
        <v>1125</v>
      </c>
    </row>
    <row r="518" spans="2:13" ht="11.25" customHeight="1" x14ac:dyDescent="0.2">
      <c r="B518" s="34" t="s">
        <v>1126</v>
      </c>
      <c r="C518" s="35" t="s">
        <v>1127</v>
      </c>
      <c r="D518" s="36" t="s">
        <v>21</v>
      </c>
      <c r="E518" s="37">
        <v>14904</v>
      </c>
      <c r="F518" s="38">
        <v>4509</v>
      </c>
      <c r="G518" s="37">
        <v>17872</v>
      </c>
      <c r="H518" s="38">
        <v>5315</v>
      </c>
      <c r="I518" s="37">
        <v>19564</v>
      </c>
      <c r="J518" s="38">
        <v>6450</v>
      </c>
      <c r="K518" s="37">
        <v>19085</v>
      </c>
      <c r="L518" s="38">
        <v>6623</v>
      </c>
      <c r="M518" s="54" t="s">
        <v>1128</v>
      </c>
    </row>
    <row r="519" spans="2:13" ht="5.25" customHeight="1" x14ac:dyDescent="0.2">
      <c r="B519" s="34"/>
      <c r="C519" s="35"/>
      <c r="D519" s="36"/>
      <c r="E519" s="37"/>
      <c r="F519" s="38"/>
      <c r="G519" s="37"/>
      <c r="H519" s="38"/>
      <c r="I519" s="37"/>
      <c r="J519" s="38"/>
      <c r="K519" s="37"/>
      <c r="L519" s="38"/>
      <c r="M519" s="54"/>
    </row>
    <row r="520" spans="2:13" ht="11.25" customHeight="1" x14ac:dyDescent="0.2">
      <c r="B520" s="31" t="s">
        <v>1129</v>
      </c>
      <c r="C520" s="32" t="s">
        <v>1130</v>
      </c>
      <c r="D520" s="36"/>
      <c r="E520" s="70"/>
      <c r="F520" s="71">
        <f>F522</f>
        <v>1504</v>
      </c>
      <c r="G520" s="70"/>
      <c r="H520" s="71">
        <f>H522</f>
        <v>1729</v>
      </c>
      <c r="I520" s="70"/>
      <c r="J520" s="71">
        <f>J522</f>
        <v>2131</v>
      </c>
      <c r="K520" s="70"/>
      <c r="L520" s="71">
        <f>L522</f>
        <v>2344</v>
      </c>
      <c r="M520" s="53" t="s">
        <v>1131</v>
      </c>
    </row>
    <row r="521" spans="2:13" ht="11.25" customHeight="1" x14ac:dyDescent="0.2">
      <c r="B521" s="45" t="s">
        <v>1132</v>
      </c>
      <c r="C521" s="35" t="s">
        <v>1133</v>
      </c>
      <c r="D521" s="36"/>
      <c r="E521" s="70"/>
      <c r="F521" s="71"/>
      <c r="G521" s="70"/>
      <c r="H521" s="71"/>
      <c r="I521" s="70"/>
      <c r="J521" s="71"/>
      <c r="K521" s="70"/>
      <c r="L521" s="71"/>
      <c r="M521" s="54" t="s">
        <v>1134</v>
      </c>
    </row>
    <row r="522" spans="2:13" ht="11.25" customHeight="1" x14ac:dyDescent="0.2">
      <c r="B522" s="45" t="s">
        <v>1135</v>
      </c>
      <c r="C522" s="35" t="s">
        <v>1136</v>
      </c>
      <c r="D522" s="36" t="s">
        <v>84</v>
      </c>
      <c r="E522" s="37" t="s">
        <v>85</v>
      </c>
      <c r="F522" s="38">
        <v>1504</v>
      </c>
      <c r="G522" s="37" t="s">
        <v>85</v>
      </c>
      <c r="H522" s="38">
        <v>1729</v>
      </c>
      <c r="I522" s="37" t="s">
        <v>85</v>
      </c>
      <c r="J522" s="38">
        <v>2131</v>
      </c>
      <c r="K522" s="37" t="s">
        <v>85</v>
      </c>
      <c r="L522" s="38">
        <v>2344</v>
      </c>
      <c r="M522" s="54" t="s">
        <v>1137</v>
      </c>
    </row>
    <row r="523" spans="2:13" ht="13.5" customHeight="1" x14ac:dyDescent="0.2">
      <c r="B523" s="31" t="s">
        <v>1138</v>
      </c>
      <c r="C523" s="32" t="s">
        <v>1139</v>
      </c>
      <c r="D523" s="36"/>
      <c r="E523" s="70"/>
      <c r="F523" s="71">
        <f>SUM(F525:F528)</f>
        <v>6590</v>
      </c>
      <c r="G523" s="70"/>
      <c r="H523" s="71">
        <f>SUM(H525:H528)</f>
        <v>5715</v>
      </c>
      <c r="I523" s="70"/>
      <c r="J523" s="71">
        <f>SUM(J525:J528)</f>
        <v>6518</v>
      </c>
      <c r="K523" s="70"/>
      <c r="L523" s="71">
        <f>SUM(L525:L528)</f>
        <v>8448</v>
      </c>
      <c r="M523" s="53" t="s">
        <v>1140</v>
      </c>
    </row>
    <row r="524" spans="2:13" ht="11.25" customHeight="1" x14ac:dyDescent="0.2">
      <c r="B524" s="34" t="s">
        <v>1141</v>
      </c>
      <c r="C524" s="35" t="s">
        <v>1142</v>
      </c>
      <c r="D524" s="36"/>
      <c r="E524" s="58"/>
      <c r="F524" s="57"/>
      <c r="G524" s="58"/>
      <c r="H524" s="57"/>
      <c r="I524" s="58"/>
      <c r="J524" s="57"/>
      <c r="K524" s="58"/>
      <c r="L524" s="57"/>
      <c r="M524" s="54" t="s">
        <v>1143</v>
      </c>
    </row>
    <row r="525" spans="2:13" ht="11.25" customHeight="1" x14ac:dyDescent="0.2">
      <c r="B525" s="45"/>
      <c r="C525" s="35" t="s">
        <v>1144</v>
      </c>
      <c r="D525" s="36" t="s">
        <v>253</v>
      </c>
      <c r="E525" s="37">
        <v>720</v>
      </c>
      <c r="F525" s="38">
        <v>439</v>
      </c>
      <c r="G525" s="37">
        <v>861</v>
      </c>
      <c r="H525" s="38">
        <v>540</v>
      </c>
      <c r="I525" s="37">
        <v>741</v>
      </c>
      <c r="J525" s="38">
        <v>507</v>
      </c>
      <c r="K525" s="37">
        <v>866</v>
      </c>
      <c r="L525" s="38">
        <v>627</v>
      </c>
      <c r="M525" s="54" t="s">
        <v>1145</v>
      </c>
    </row>
    <row r="526" spans="2:13" ht="11.25" customHeight="1" x14ac:dyDescent="0.2">
      <c r="B526" s="34" t="s">
        <v>1146</v>
      </c>
      <c r="C526" s="35" t="s">
        <v>1147</v>
      </c>
      <c r="D526" s="36" t="s">
        <v>644</v>
      </c>
      <c r="E526" s="37">
        <v>269</v>
      </c>
      <c r="F526" s="38">
        <v>961</v>
      </c>
      <c r="G526" s="37">
        <v>277</v>
      </c>
      <c r="H526" s="38">
        <v>924</v>
      </c>
      <c r="I526" s="37">
        <v>344</v>
      </c>
      <c r="J526" s="38">
        <v>1218</v>
      </c>
      <c r="K526" s="37">
        <v>288</v>
      </c>
      <c r="L526" s="38">
        <v>1056</v>
      </c>
      <c r="M526" s="54" t="s">
        <v>1148</v>
      </c>
    </row>
    <row r="527" spans="2:13" ht="11.25" customHeight="1" x14ac:dyDescent="0.2">
      <c r="B527" s="34" t="s">
        <v>1149</v>
      </c>
      <c r="C527" s="35" t="s">
        <v>1150</v>
      </c>
      <c r="D527" s="36"/>
      <c r="E527" s="37"/>
      <c r="F527" s="38"/>
      <c r="G527" s="37"/>
      <c r="H527" s="38"/>
      <c r="I527" s="37"/>
      <c r="J527" s="38"/>
      <c r="K527" s="37"/>
      <c r="L527" s="38"/>
      <c r="M527" s="54" t="s">
        <v>1151</v>
      </c>
    </row>
    <row r="528" spans="2:13" ht="11.25" customHeight="1" x14ac:dyDescent="0.2">
      <c r="B528" s="45" t="s">
        <v>1152</v>
      </c>
      <c r="C528" s="35" t="s">
        <v>1153</v>
      </c>
      <c r="D528" s="36" t="s">
        <v>84</v>
      </c>
      <c r="E528" s="37" t="s">
        <v>85</v>
      </c>
      <c r="F528" s="38">
        <v>5190</v>
      </c>
      <c r="G528" s="37" t="s">
        <v>85</v>
      </c>
      <c r="H528" s="38">
        <v>4251</v>
      </c>
      <c r="I528" s="37" t="s">
        <v>85</v>
      </c>
      <c r="J528" s="38">
        <v>4793</v>
      </c>
      <c r="K528" s="37" t="s">
        <v>85</v>
      </c>
      <c r="L528" s="38">
        <v>6765</v>
      </c>
      <c r="M528" s="54" t="s">
        <v>2157</v>
      </c>
    </row>
    <row r="529" spans="2:13" ht="5.25" customHeight="1" x14ac:dyDescent="0.2">
      <c r="B529" s="45"/>
      <c r="C529" s="35"/>
      <c r="D529" s="36"/>
      <c r="E529" s="37"/>
      <c r="F529" s="38"/>
      <c r="G529" s="37"/>
      <c r="H529" s="38"/>
      <c r="I529" s="37"/>
      <c r="J529" s="38"/>
      <c r="K529" s="37"/>
      <c r="L529" s="38"/>
      <c r="M529" s="54"/>
    </row>
    <row r="530" spans="2:13" s="80" customFormat="1" ht="11.25" customHeight="1" x14ac:dyDescent="0.2">
      <c r="B530" s="28" t="s">
        <v>1154</v>
      </c>
      <c r="C530" s="20" t="s">
        <v>1155</v>
      </c>
      <c r="D530" s="93"/>
      <c r="E530" s="98"/>
      <c r="F530" s="99"/>
      <c r="G530" s="98"/>
      <c r="H530" s="99"/>
      <c r="I530" s="98"/>
      <c r="J530" s="99"/>
      <c r="K530" s="98"/>
      <c r="L530" s="99"/>
      <c r="M530" s="26" t="s">
        <v>1156</v>
      </c>
    </row>
    <row r="531" spans="2:13" s="80" customFormat="1" ht="11.25" customHeight="1" x14ac:dyDescent="0.2">
      <c r="B531" s="39"/>
      <c r="C531" s="20" t="s">
        <v>1157</v>
      </c>
      <c r="D531" s="93"/>
      <c r="E531" s="98"/>
      <c r="F531" s="99"/>
      <c r="G531" s="98"/>
      <c r="H531" s="99"/>
      <c r="I531" s="98"/>
      <c r="J531" s="99"/>
      <c r="K531" s="98"/>
      <c r="L531" s="99"/>
      <c r="M531" s="26" t="s">
        <v>1158</v>
      </c>
    </row>
    <row r="532" spans="2:13" s="80" customFormat="1" ht="11.25" customHeight="1" x14ac:dyDescent="0.2">
      <c r="B532" s="39"/>
      <c r="C532" s="20" t="s">
        <v>1159</v>
      </c>
      <c r="D532" s="93"/>
      <c r="E532" s="77"/>
      <c r="F532" s="78">
        <f>SUM(F535)</f>
        <v>335040</v>
      </c>
      <c r="G532" s="77"/>
      <c r="H532" s="78">
        <f>SUM(H535)</f>
        <v>290984</v>
      </c>
      <c r="I532" s="77"/>
      <c r="J532" s="78">
        <f>SUM(J535)</f>
        <v>324732</v>
      </c>
      <c r="K532" s="77"/>
      <c r="L532" s="78">
        <f>SUM(L535)</f>
        <v>351434</v>
      </c>
      <c r="M532" s="26" t="s">
        <v>1160</v>
      </c>
    </row>
    <row r="533" spans="2:13" ht="5.25" customHeight="1" x14ac:dyDescent="0.2">
      <c r="B533" s="45"/>
      <c r="C533" s="35"/>
      <c r="D533" s="36"/>
      <c r="E533" s="37"/>
      <c r="F533" s="38"/>
      <c r="G533" s="37"/>
      <c r="H533" s="38"/>
      <c r="I533" s="37"/>
      <c r="J533" s="38"/>
      <c r="K533" s="37"/>
      <c r="L533" s="38"/>
      <c r="M533" s="54"/>
    </row>
    <row r="534" spans="2:13" ht="11.25" customHeight="1" x14ac:dyDescent="0.2">
      <c r="B534" s="31" t="s">
        <v>1161</v>
      </c>
      <c r="C534" s="32" t="s">
        <v>1162</v>
      </c>
      <c r="D534" s="36"/>
      <c r="E534" s="52"/>
      <c r="F534" s="33"/>
      <c r="G534" s="52"/>
      <c r="H534" s="33"/>
      <c r="I534" s="52"/>
      <c r="J534" s="33"/>
      <c r="K534" s="52"/>
      <c r="L534" s="33"/>
      <c r="M534" s="53" t="s">
        <v>1163</v>
      </c>
    </row>
    <row r="535" spans="2:13" ht="11.25" customHeight="1" x14ac:dyDescent="0.2">
      <c r="B535" s="31"/>
      <c r="C535" s="32" t="s">
        <v>1164</v>
      </c>
      <c r="D535" s="36"/>
      <c r="E535" s="52"/>
      <c r="F535" s="33">
        <f>SUM(F537)</f>
        <v>335040</v>
      </c>
      <c r="G535" s="52"/>
      <c r="H535" s="33">
        <f>SUM(H537)</f>
        <v>290984</v>
      </c>
      <c r="I535" s="52"/>
      <c r="J535" s="33">
        <f>SUM(J537)</f>
        <v>324732</v>
      </c>
      <c r="K535" s="52"/>
      <c r="L535" s="33">
        <f>SUM(L537)</f>
        <v>351434</v>
      </c>
      <c r="M535" s="53" t="s">
        <v>1165</v>
      </c>
    </row>
    <row r="536" spans="2:13" ht="11.25" customHeight="1" x14ac:dyDescent="0.2">
      <c r="B536" s="34" t="s">
        <v>1166</v>
      </c>
      <c r="C536" s="35" t="s">
        <v>1167</v>
      </c>
      <c r="D536" s="35"/>
      <c r="E536" s="73"/>
      <c r="F536" s="60"/>
      <c r="G536" s="73"/>
      <c r="H536" s="60"/>
      <c r="I536" s="73"/>
      <c r="J536" s="60"/>
      <c r="K536" s="73"/>
      <c r="L536" s="60"/>
      <c r="M536" s="54" t="s">
        <v>1168</v>
      </c>
    </row>
    <row r="537" spans="2:13" ht="11.25" customHeight="1" x14ac:dyDescent="0.2">
      <c r="B537" s="34" t="s">
        <v>1169</v>
      </c>
      <c r="C537" s="35" t="s">
        <v>1170</v>
      </c>
      <c r="D537" s="36" t="s">
        <v>84</v>
      </c>
      <c r="E537" s="37" t="s">
        <v>85</v>
      </c>
      <c r="F537" s="38">
        <v>335040</v>
      </c>
      <c r="G537" s="37" t="s">
        <v>85</v>
      </c>
      <c r="H537" s="38">
        <v>290984</v>
      </c>
      <c r="I537" s="37" t="s">
        <v>85</v>
      </c>
      <c r="J537" s="38">
        <v>324732</v>
      </c>
      <c r="K537" s="37" t="s">
        <v>85</v>
      </c>
      <c r="L537" s="38">
        <v>351434</v>
      </c>
      <c r="M537" s="54" t="s">
        <v>1171</v>
      </c>
    </row>
    <row r="538" spans="2:13" ht="5.25" customHeight="1" x14ac:dyDescent="0.2">
      <c r="B538" s="45"/>
      <c r="C538" s="35"/>
      <c r="D538" s="36"/>
      <c r="E538" s="37"/>
      <c r="F538" s="38"/>
      <c r="G538" s="37"/>
      <c r="H538" s="38"/>
      <c r="I538" s="37"/>
      <c r="J538" s="38"/>
      <c r="K538" s="37"/>
      <c r="L538" s="38"/>
      <c r="M538" s="54"/>
    </row>
    <row r="539" spans="2:13" s="80" customFormat="1" ht="11.25" customHeight="1" x14ac:dyDescent="0.2">
      <c r="B539" s="28" t="s">
        <v>1172</v>
      </c>
      <c r="C539" s="20" t="s">
        <v>2049</v>
      </c>
      <c r="D539" s="24"/>
      <c r="E539" s="82"/>
      <c r="F539" s="83"/>
      <c r="G539" s="82"/>
      <c r="H539" s="83"/>
      <c r="I539" s="82"/>
      <c r="J539" s="83"/>
      <c r="K539" s="82"/>
      <c r="L539" s="83"/>
      <c r="M539" s="26" t="s">
        <v>1173</v>
      </c>
    </row>
    <row r="540" spans="2:13" s="80" customFormat="1" ht="11.25" customHeight="1" x14ac:dyDescent="0.2">
      <c r="B540" s="39"/>
      <c r="C540" s="20" t="s">
        <v>2050</v>
      </c>
      <c r="D540" s="24"/>
      <c r="E540" s="25"/>
      <c r="F540" s="19">
        <f>SUM(F545+F552+F563+F573+F582)</f>
        <v>88198</v>
      </c>
      <c r="G540" s="25"/>
      <c r="H540" s="19">
        <f>SUM(H545+H552+H563+H573+H582)</f>
        <v>104946</v>
      </c>
      <c r="I540" s="25"/>
      <c r="J540" s="19">
        <f>SUM(J545+J552+J563+J573+J582)</f>
        <v>121830</v>
      </c>
      <c r="K540" s="25"/>
      <c r="L540" s="19">
        <f>SUM(L545+L552+L563+L573+L582)</f>
        <v>125983</v>
      </c>
      <c r="M540" s="26" t="s">
        <v>1174</v>
      </c>
    </row>
    <row r="541" spans="2:13" ht="5.25" customHeight="1" x14ac:dyDescent="0.2">
      <c r="B541" s="45"/>
      <c r="C541" s="32"/>
      <c r="D541" s="47"/>
      <c r="E541" s="52"/>
      <c r="F541" s="33"/>
      <c r="G541" s="52"/>
      <c r="H541" s="33"/>
      <c r="I541" s="52"/>
      <c r="J541" s="33"/>
      <c r="K541" s="52"/>
      <c r="L541" s="33"/>
      <c r="M541" s="53"/>
    </row>
    <row r="542" spans="2:13" ht="11.25" customHeight="1" x14ac:dyDescent="0.2">
      <c r="B542" s="31" t="s">
        <v>1175</v>
      </c>
      <c r="C542" s="32" t="s">
        <v>1176</v>
      </c>
      <c r="D542" s="47"/>
      <c r="E542" s="37"/>
      <c r="F542" s="38"/>
      <c r="G542" s="37"/>
      <c r="H542" s="38"/>
      <c r="I542" s="37"/>
      <c r="J542" s="38"/>
      <c r="K542" s="37"/>
      <c r="L542" s="38"/>
      <c r="M542" s="53" t="s">
        <v>25</v>
      </c>
    </row>
    <row r="543" spans="2:13" ht="11.25" customHeight="1" x14ac:dyDescent="0.2">
      <c r="B543" s="31"/>
      <c r="C543" s="87" t="s">
        <v>1177</v>
      </c>
      <c r="D543" s="47"/>
      <c r="E543" s="37"/>
      <c r="F543" s="38"/>
      <c r="G543" s="37"/>
      <c r="H543" s="38"/>
      <c r="I543" s="37"/>
      <c r="J543" s="38"/>
      <c r="K543" s="37"/>
      <c r="L543" s="38"/>
      <c r="M543" s="53" t="s">
        <v>1178</v>
      </c>
    </row>
    <row r="544" spans="2:13" ht="11.25" customHeight="1" x14ac:dyDescent="0.2">
      <c r="B544" s="31"/>
      <c r="C544" s="87" t="s">
        <v>1179</v>
      </c>
      <c r="D544" s="47"/>
      <c r="E544" s="70"/>
      <c r="F544" s="71"/>
      <c r="G544" s="70"/>
      <c r="H544" s="71"/>
      <c r="I544" s="70"/>
      <c r="J544" s="71"/>
      <c r="K544" s="70"/>
      <c r="L544" s="71"/>
      <c r="M544" s="53" t="s">
        <v>1180</v>
      </c>
    </row>
    <row r="545" spans="2:13" ht="11.25" customHeight="1" x14ac:dyDescent="0.2">
      <c r="B545" s="31"/>
      <c r="C545" s="87" t="s">
        <v>1181</v>
      </c>
      <c r="D545" s="47"/>
      <c r="E545" s="70"/>
      <c r="F545" s="71">
        <f>SUM(F547:F550)</f>
        <v>463</v>
      </c>
      <c r="G545" s="70"/>
      <c r="H545" s="71">
        <f>SUM(H547:H550)</f>
        <v>487</v>
      </c>
      <c r="I545" s="70"/>
      <c r="J545" s="71">
        <f>SUM(J547:J550)</f>
        <v>572</v>
      </c>
      <c r="K545" s="70"/>
      <c r="L545" s="71">
        <f>SUM(L547:L550)</f>
        <v>635</v>
      </c>
      <c r="M545" s="53" t="s">
        <v>1182</v>
      </c>
    </row>
    <row r="546" spans="2:13" ht="11.25" customHeight="1" x14ac:dyDescent="0.2">
      <c r="B546" s="34" t="s">
        <v>1183</v>
      </c>
      <c r="C546" s="35" t="s">
        <v>1184</v>
      </c>
      <c r="D546" s="36"/>
      <c r="E546" s="37"/>
      <c r="F546" s="38"/>
      <c r="G546" s="37"/>
      <c r="H546" s="38"/>
      <c r="I546" s="37"/>
      <c r="J546" s="38"/>
      <c r="K546" s="37"/>
      <c r="L546" s="38"/>
      <c r="M546" s="54"/>
    </row>
    <row r="547" spans="2:13" ht="11.25" customHeight="1" x14ac:dyDescent="0.2">
      <c r="B547" s="34" t="s">
        <v>1185</v>
      </c>
      <c r="C547" s="35" t="s">
        <v>1186</v>
      </c>
      <c r="D547" s="36" t="s">
        <v>84</v>
      </c>
      <c r="E547" s="37" t="s">
        <v>85</v>
      </c>
      <c r="F547" s="38">
        <v>120</v>
      </c>
      <c r="G547" s="37" t="s">
        <v>85</v>
      </c>
      <c r="H547" s="38">
        <v>182</v>
      </c>
      <c r="I547" s="37" t="s">
        <v>85</v>
      </c>
      <c r="J547" s="38">
        <v>242</v>
      </c>
      <c r="K547" s="37" t="s">
        <v>85</v>
      </c>
      <c r="L547" s="38">
        <v>234</v>
      </c>
      <c r="M547" s="54" t="s">
        <v>1187</v>
      </c>
    </row>
    <row r="548" spans="2:13" ht="11.25" customHeight="1" x14ac:dyDescent="0.2">
      <c r="B548" s="34" t="s">
        <v>1188</v>
      </c>
      <c r="C548" s="35" t="s">
        <v>1189</v>
      </c>
      <c r="D548" s="36"/>
      <c r="E548" s="56"/>
      <c r="F548" s="57"/>
      <c r="G548" s="56"/>
      <c r="H548" s="57"/>
      <c r="I548" s="56"/>
      <c r="J548" s="57"/>
      <c r="K548" s="56"/>
      <c r="L548" s="57"/>
      <c r="M548" s="54" t="s">
        <v>1190</v>
      </c>
    </row>
    <row r="549" spans="2:13" ht="11.25" customHeight="1" x14ac:dyDescent="0.2">
      <c r="B549" s="34"/>
      <c r="C549" s="35" t="s">
        <v>1191</v>
      </c>
      <c r="D549" s="36" t="s">
        <v>84</v>
      </c>
      <c r="E549" s="37" t="s">
        <v>85</v>
      </c>
      <c r="F549" s="38">
        <v>343</v>
      </c>
      <c r="G549" s="37" t="s">
        <v>85</v>
      </c>
      <c r="H549" s="38">
        <v>305</v>
      </c>
      <c r="I549" s="37" t="s">
        <v>85</v>
      </c>
      <c r="J549" s="38">
        <v>330</v>
      </c>
      <c r="K549" s="37" t="s">
        <v>85</v>
      </c>
      <c r="L549" s="38">
        <v>401</v>
      </c>
      <c r="M549" s="54" t="s">
        <v>1192</v>
      </c>
    </row>
    <row r="550" spans="2:13" ht="5.25" customHeight="1" x14ac:dyDescent="0.2">
      <c r="B550" s="11"/>
      <c r="C550" s="12"/>
      <c r="D550" s="13"/>
      <c r="E550" s="29"/>
      <c r="F550" s="15"/>
      <c r="G550" s="29"/>
      <c r="H550" s="15"/>
      <c r="I550" s="29"/>
      <c r="J550" s="15"/>
      <c r="K550" s="29"/>
      <c r="L550" s="15"/>
      <c r="M550" s="12"/>
    </row>
    <row r="551" spans="2:13" ht="11.25" customHeight="1" x14ac:dyDescent="0.2">
      <c r="B551" s="31" t="s">
        <v>1193</v>
      </c>
      <c r="C551" s="32" t="s">
        <v>1194</v>
      </c>
      <c r="D551" s="51"/>
      <c r="E551" s="52"/>
      <c r="F551" s="33"/>
      <c r="G551" s="52"/>
      <c r="H551" s="33"/>
      <c r="I551" s="52"/>
      <c r="J551" s="33"/>
      <c r="K551" s="52"/>
      <c r="L551" s="33"/>
      <c r="M551" s="53" t="s">
        <v>1195</v>
      </c>
    </row>
    <row r="552" spans="2:13" ht="11.25" customHeight="1" x14ac:dyDescent="0.2">
      <c r="B552" s="31"/>
      <c r="C552" s="32" t="s">
        <v>1196</v>
      </c>
      <c r="D552" s="51"/>
      <c r="E552" s="52"/>
      <c r="F552" s="33">
        <f>SUM(F553:F561)</f>
        <v>33031</v>
      </c>
      <c r="G552" s="52"/>
      <c r="H552" s="33">
        <f>SUM(H553:H561)</f>
        <v>40689</v>
      </c>
      <c r="I552" s="52"/>
      <c r="J552" s="33">
        <f>SUM(J553:J561)</f>
        <v>46603</v>
      </c>
      <c r="K552" s="52"/>
      <c r="L552" s="33">
        <f>SUM(L553:L561)</f>
        <v>47231</v>
      </c>
      <c r="M552" s="53" t="s">
        <v>1197</v>
      </c>
    </row>
    <row r="553" spans="2:13" ht="11.25" customHeight="1" x14ac:dyDescent="0.2">
      <c r="B553" s="34" t="s">
        <v>1198</v>
      </c>
      <c r="C553" s="35" t="s">
        <v>1199</v>
      </c>
      <c r="D553" s="36" t="s">
        <v>84</v>
      </c>
      <c r="E553" s="37" t="s">
        <v>85</v>
      </c>
      <c r="F553" s="38">
        <v>7768</v>
      </c>
      <c r="G553" s="37" t="s">
        <v>85</v>
      </c>
      <c r="H553" s="38">
        <v>10820</v>
      </c>
      <c r="I553" s="37" t="s">
        <v>85</v>
      </c>
      <c r="J553" s="38">
        <v>13582</v>
      </c>
      <c r="K553" s="37" t="s">
        <v>85</v>
      </c>
      <c r="L553" s="38">
        <v>13977</v>
      </c>
      <c r="M553" s="54" t="s">
        <v>1200</v>
      </c>
    </row>
    <row r="554" spans="2:13" ht="11.25" customHeight="1" x14ac:dyDescent="0.2">
      <c r="B554" s="34" t="s">
        <v>1201</v>
      </c>
      <c r="C554" s="35" t="s">
        <v>1202</v>
      </c>
      <c r="D554" s="35"/>
      <c r="E554" s="73"/>
      <c r="F554" s="60"/>
      <c r="G554" s="73"/>
      <c r="H554" s="60"/>
      <c r="I554" s="73"/>
      <c r="J554" s="60"/>
      <c r="K554" s="73"/>
      <c r="L554" s="60"/>
      <c r="M554" s="54" t="s">
        <v>1203</v>
      </c>
    </row>
    <row r="555" spans="2:13" ht="11.25" customHeight="1" x14ac:dyDescent="0.2">
      <c r="B555" s="34"/>
      <c r="C555" s="35" t="s">
        <v>1204</v>
      </c>
      <c r="D555" s="36" t="s">
        <v>84</v>
      </c>
      <c r="E555" s="62" t="s">
        <v>85</v>
      </c>
      <c r="F555" s="38">
        <v>6205</v>
      </c>
      <c r="G555" s="62" t="s">
        <v>85</v>
      </c>
      <c r="H555" s="38">
        <v>6955</v>
      </c>
      <c r="I555" s="62" t="s">
        <v>85</v>
      </c>
      <c r="J555" s="38">
        <v>8995</v>
      </c>
      <c r="K555" s="62" t="s">
        <v>85</v>
      </c>
      <c r="L555" s="38">
        <v>9559</v>
      </c>
      <c r="M555" s="54" t="s">
        <v>1205</v>
      </c>
    </row>
    <row r="556" spans="2:13" ht="11.25" customHeight="1" x14ac:dyDescent="0.2">
      <c r="B556" s="34" t="s">
        <v>1206</v>
      </c>
      <c r="C556" s="35" t="s">
        <v>1207</v>
      </c>
      <c r="D556" s="47"/>
      <c r="E556" s="56"/>
      <c r="F556" s="57"/>
      <c r="G556" s="56"/>
      <c r="H556" s="57"/>
      <c r="I556" s="56"/>
      <c r="J556" s="57"/>
      <c r="K556" s="56"/>
      <c r="L556" s="57"/>
      <c r="M556" s="54" t="s">
        <v>1208</v>
      </c>
    </row>
    <row r="557" spans="2:13" ht="11.25" customHeight="1" x14ac:dyDescent="0.2">
      <c r="B557" s="45"/>
      <c r="C557" s="35" t="s">
        <v>1209</v>
      </c>
      <c r="D557" s="36" t="s">
        <v>84</v>
      </c>
      <c r="E557" s="37" t="s">
        <v>85</v>
      </c>
      <c r="F557" s="38">
        <v>13629</v>
      </c>
      <c r="G557" s="37" t="s">
        <v>85</v>
      </c>
      <c r="H557" s="38">
        <v>15502</v>
      </c>
      <c r="I557" s="37" t="s">
        <v>85</v>
      </c>
      <c r="J557" s="38">
        <v>15569</v>
      </c>
      <c r="K557" s="37" t="s">
        <v>85</v>
      </c>
      <c r="L557" s="38">
        <v>15165</v>
      </c>
      <c r="M557" s="54" t="s">
        <v>1210</v>
      </c>
    </row>
    <row r="558" spans="2:13" ht="11.25" customHeight="1" x14ac:dyDescent="0.2">
      <c r="B558" s="34" t="s">
        <v>1211</v>
      </c>
      <c r="C558" s="35" t="s">
        <v>1212</v>
      </c>
      <c r="D558" s="36" t="s">
        <v>21</v>
      </c>
      <c r="E558" s="37">
        <v>11</v>
      </c>
      <c r="F558" s="38">
        <v>38</v>
      </c>
      <c r="G558" s="37">
        <v>0</v>
      </c>
      <c r="H558" s="38">
        <v>0</v>
      </c>
      <c r="I558" s="37">
        <v>0</v>
      </c>
      <c r="J558" s="38">
        <v>0</v>
      </c>
      <c r="K558" s="37">
        <v>0</v>
      </c>
      <c r="L558" s="38">
        <v>0</v>
      </c>
      <c r="M558" s="54" t="s">
        <v>1213</v>
      </c>
    </row>
    <row r="559" spans="2:13" ht="11.25" customHeight="1" x14ac:dyDescent="0.2">
      <c r="B559" s="34" t="s">
        <v>1214</v>
      </c>
      <c r="C559" s="35" t="s">
        <v>1215</v>
      </c>
      <c r="D559" s="36" t="s">
        <v>27</v>
      </c>
      <c r="E559" s="37">
        <v>1364</v>
      </c>
      <c r="F559" s="38">
        <v>2724</v>
      </c>
      <c r="G559" s="37">
        <v>1749</v>
      </c>
      <c r="H559" s="38">
        <v>3770</v>
      </c>
      <c r="I559" s="37">
        <v>1679</v>
      </c>
      <c r="J559" s="38">
        <v>4114</v>
      </c>
      <c r="K559" s="37">
        <v>1683</v>
      </c>
      <c r="L559" s="38">
        <v>4227</v>
      </c>
      <c r="M559" s="54" t="s">
        <v>1216</v>
      </c>
    </row>
    <row r="560" spans="2:13" ht="11.25" customHeight="1" x14ac:dyDescent="0.2">
      <c r="B560" s="34" t="s">
        <v>1217</v>
      </c>
      <c r="C560" s="35" t="s">
        <v>1218</v>
      </c>
      <c r="D560" s="36" t="s">
        <v>818</v>
      </c>
      <c r="E560" s="37">
        <v>23867</v>
      </c>
      <c r="F560" s="38">
        <v>1658</v>
      </c>
      <c r="G560" s="37">
        <v>34824</v>
      </c>
      <c r="H560" s="38">
        <v>2669</v>
      </c>
      <c r="I560" s="37">
        <v>37602</v>
      </c>
      <c r="J560" s="38">
        <v>3248</v>
      </c>
      <c r="K560" s="37">
        <v>38915</v>
      </c>
      <c r="L560" s="38">
        <v>3357</v>
      </c>
      <c r="M560" s="54" t="s">
        <v>1219</v>
      </c>
    </row>
    <row r="561" spans="2:13" ht="11.25" customHeight="1" x14ac:dyDescent="0.2">
      <c r="B561" s="34" t="s">
        <v>1220</v>
      </c>
      <c r="C561" s="35" t="s">
        <v>1221</v>
      </c>
      <c r="D561" s="36" t="s">
        <v>27</v>
      </c>
      <c r="E561" s="37">
        <v>6957</v>
      </c>
      <c r="F561" s="38">
        <v>1009</v>
      </c>
      <c r="G561" s="37">
        <v>6180</v>
      </c>
      <c r="H561" s="38">
        <v>973</v>
      </c>
      <c r="I561" s="37">
        <v>6842</v>
      </c>
      <c r="J561" s="38">
        <v>1095</v>
      </c>
      <c r="K561" s="37">
        <v>5922</v>
      </c>
      <c r="L561" s="38">
        <v>946</v>
      </c>
      <c r="M561" s="54" t="s">
        <v>1222</v>
      </c>
    </row>
    <row r="562" spans="2:13" ht="5.25" customHeight="1" x14ac:dyDescent="0.2">
      <c r="B562" s="34"/>
      <c r="C562" s="35"/>
      <c r="D562" s="36"/>
      <c r="E562" s="37"/>
      <c r="F562" s="38"/>
      <c r="G562" s="37"/>
      <c r="H562" s="38"/>
      <c r="I562" s="37"/>
      <c r="J562" s="38"/>
      <c r="K562" s="37"/>
      <c r="L562" s="38"/>
      <c r="M562" s="54"/>
    </row>
    <row r="563" spans="2:13" ht="11.25" customHeight="1" x14ac:dyDescent="0.2">
      <c r="B563" s="31" t="s">
        <v>1223</v>
      </c>
      <c r="C563" s="32" t="s">
        <v>1224</v>
      </c>
      <c r="D563" s="36"/>
      <c r="E563" s="70"/>
      <c r="F563" s="71">
        <f>SUM(F564:F571)</f>
        <v>31837</v>
      </c>
      <c r="G563" s="70"/>
      <c r="H563" s="71">
        <f>SUM(H564:H571)</f>
        <v>35002</v>
      </c>
      <c r="I563" s="70"/>
      <c r="J563" s="71">
        <f>SUM(J564:J571)</f>
        <v>41141</v>
      </c>
      <c r="K563" s="70"/>
      <c r="L563" s="71">
        <f>SUM(L564:L571)</f>
        <v>41389</v>
      </c>
      <c r="M563" s="53" t="s">
        <v>1225</v>
      </c>
    </row>
    <row r="564" spans="2:13" ht="11.25" customHeight="1" x14ac:dyDescent="0.2">
      <c r="B564" s="34" t="s">
        <v>1226</v>
      </c>
      <c r="C564" s="35" t="s">
        <v>1227</v>
      </c>
      <c r="D564" s="36" t="s">
        <v>21</v>
      </c>
      <c r="E564" s="37">
        <v>3956</v>
      </c>
      <c r="F564" s="38">
        <v>9724</v>
      </c>
      <c r="G564" s="37">
        <v>4674</v>
      </c>
      <c r="H564" s="38">
        <v>11546</v>
      </c>
      <c r="I564" s="37">
        <v>4826</v>
      </c>
      <c r="J564" s="38">
        <v>12591</v>
      </c>
      <c r="K564" s="37">
        <v>4994</v>
      </c>
      <c r="L564" s="38">
        <v>13358</v>
      </c>
      <c r="M564" s="54" t="s">
        <v>1228</v>
      </c>
    </row>
    <row r="565" spans="2:13" ht="11.25" customHeight="1" x14ac:dyDescent="0.2">
      <c r="B565" s="34" t="s">
        <v>1229</v>
      </c>
      <c r="C565" s="35" t="s">
        <v>1230</v>
      </c>
      <c r="D565" s="36"/>
      <c r="E565" s="37"/>
      <c r="F565" s="38"/>
      <c r="G565" s="37"/>
      <c r="H565" s="38"/>
      <c r="I565" s="37"/>
      <c r="J565" s="38"/>
      <c r="K565" s="37"/>
      <c r="L565" s="38"/>
      <c r="M565" s="54" t="s">
        <v>1231</v>
      </c>
    </row>
    <row r="566" spans="2:13" ht="11.25" customHeight="1" x14ac:dyDescent="0.2">
      <c r="B566" s="34"/>
      <c r="C566" s="35" t="s">
        <v>1232</v>
      </c>
      <c r="D566" s="36"/>
      <c r="E566" s="37"/>
      <c r="F566" s="38"/>
      <c r="G566" s="37"/>
      <c r="H566" s="38"/>
      <c r="I566" s="37"/>
      <c r="J566" s="38"/>
      <c r="K566" s="37"/>
      <c r="L566" s="38"/>
      <c r="M566" s="54" t="s">
        <v>1233</v>
      </c>
    </row>
    <row r="567" spans="2:13" ht="11.25" customHeight="1" x14ac:dyDescent="0.2">
      <c r="B567" s="34" t="s">
        <v>25</v>
      </c>
      <c r="C567" s="35" t="s">
        <v>1234</v>
      </c>
      <c r="D567" s="36" t="s">
        <v>84</v>
      </c>
      <c r="E567" s="37" t="s">
        <v>85</v>
      </c>
      <c r="F567" s="38">
        <v>6398</v>
      </c>
      <c r="G567" s="37" t="s">
        <v>85</v>
      </c>
      <c r="H567" s="38">
        <v>7192</v>
      </c>
      <c r="I567" s="37" t="s">
        <v>85</v>
      </c>
      <c r="J567" s="38">
        <v>7455</v>
      </c>
      <c r="K567" s="37" t="s">
        <v>85</v>
      </c>
      <c r="L567" s="38">
        <v>7867</v>
      </c>
      <c r="M567" s="54" t="s">
        <v>1235</v>
      </c>
    </row>
    <row r="568" spans="2:13" ht="11.25" customHeight="1" x14ac:dyDescent="0.2">
      <c r="B568" s="34" t="s">
        <v>1236</v>
      </c>
      <c r="C568" s="35" t="s">
        <v>1237</v>
      </c>
      <c r="D568" s="36"/>
      <c r="E568" s="37"/>
      <c r="F568" s="38"/>
      <c r="G568" s="37"/>
      <c r="H568" s="38"/>
      <c r="I568" s="37"/>
      <c r="J568" s="38"/>
      <c r="K568" s="37"/>
      <c r="L568" s="38"/>
      <c r="M568" s="54" t="s">
        <v>1238</v>
      </c>
    </row>
    <row r="569" spans="2:13" ht="11.25" customHeight="1" x14ac:dyDescent="0.2">
      <c r="B569" s="34" t="s">
        <v>25</v>
      </c>
      <c r="C569" s="35" t="s">
        <v>1239</v>
      </c>
      <c r="D569" s="36" t="s">
        <v>589</v>
      </c>
      <c r="E569" s="37">
        <v>107600</v>
      </c>
      <c r="F569" s="38">
        <v>15421</v>
      </c>
      <c r="G569" s="37">
        <v>107147</v>
      </c>
      <c r="H569" s="38">
        <v>16019</v>
      </c>
      <c r="I569" s="37">
        <v>121084</v>
      </c>
      <c r="J569" s="38">
        <v>20827</v>
      </c>
      <c r="K569" s="37">
        <v>110604</v>
      </c>
      <c r="L569" s="38">
        <v>19894</v>
      </c>
      <c r="M569" s="54" t="s">
        <v>1240</v>
      </c>
    </row>
    <row r="570" spans="2:13" ht="11.25" customHeight="1" x14ac:dyDescent="0.2">
      <c r="B570" s="34" t="s">
        <v>1241</v>
      </c>
      <c r="C570" s="35" t="s">
        <v>1242</v>
      </c>
      <c r="D570" s="36" t="s">
        <v>27</v>
      </c>
      <c r="E570" s="37">
        <v>153</v>
      </c>
      <c r="F570" s="38">
        <v>108</v>
      </c>
      <c r="G570" s="37">
        <v>58</v>
      </c>
      <c r="H570" s="38">
        <v>41</v>
      </c>
      <c r="I570" s="37">
        <v>60</v>
      </c>
      <c r="J570" s="38">
        <v>43</v>
      </c>
      <c r="K570" s="37">
        <v>88</v>
      </c>
      <c r="L570" s="38">
        <v>63</v>
      </c>
      <c r="M570" s="54" t="s">
        <v>2034</v>
      </c>
    </row>
    <row r="571" spans="2:13" ht="11.25" customHeight="1" x14ac:dyDescent="0.2">
      <c r="B571" s="34" t="s">
        <v>1243</v>
      </c>
      <c r="C571" s="35" t="s">
        <v>1244</v>
      </c>
      <c r="D571" s="36" t="s">
        <v>84</v>
      </c>
      <c r="E571" s="37" t="s">
        <v>85</v>
      </c>
      <c r="F571" s="38">
        <v>186</v>
      </c>
      <c r="G571" s="37" t="s">
        <v>85</v>
      </c>
      <c r="H571" s="38">
        <v>204</v>
      </c>
      <c r="I571" s="37" t="s">
        <v>85</v>
      </c>
      <c r="J571" s="38">
        <v>225</v>
      </c>
      <c r="K571" s="37" t="s">
        <v>85</v>
      </c>
      <c r="L571" s="38">
        <v>207</v>
      </c>
      <c r="M571" s="54" t="s">
        <v>1245</v>
      </c>
    </row>
    <row r="572" spans="2:13" ht="5.25" customHeight="1" x14ac:dyDescent="0.2">
      <c r="B572" s="34"/>
      <c r="C572" s="35"/>
      <c r="D572" s="36"/>
      <c r="E572" s="37"/>
      <c r="F572" s="38"/>
      <c r="G572" s="37"/>
      <c r="H572" s="38"/>
      <c r="I572" s="37"/>
      <c r="J572" s="38"/>
      <c r="K572" s="37"/>
      <c r="L572" s="38"/>
      <c r="M572" s="54"/>
    </row>
    <row r="573" spans="2:13" ht="11.25" customHeight="1" x14ac:dyDescent="0.2">
      <c r="B573" s="31" t="s">
        <v>1246</v>
      </c>
      <c r="C573" s="32" t="s">
        <v>1247</v>
      </c>
      <c r="D573" s="36"/>
      <c r="E573" s="70"/>
      <c r="F573" s="71">
        <f>SUM(F574:F581)</f>
        <v>16401</v>
      </c>
      <c r="G573" s="70"/>
      <c r="H573" s="71">
        <f>SUM(H574:H581)</f>
        <v>18902</v>
      </c>
      <c r="I573" s="70"/>
      <c r="J573" s="71">
        <f>SUM(J574:J581)</f>
        <v>21590</v>
      </c>
      <c r="K573" s="70"/>
      <c r="L573" s="71">
        <f>SUM(L574:L581)</f>
        <v>23396</v>
      </c>
      <c r="M573" s="53" t="s">
        <v>1248</v>
      </c>
    </row>
    <row r="574" spans="2:13" ht="11.25" customHeight="1" x14ac:dyDescent="0.2">
      <c r="B574" s="34" t="s">
        <v>1249</v>
      </c>
      <c r="C574" s="35" t="s">
        <v>2095</v>
      </c>
      <c r="D574" s="36"/>
      <c r="E574" s="37"/>
      <c r="F574" s="38"/>
      <c r="G574" s="37"/>
      <c r="H574" s="38"/>
      <c r="I574" s="37"/>
      <c r="J574" s="38"/>
      <c r="K574" s="37"/>
      <c r="L574" s="38"/>
      <c r="M574" s="54" t="s">
        <v>2098</v>
      </c>
    </row>
    <row r="575" spans="2:13" ht="11.25" customHeight="1" x14ac:dyDescent="0.2">
      <c r="B575" s="34"/>
      <c r="C575" s="35" t="s">
        <v>2096</v>
      </c>
      <c r="D575" s="36" t="s">
        <v>84</v>
      </c>
      <c r="E575" s="37" t="s">
        <v>85</v>
      </c>
      <c r="F575" s="38">
        <v>4394</v>
      </c>
      <c r="G575" s="37" t="s">
        <v>85</v>
      </c>
      <c r="H575" s="38">
        <v>3898</v>
      </c>
      <c r="I575" s="37" t="s">
        <v>85</v>
      </c>
      <c r="J575" s="38">
        <v>5789</v>
      </c>
      <c r="K575" s="37" t="s">
        <v>85</v>
      </c>
      <c r="L575" s="38">
        <v>7862</v>
      </c>
      <c r="M575" s="54" t="s">
        <v>2097</v>
      </c>
    </row>
    <row r="576" spans="2:13" ht="11.25" customHeight="1" x14ac:dyDescent="0.2">
      <c r="B576" s="34" t="s">
        <v>1250</v>
      </c>
      <c r="C576" s="35" t="s">
        <v>1251</v>
      </c>
      <c r="D576" s="36" t="s">
        <v>84</v>
      </c>
      <c r="E576" s="37" t="s">
        <v>85</v>
      </c>
      <c r="F576" s="38">
        <v>3094</v>
      </c>
      <c r="G576" s="37" t="s">
        <v>85</v>
      </c>
      <c r="H576" s="38">
        <v>3318</v>
      </c>
      <c r="I576" s="37" t="s">
        <v>85</v>
      </c>
      <c r="J576" s="38">
        <v>3388</v>
      </c>
      <c r="K576" s="37" t="s">
        <v>85</v>
      </c>
      <c r="L576" s="38">
        <v>3020</v>
      </c>
      <c r="M576" s="54" t="s">
        <v>1252</v>
      </c>
    </row>
    <row r="577" spans="2:13" ht="11.25" customHeight="1" x14ac:dyDescent="0.2">
      <c r="B577" s="34" t="s">
        <v>1253</v>
      </c>
      <c r="C577" s="35" t="s">
        <v>1254</v>
      </c>
      <c r="D577" s="36"/>
      <c r="E577" s="37"/>
      <c r="F577" s="65"/>
      <c r="G577" s="37"/>
      <c r="H577" s="65"/>
      <c r="I577" s="37"/>
      <c r="J577" s="65"/>
      <c r="K577" s="37"/>
      <c r="L577" s="65"/>
      <c r="M577" s="54" t="s">
        <v>1255</v>
      </c>
    </row>
    <row r="578" spans="2:13" ht="11.25" customHeight="1" x14ac:dyDescent="0.2">
      <c r="B578" s="34" t="s">
        <v>25</v>
      </c>
      <c r="C578" s="35" t="s">
        <v>1256</v>
      </c>
      <c r="D578" s="36" t="s">
        <v>84</v>
      </c>
      <c r="E578" s="37" t="s">
        <v>85</v>
      </c>
      <c r="F578" s="38">
        <v>6572</v>
      </c>
      <c r="G578" s="37" t="s">
        <v>85</v>
      </c>
      <c r="H578" s="38">
        <v>7716</v>
      </c>
      <c r="I578" s="37" t="s">
        <v>85</v>
      </c>
      <c r="J578" s="38">
        <v>8302</v>
      </c>
      <c r="K578" s="37" t="s">
        <v>85</v>
      </c>
      <c r="L578" s="38">
        <v>7487</v>
      </c>
      <c r="M578" s="54" t="s">
        <v>1257</v>
      </c>
    </row>
    <row r="579" spans="2:13" ht="11.25" customHeight="1" x14ac:dyDescent="0.2">
      <c r="B579" s="34" t="s">
        <v>1258</v>
      </c>
      <c r="C579" s="35" t="s">
        <v>1259</v>
      </c>
      <c r="D579" s="36"/>
      <c r="E579" s="37"/>
      <c r="F579" s="38"/>
      <c r="G579" s="37"/>
      <c r="H579" s="38"/>
      <c r="I579" s="37"/>
      <c r="J579" s="38"/>
      <c r="K579" s="37"/>
      <c r="L579" s="38"/>
      <c r="M579" s="54"/>
    </row>
    <row r="580" spans="2:13" ht="10.5" customHeight="1" x14ac:dyDescent="0.2">
      <c r="B580" s="34" t="s">
        <v>25</v>
      </c>
      <c r="C580" s="35" t="s">
        <v>1260</v>
      </c>
      <c r="D580" s="36" t="s">
        <v>84</v>
      </c>
      <c r="E580" s="37" t="s">
        <v>85</v>
      </c>
      <c r="F580" s="38">
        <v>2341</v>
      </c>
      <c r="G580" s="37" t="s">
        <v>85</v>
      </c>
      <c r="H580" s="38">
        <v>3970</v>
      </c>
      <c r="I580" s="37" t="s">
        <v>85</v>
      </c>
      <c r="J580" s="38">
        <v>4111</v>
      </c>
      <c r="K580" s="37" t="s">
        <v>85</v>
      </c>
      <c r="L580" s="38">
        <v>5027</v>
      </c>
      <c r="M580" s="54" t="s">
        <v>1261</v>
      </c>
    </row>
    <row r="581" spans="2:13" ht="5.25" customHeight="1" x14ac:dyDescent="0.2">
      <c r="B581" s="34"/>
      <c r="C581" s="35"/>
      <c r="D581" s="36"/>
      <c r="E581" s="37"/>
      <c r="F581" s="38"/>
      <c r="G581" s="37"/>
      <c r="H581" s="38"/>
      <c r="I581" s="37"/>
      <c r="J581" s="38"/>
      <c r="K581" s="37"/>
      <c r="L581" s="38"/>
      <c r="M581" s="54"/>
    </row>
    <row r="582" spans="2:13" ht="11.25" customHeight="1" x14ac:dyDescent="0.2">
      <c r="B582" s="31" t="s">
        <v>1262</v>
      </c>
      <c r="C582" s="32" t="s">
        <v>1263</v>
      </c>
      <c r="D582" s="36"/>
      <c r="E582" s="70"/>
      <c r="F582" s="71">
        <f>SUM(F584:F592)</f>
        <v>6466</v>
      </c>
      <c r="G582" s="70"/>
      <c r="H582" s="71">
        <f>SUM(H583:H592)</f>
        <v>9866</v>
      </c>
      <c r="I582" s="70"/>
      <c r="J582" s="71">
        <f>SUM(J583:J592)</f>
        <v>11924</v>
      </c>
      <c r="K582" s="70"/>
      <c r="L582" s="71">
        <f>SUM(L584:L592)</f>
        <v>13332</v>
      </c>
      <c r="M582" s="53" t="s">
        <v>1264</v>
      </c>
    </row>
    <row r="583" spans="2:13" ht="11.25" customHeight="1" x14ac:dyDescent="0.2">
      <c r="B583" s="45" t="s">
        <v>2119</v>
      </c>
      <c r="C583" s="35" t="s">
        <v>2120</v>
      </c>
      <c r="D583" s="36"/>
      <c r="E583" s="70"/>
      <c r="F583" s="71"/>
      <c r="G583" s="70"/>
      <c r="H583" s="71"/>
      <c r="I583" s="70"/>
      <c r="J583" s="71"/>
      <c r="K583" s="70"/>
      <c r="L583" s="71"/>
      <c r="M583" s="53"/>
    </row>
    <row r="584" spans="2:13" ht="11.25" customHeight="1" x14ac:dyDescent="0.2">
      <c r="B584" s="45"/>
      <c r="C584" s="35" t="s">
        <v>2121</v>
      </c>
      <c r="D584" s="36"/>
      <c r="E584" s="37" t="s">
        <v>85</v>
      </c>
      <c r="F584" s="38">
        <v>0</v>
      </c>
      <c r="G584" s="37" t="s">
        <v>85</v>
      </c>
      <c r="H584" s="38">
        <v>3117</v>
      </c>
      <c r="I584" s="37" t="s">
        <v>85</v>
      </c>
      <c r="J584" s="38">
        <v>4695</v>
      </c>
      <c r="K584" s="37" t="s">
        <v>85</v>
      </c>
      <c r="L584" s="38">
        <v>5395</v>
      </c>
      <c r="M584" s="54" t="s">
        <v>2122</v>
      </c>
    </row>
    <row r="585" spans="2:13" ht="11.25" customHeight="1" x14ac:dyDescent="0.2">
      <c r="B585" s="34" t="s">
        <v>1265</v>
      </c>
      <c r="C585" s="35" t="s">
        <v>1266</v>
      </c>
      <c r="D585" s="36" t="s">
        <v>84</v>
      </c>
      <c r="E585" s="37" t="s">
        <v>85</v>
      </c>
      <c r="F585" s="38">
        <v>1731</v>
      </c>
      <c r="G585" s="37" t="s">
        <v>85</v>
      </c>
      <c r="H585" s="38">
        <v>1777</v>
      </c>
      <c r="I585" s="37" t="s">
        <v>85</v>
      </c>
      <c r="J585" s="38">
        <v>1795</v>
      </c>
      <c r="K585" s="37" t="s">
        <v>85</v>
      </c>
      <c r="L585" s="38">
        <v>1965</v>
      </c>
      <c r="M585" s="54" t="s">
        <v>1267</v>
      </c>
    </row>
    <row r="586" spans="2:13" ht="11.25" customHeight="1" x14ac:dyDescent="0.2">
      <c r="B586" s="34" t="s">
        <v>1268</v>
      </c>
      <c r="C586" s="35" t="s">
        <v>2051</v>
      </c>
      <c r="D586" s="36" t="s">
        <v>589</v>
      </c>
      <c r="E586" s="37">
        <v>172</v>
      </c>
      <c r="F586" s="38">
        <v>144</v>
      </c>
      <c r="G586" s="37">
        <v>76</v>
      </c>
      <c r="H586" s="38">
        <v>61</v>
      </c>
      <c r="I586" s="37">
        <v>49</v>
      </c>
      <c r="J586" s="38">
        <v>40</v>
      </c>
      <c r="K586" s="37">
        <v>28</v>
      </c>
      <c r="L586" s="38">
        <v>24</v>
      </c>
      <c r="M586" s="54" t="s">
        <v>1269</v>
      </c>
    </row>
    <row r="587" spans="2:13" ht="11.25" customHeight="1" x14ac:dyDescent="0.2">
      <c r="B587" s="34" t="s">
        <v>1270</v>
      </c>
      <c r="C587" s="35" t="s">
        <v>1271</v>
      </c>
      <c r="D587" s="36" t="s">
        <v>644</v>
      </c>
      <c r="E587" s="37">
        <v>2620</v>
      </c>
      <c r="F587" s="38">
        <v>826</v>
      </c>
      <c r="G587" s="37">
        <v>1647</v>
      </c>
      <c r="H587" s="38">
        <v>548</v>
      </c>
      <c r="I587" s="37">
        <v>1840</v>
      </c>
      <c r="J587" s="38">
        <v>685</v>
      </c>
      <c r="K587" s="37">
        <v>2052</v>
      </c>
      <c r="L587" s="38">
        <v>773</v>
      </c>
      <c r="M587" s="54" t="s">
        <v>1272</v>
      </c>
    </row>
    <row r="588" spans="2:13" ht="11.25" customHeight="1" x14ac:dyDescent="0.2">
      <c r="B588" s="34" t="s">
        <v>1273</v>
      </c>
      <c r="C588" s="35" t="s">
        <v>1274</v>
      </c>
      <c r="D588" s="47"/>
      <c r="E588" s="37"/>
      <c r="F588" s="38"/>
      <c r="G588" s="37"/>
      <c r="H588" s="38"/>
      <c r="I588" s="37"/>
      <c r="J588" s="38"/>
      <c r="K588" s="37"/>
      <c r="L588" s="38"/>
      <c r="M588" s="54" t="s">
        <v>1275</v>
      </c>
    </row>
    <row r="589" spans="2:13" ht="11.25" customHeight="1" x14ac:dyDescent="0.2">
      <c r="B589" s="45"/>
      <c r="C589" s="35" t="s">
        <v>1276</v>
      </c>
      <c r="D589" s="36" t="s">
        <v>84</v>
      </c>
      <c r="E589" s="37" t="s">
        <v>85</v>
      </c>
      <c r="F589" s="38">
        <v>602</v>
      </c>
      <c r="G589" s="37" t="s">
        <v>85</v>
      </c>
      <c r="H589" s="38">
        <v>499</v>
      </c>
      <c r="I589" s="37" t="s">
        <v>85</v>
      </c>
      <c r="J589" s="38">
        <v>708</v>
      </c>
      <c r="K589" s="37" t="s">
        <v>85</v>
      </c>
      <c r="L589" s="38">
        <v>583</v>
      </c>
      <c r="M589" s="54" t="s">
        <v>1277</v>
      </c>
    </row>
    <row r="590" spans="2:13" ht="11.25" customHeight="1" x14ac:dyDescent="0.2">
      <c r="B590" s="34" t="s">
        <v>1278</v>
      </c>
      <c r="C590" s="35" t="s">
        <v>1279</v>
      </c>
      <c r="D590" s="36"/>
      <c r="E590" s="56"/>
      <c r="F590" s="57"/>
      <c r="G590" s="56"/>
      <c r="H590" s="57"/>
      <c r="I590" s="56"/>
      <c r="J590" s="57"/>
      <c r="K590" s="56"/>
      <c r="L590" s="57"/>
      <c r="M590" s="54" t="s">
        <v>1280</v>
      </c>
    </row>
    <row r="591" spans="2:13" ht="11.25" customHeight="1" x14ac:dyDescent="0.2">
      <c r="B591" s="34" t="s">
        <v>1281</v>
      </c>
      <c r="C591" s="35" t="s">
        <v>1282</v>
      </c>
      <c r="D591" s="36" t="s">
        <v>84</v>
      </c>
      <c r="E591" s="37" t="s">
        <v>85</v>
      </c>
      <c r="F591" s="38">
        <v>3163</v>
      </c>
      <c r="G591" s="37" t="s">
        <v>85</v>
      </c>
      <c r="H591" s="38">
        <v>3864</v>
      </c>
      <c r="I591" s="37" t="s">
        <v>85</v>
      </c>
      <c r="J591" s="38">
        <v>4001</v>
      </c>
      <c r="K591" s="37" t="s">
        <v>85</v>
      </c>
      <c r="L591" s="38">
        <v>4592</v>
      </c>
      <c r="M591" s="54" t="s">
        <v>1283</v>
      </c>
    </row>
    <row r="592" spans="2:13" ht="5.25" customHeight="1" x14ac:dyDescent="0.2">
      <c r="B592" s="34"/>
      <c r="C592" s="35"/>
      <c r="D592" s="36"/>
      <c r="E592" s="37"/>
      <c r="F592" s="65"/>
      <c r="G592" s="37"/>
      <c r="H592" s="65"/>
      <c r="I592" s="37"/>
      <c r="J592" s="65"/>
      <c r="K592" s="37"/>
      <c r="L592" s="65"/>
      <c r="M592" s="54"/>
    </row>
    <row r="593" spans="2:13" s="80" customFormat="1" ht="11.25" customHeight="1" x14ac:dyDescent="0.2">
      <c r="B593" s="28" t="s">
        <v>1284</v>
      </c>
      <c r="C593" s="20" t="s">
        <v>1285</v>
      </c>
      <c r="D593" s="44"/>
      <c r="E593" s="109"/>
      <c r="F593" s="42"/>
      <c r="G593" s="109"/>
      <c r="H593" s="42"/>
      <c r="I593" s="109"/>
      <c r="J593" s="42"/>
      <c r="K593" s="109"/>
      <c r="L593" s="42"/>
      <c r="M593" s="26" t="s">
        <v>1286</v>
      </c>
    </row>
    <row r="594" spans="2:13" s="80" customFormat="1" ht="11.25" customHeight="1" x14ac:dyDescent="0.2">
      <c r="B594" s="39"/>
      <c r="C594" s="20" t="s">
        <v>1287</v>
      </c>
      <c r="D594" s="24"/>
      <c r="E594" s="25"/>
      <c r="F594" s="19">
        <f>SUM(F597+F602+F607+F612+F617+F624+F629+F633+F638+F647+F650+F653+F657+F662+F670)</f>
        <v>402234</v>
      </c>
      <c r="G594" s="25"/>
      <c r="H594" s="19">
        <f>SUM(H597+H602+H607+H612+H617+H624+H629+H633+H638+H647+H650+H653+H657+H662+H670)</f>
        <v>440547</v>
      </c>
      <c r="I594" s="25"/>
      <c r="J594" s="19">
        <f>SUM(J597+J602+J607+J612+J617+J624+J629+J633+J638+J647+J650+J653+J657+J662+J670)</f>
        <v>512339</v>
      </c>
      <c r="K594" s="25"/>
      <c r="L594" s="19">
        <f>SUM(L597+L602+L607+L612+L617+L624+L629+L633+L638+L647+L650+L653+L657+L662+L670)</f>
        <v>580941</v>
      </c>
      <c r="M594" s="26" t="s">
        <v>1288</v>
      </c>
    </row>
    <row r="595" spans="2:13" ht="5.25" customHeight="1" x14ac:dyDescent="0.2">
      <c r="B595" s="100"/>
      <c r="C595" s="76"/>
      <c r="D595" s="44"/>
      <c r="E595" s="111"/>
      <c r="F595" s="112"/>
      <c r="G595" s="111"/>
      <c r="H595" s="112"/>
      <c r="I595" s="111"/>
      <c r="J595" s="112"/>
      <c r="K595" s="111"/>
      <c r="L595" s="112"/>
      <c r="M595" s="79"/>
    </row>
    <row r="596" spans="2:13" ht="10.5" customHeight="1" x14ac:dyDescent="0.2">
      <c r="B596" s="31" t="s">
        <v>1289</v>
      </c>
      <c r="C596" s="32" t="s">
        <v>1290</v>
      </c>
      <c r="D596" s="51"/>
      <c r="E596" s="73"/>
      <c r="F596" s="60"/>
      <c r="G596" s="73"/>
      <c r="H596" s="60"/>
      <c r="I596" s="73"/>
      <c r="J596" s="60"/>
      <c r="K596" s="73"/>
      <c r="L596" s="60"/>
      <c r="M596" s="53"/>
    </row>
    <row r="597" spans="2:13" ht="11.25" customHeight="1" x14ac:dyDescent="0.2">
      <c r="B597" s="31"/>
      <c r="C597" s="32" t="s">
        <v>1291</v>
      </c>
      <c r="D597" s="51"/>
      <c r="E597" s="52"/>
      <c r="F597" s="33">
        <f>SUM(F598:F600)</f>
        <v>20521</v>
      </c>
      <c r="G597" s="52"/>
      <c r="H597" s="33">
        <f>SUM(H598:H600)</f>
        <v>28258</v>
      </c>
      <c r="I597" s="52"/>
      <c r="J597" s="33">
        <f>SUM(J598:J600)</f>
        <v>41062</v>
      </c>
      <c r="K597" s="52"/>
      <c r="L597" s="33">
        <f>SUM(L598:L600)</f>
        <v>42236</v>
      </c>
      <c r="M597" s="53" t="s">
        <v>1292</v>
      </c>
    </row>
    <row r="598" spans="2:13" ht="12" customHeight="1" x14ac:dyDescent="0.2">
      <c r="B598" s="34" t="s">
        <v>1293</v>
      </c>
      <c r="C598" s="35" t="s">
        <v>1294</v>
      </c>
      <c r="D598" s="35"/>
      <c r="E598" s="73"/>
      <c r="F598" s="60"/>
      <c r="G598" s="73"/>
      <c r="H598" s="60"/>
      <c r="I598" s="73"/>
      <c r="J598" s="60"/>
      <c r="K598" s="73"/>
      <c r="L598" s="60"/>
      <c r="M598" s="54" t="s">
        <v>1295</v>
      </c>
    </row>
    <row r="599" spans="2:13" ht="12" customHeight="1" x14ac:dyDescent="0.2">
      <c r="B599" s="34" t="s">
        <v>1296</v>
      </c>
      <c r="C599" s="35" t="s">
        <v>1297</v>
      </c>
      <c r="D599" s="36" t="s">
        <v>84</v>
      </c>
      <c r="E599" s="37" t="s">
        <v>85</v>
      </c>
      <c r="F599" s="38">
        <v>15548</v>
      </c>
      <c r="G599" s="37" t="s">
        <v>85</v>
      </c>
      <c r="H599" s="38">
        <v>20190</v>
      </c>
      <c r="I599" s="37" t="s">
        <v>85</v>
      </c>
      <c r="J599" s="38">
        <v>28622</v>
      </c>
      <c r="K599" s="37" t="s">
        <v>85</v>
      </c>
      <c r="L599" s="38">
        <v>30115</v>
      </c>
      <c r="M599" s="54" t="s">
        <v>1298</v>
      </c>
    </row>
    <row r="600" spans="2:13" ht="12" customHeight="1" x14ac:dyDescent="0.2">
      <c r="B600" s="34" t="s">
        <v>1299</v>
      </c>
      <c r="C600" s="35" t="s">
        <v>1300</v>
      </c>
      <c r="D600" s="36" t="s">
        <v>84</v>
      </c>
      <c r="E600" s="37" t="s">
        <v>85</v>
      </c>
      <c r="F600" s="38">
        <v>4973</v>
      </c>
      <c r="G600" s="37" t="s">
        <v>85</v>
      </c>
      <c r="H600" s="38">
        <v>8068</v>
      </c>
      <c r="I600" s="37" t="s">
        <v>85</v>
      </c>
      <c r="J600" s="38">
        <v>12440</v>
      </c>
      <c r="K600" s="37" t="s">
        <v>85</v>
      </c>
      <c r="L600" s="38">
        <v>12121</v>
      </c>
      <c r="M600" s="54" t="s">
        <v>1301</v>
      </c>
    </row>
    <row r="601" spans="2:13" ht="5.25" customHeight="1" x14ac:dyDescent="0.2">
      <c r="B601" s="34"/>
      <c r="C601" s="35"/>
      <c r="D601" s="36"/>
      <c r="E601" s="37"/>
      <c r="F601" s="38"/>
      <c r="G601" s="37"/>
      <c r="H601" s="38"/>
      <c r="I601" s="37"/>
      <c r="J601" s="38"/>
      <c r="K601" s="37"/>
      <c r="L601" s="38"/>
      <c r="M601" s="54"/>
    </row>
    <row r="602" spans="2:13" ht="11.25" customHeight="1" x14ac:dyDescent="0.2">
      <c r="B602" s="31" t="s">
        <v>1302</v>
      </c>
      <c r="C602" s="32" t="s">
        <v>1303</v>
      </c>
      <c r="D602" s="36"/>
      <c r="E602" s="70"/>
      <c r="F602" s="71">
        <f>SUM(F603:F604)</f>
        <v>254</v>
      </c>
      <c r="G602" s="70"/>
      <c r="H602" s="71">
        <f>SUM(H603:H604)</f>
        <v>231</v>
      </c>
      <c r="I602" s="70"/>
      <c r="J602" s="71">
        <f>SUM(J603:J604)</f>
        <v>343</v>
      </c>
      <c r="K602" s="70"/>
      <c r="L602" s="71">
        <f>SUM(L603:L604)</f>
        <v>175</v>
      </c>
      <c r="M602" s="53" t="s">
        <v>1304</v>
      </c>
    </row>
    <row r="603" spans="2:13" ht="11.25" customHeight="1" x14ac:dyDescent="0.2">
      <c r="B603" s="34" t="s">
        <v>1305</v>
      </c>
      <c r="C603" s="35" t="s">
        <v>1306</v>
      </c>
      <c r="D603" s="36" t="s">
        <v>84</v>
      </c>
      <c r="E603" s="37" t="s">
        <v>85</v>
      </c>
      <c r="F603" s="38">
        <v>254</v>
      </c>
      <c r="G603" s="37" t="s">
        <v>85</v>
      </c>
      <c r="H603" s="38">
        <v>231</v>
      </c>
      <c r="I603" s="37" t="s">
        <v>85</v>
      </c>
      <c r="J603" s="38">
        <v>343</v>
      </c>
      <c r="K603" s="37" t="s">
        <v>85</v>
      </c>
      <c r="L603" s="38">
        <v>175</v>
      </c>
      <c r="M603" s="54" t="s">
        <v>1307</v>
      </c>
    </row>
    <row r="604" spans="2:13" ht="5.25" customHeight="1" x14ac:dyDescent="0.2">
      <c r="B604" s="34"/>
      <c r="C604" s="35"/>
      <c r="D604" s="36"/>
      <c r="E604" s="37"/>
      <c r="F604" s="38"/>
      <c r="G604" s="37"/>
      <c r="H604" s="38"/>
      <c r="I604" s="37"/>
      <c r="J604" s="38"/>
      <c r="K604" s="37"/>
      <c r="L604" s="38"/>
      <c r="M604" s="54"/>
    </row>
    <row r="605" spans="2:13" ht="12" customHeight="1" x14ac:dyDescent="0.2">
      <c r="B605" s="31" t="s">
        <v>1308</v>
      </c>
      <c r="C605" s="32" t="s">
        <v>1309</v>
      </c>
      <c r="D605" s="36"/>
      <c r="E605" s="37"/>
      <c r="F605" s="38"/>
      <c r="G605" s="37"/>
      <c r="H605" s="38"/>
      <c r="I605" s="37"/>
      <c r="J605" s="38"/>
      <c r="K605" s="37"/>
      <c r="L605" s="38"/>
      <c r="M605" s="53" t="s">
        <v>25</v>
      </c>
    </row>
    <row r="606" spans="2:13" ht="11.25" customHeight="1" x14ac:dyDescent="0.2">
      <c r="B606" s="31"/>
      <c r="C606" s="32" t="s">
        <v>1310</v>
      </c>
      <c r="D606" s="36"/>
      <c r="E606" s="37"/>
      <c r="F606" s="38"/>
      <c r="G606" s="37"/>
      <c r="H606" s="38"/>
      <c r="I606" s="37"/>
      <c r="J606" s="38"/>
      <c r="K606" s="37"/>
      <c r="L606" s="38"/>
      <c r="M606" s="53" t="s">
        <v>1311</v>
      </c>
    </row>
    <row r="607" spans="2:13" ht="10.5" customHeight="1" x14ac:dyDescent="0.2">
      <c r="B607" s="31"/>
      <c r="C607" s="32" t="s">
        <v>1312</v>
      </c>
      <c r="D607" s="36"/>
      <c r="E607" s="70"/>
      <c r="F607" s="71">
        <f>SUM(F609:F610)</f>
        <v>4117</v>
      </c>
      <c r="G607" s="70"/>
      <c r="H607" s="71">
        <f>SUM(H609:H610)</f>
        <v>3215</v>
      </c>
      <c r="I607" s="70"/>
      <c r="J607" s="71">
        <f>SUM(J609:J610)</f>
        <v>2067</v>
      </c>
      <c r="K607" s="70"/>
      <c r="L607" s="71">
        <f>SUM(L609:L610)</f>
        <v>790</v>
      </c>
      <c r="M607" s="53" t="s">
        <v>1313</v>
      </c>
    </row>
    <row r="608" spans="2:13" ht="11.25" customHeight="1" x14ac:dyDescent="0.2">
      <c r="B608" s="34" t="s">
        <v>1314</v>
      </c>
      <c r="C608" s="35" t="s">
        <v>1315</v>
      </c>
      <c r="D608" s="47"/>
      <c r="E608" s="56"/>
      <c r="F608" s="57"/>
      <c r="G608" s="56"/>
      <c r="H608" s="57"/>
      <c r="I608" s="56"/>
      <c r="J608" s="57"/>
      <c r="K608" s="56"/>
      <c r="L608" s="57"/>
      <c r="M608" s="54" t="s">
        <v>25</v>
      </c>
    </row>
    <row r="609" spans="2:13" ht="11.25" customHeight="1" x14ac:dyDescent="0.2">
      <c r="B609" s="45"/>
      <c r="C609" s="35" t="s">
        <v>1316</v>
      </c>
      <c r="D609" s="36" t="s">
        <v>84</v>
      </c>
      <c r="E609" s="37" t="s">
        <v>85</v>
      </c>
      <c r="F609" s="38">
        <v>4117</v>
      </c>
      <c r="G609" s="37" t="s">
        <v>85</v>
      </c>
      <c r="H609" s="38">
        <v>3215</v>
      </c>
      <c r="I609" s="37" t="s">
        <v>85</v>
      </c>
      <c r="J609" s="38">
        <v>2067</v>
      </c>
      <c r="K609" s="37" t="s">
        <v>85</v>
      </c>
      <c r="L609" s="38">
        <v>790</v>
      </c>
      <c r="M609" s="54" t="s">
        <v>1317</v>
      </c>
    </row>
    <row r="610" spans="2:13" ht="5.25" customHeight="1" x14ac:dyDescent="0.2">
      <c r="B610" s="45"/>
      <c r="C610" s="46"/>
      <c r="D610" s="47"/>
      <c r="E610" s="37"/>
      <c r="F610" s="38"/>
      <c r="G610" s="37"/>
      <c r="H610" s="38"/>
      <c r="I610" s="37"/>
      <c r="J610" s="38"/>
      <c r="K610" s="37"/>
      <c r="L610" s="38"/>
      <c r="M610" s="50"/>
    </row>
    <row r="611" spans="2:13" ht="11.25" customHeight="1" x14ac:dyDescent="0.2">
      <c r="B611" s="31" t="s">
        <v>1318</v>
      </c>
      <c r="C611" s="32" t="s">
        <v>1319</v>
      </c>
      <c r="D611" s="51"/>
      <c r="E611" s="73"/>
      <c r="F611" s="60"/>
      <c r="G611" s="73"/>
      <c r="H611" s="60"/>
      <c r="I611" s="73"/>
      <c r="J611" s="60"/>
      <c r="K611" s="73"/>
      <c r="L611" s="60"/>
      <c r="M611" s="53"/>
    </row>
    <row r="612" spans="2:13" ht="11.25" customHeight="1" x14ac:dyDescent="0.2">
      <c r="B612" s="31"/>
      <c r="C612" s="32" t="s">
        <v>1320</v>
      </c>
      <c r="D612" s="51"/>
      <c r="E612" s="52"/>
      <c r="F612" s="33">
        <f>SUM(F614)</f>
        <v>2138</v>
      </c>
      <c r="G612" s="52"/>
      <c r="H612" s="33">
        <f>SUM(H614)</f>
        <v>1829</v>
      </c>
      <c r="I612" s="52"/>
      <c r="J612" s="33">
        <f>SUM(J614)</f>
        <v>2309</v>
      </c>
      <c r="K612" s="52"/>
      <c r="L612" s="33">
        <f>SUM(L614)</f>
        <v>3162</v>
      </c>
      <c r="M612" s="53" t="s">
        <v>1321</v>
      </c>
    </row>
    <row r="613" spans="2:13" ht="11.25" customHeight="1" x14ac:dyDescent="0.2">
      <c r="B613" s="34" t="s">
        <v>1322</v>
      </c>
      <c r="C613" s="35" t="s">
        <v>1323</v>
      </c>
      <c r="D613" s="36" t="s">
        <v>25</v>
      </c>
      <c r="E613" s="37"/>
      <c r="F613" s="38"/>
      <c r="G613" s="37"/>
      <c r="H613" s="38"/>
      <c r="I613" s="37"/>
      <c r="J613" s="38"/>
      <c r="K613" s="37"/>
      <c r="L613" s="38"/>
      <c r="M613" s="54" t="s">
        <v>1324</v>
      </c>
    </row>
    <row r="614" spans="2:13" ht="11.25" customHeight="1" x14ac:dyDescent="0.2">
      <c r="B614" s="34" t="s">
        <v>25</v>
      </c>
      <c r="C614" s="35" t="s">
        <v>1325</v>
      </c>
      <c r="D614" s="36" t="s">
        <v>1326</v>
      </c>
      <c r="E614" s="37">
        <v>79</v>
      </c>
      <c r="F614" s="38">
        <v>2138</v>
      </c>
      <c r="G614" s="37">
        <v>57</v>
      </c>
      <c r="H614" s="38">
        <v>1829</v>
      </c>
      <c r="I614" s="37">
        <v>61</v>
      </c>
      <c r="J614" s="38">
        <v>2309</v>
      </c>
      <c r="K614" s="37">
        <v>81</v>
      </c>
      <c r="L614" s="38">
        <v>3162</v>
      </c>
      <c r="M614" s="54" t="s">
        <v>1327</v>
      </c>
    </row>
    <row r="615" spans="2:13" ht="5.25" customHeight="1" x14ac:dyDescent="0.2">
      <c r="B615" s="34"/>
      <c r="C615" s="35"/>
      <c r="D615" s="36"/>
      <c r="E615" s="37"/>
      <c r="F615" s="38"/>
      <c r="G615" s="37"/>
      <c r="H615" s="38"/>
      <c r="I615" s="37"/>
      <c r="J615" s="38"/>
      <c r="K615" s="37"/>
      <c r="L615" s="38"/>
      <c r="M615" s="54"/>
    </row>
    <row r="616" spans="2:13" ht="11.25" customHeight="1" x14ac:dyDescent="0.2">
      <c r="B616" s="31" t="s">
        <v>1328</v>
      </c>
      <c r="C616" s="32" t="s">
        <v>1329</v>
      </c>
      <c r="D616" s="47"/>
      <c r="E616" s="37"/>
      <c r="F616" s="38"/>
      <c r="G616" s="37"/>
      <c r="H616" s="38"/>
      <c r="I616" s="37"/>
      <c r="J616" s="38"/>
      <c r="K616" s="37"/>
      <c r="L616" s="38"/>
      <c r="M616" s="53" t="s">
        <v>1330</v>
      </c>
    </row>
    <row r="617" spans="2:13" ht="11.25" customHeight="1" x14ac:dyDescent="0.2">
      <c r="B617" s="31"/>
      <c r="C617" s="32" t="s">
        <v>1331</v>
      </c>
      <c r="D617" s="47"/>
      <c r="E617" s="70"/>
      <c r="F617" s="71">
        <f>SUM(F618:F620)</f>
        <v>15980</v>
      </c>
      <c r="G617" s="70"/>
      <c r="H617" s="71">
        <f>SUM(H618:H620)</f>
        <v>18874</v>
      </c>
      <c r="I617" s="70"/>
      <c r="J617" s="71">
        <f>SUM(J618:J620)</f>
        <v>24631</v>
      </c>
      <c r="K617" s="70"/>
      <c r="L617" s="71">
        <f>SUM(L618:L620)</f>
        <v>28612</v>
      </c>
      <c r="M617" s="53" t="s">
        <v>1332</v>
      </c>
    </row>
    <row r="618" spans="2:13" ht="11.25" customHeight="1" x14ac:dyDescent="0.2">
      <c r="B618" s="34" t="s">
        <v>1333</v>
      </c>
      <c r="C618" s="35" t="s">
        <v>1334</v>
      </c>
      <c r="D618" s="36" t="s">
        <v>589</v>
      </c>
      <c r="E618" s="37">
        <v>31153</v>
      </c>
      <c r="F618" s="38">
        <v>15534</v>
      </c>
      <c r="G618" s="37">
        <v>32393</v>
      </c>
      <c r="H618" s="38">
        <v>18556</v>
      </c>
      <c r="I618" s="37">
        <v>32501</v>
      </c>
      <c r="J618" s="38">
        <v>24134</v>
      </c>
      <c r="K618" s="37">
        <v>35673</v>
      </c>
      <c r="L618" s="38">
        <v>28174</v>
      </c>
      <c r="M618" s="54" t="s">
        <v>1335</v>
      </c>
    </row>
    <row r="619" spans="2:13" ht="11.25" customHeight="1" x14ac:dyDescent="0.2">
      <c r="B619" s="34" t="s">
        <v>1336</v>
      </c>
      <c r="C619" s="35" t="s">
        <v>1337</v>
      </c>
      <c r="D619" s="36" t="s">
        <v>27</v>
      </c>
      <c r="E619" s="37">
        <v>1368</v>
      </c>
      <c r="F619" s="38">
        <v>422</v>
      </c>
      <c r="G619" s="37">
        <v>820</v>
      </c>
      <c r="H619" s="38">
        <v>292</v>
      </c>
      <c r="I619" s="37">
        <v>1051</v>
      </c>
      <c r="J619" s="38">
        <v>432</v>
      </c>
      <c r="K619" s="37">
        <v>905</v>
      </c>
      <c r="L619" s="38">
        <v>382</v>
      </c>
      <c r="M619" s="54" t="s">
        <v>1338</v>
      </c>
    </row>
    <row r="620" spans="2:13" ht="11.25" customHeight="1" x14ac:dyDescent="0.2">
      <c r="B620" s="34" t="s">
        <v>1339</v>
      </c>
      <c r="C620" s="35" t="s">
        <v>1340</v>
      </c>
      <c r="D620" s="36" t="s">
        <v>84</v>
      </c>
      <c r="E620" s="37" t="s">
        <v>85</v>
      </c>
      <c r="F620" s="38">
        <v>24</v>
      </c>
      <c r="G620" s="37" t="s">
        <v>85</v>
      </c>
      <c r="H620" s="38">
        <v>26</v>
      </c>
      <c r="I620" s="37" t="s">
        <v>85</v>
      </c>
      <c r="J620" s="38">
        <v>65</v>
      </c>
      <c r="K620" s="37" t="s">
        <v>85</v>
      </c>
      <c r="L620" s="38">
        <v>56</v>
      </c>
      <c r="M620" s="54" t="s">
        <v>1341</v>
      </c>
    </row>
    <row r="621" spans="2:13" ht="5.25" customHeight="1" x14ac:dyDescent="0.2">
      <c r="B621" s="34"/>
      <c r="C621" s="35"/>
      <c r="D621" s="36"/>
      <c r="E621" s="37"/>
      <c r="F621" s="38"/>
      <c r="G621" s="37"/>
      <c r="H621" s="38"/>
      <c r="I621" s="37"/>
      <c r="J621" s="38"/>
      <c r="K621" s="37"/>
      <c r="L621" s="38"/>
      <c r="M621" s="54"/>
    </row>
    <row r="622" spans="2:13" ht="11.25" customHeight="1" x14ac:dyDescent="0.2">
      <c r="B622" s="31" t="s">
        <v>1342</v>
      </c>
      <c r="C622" s="32" t="s">
        <v>1343</v>
      </c>
      <c r="D622" s="47"/>
      <c r="E622" s="37"/>
      <c r="F622" s="65"/>
      <c r="G622" s="37"/>
      <c r="H622" s="65"/>
      <c r="I622" s="37"/>
      <c r="J622" s="65"/>
      <c r="K622" s="37"/>
      <c r="L622" s="65"/>
      <c r="M622" s="53" t="s">
        <v>1344</v>
      </c>
    </row>
    <row r="623" spans="2:13" ht="11.25" customHeight="1" x14ac:dyDescent="0.2">
      <c r="B623" s="31" t="s">
        <v>1345</v>
      </c>
      <c r="C623" s="32" t="s">
        <v>1346</v>
      </c>
      <c r="D623" s="47"/>
      <c r="E623" s="73"/>
      <c r="F623" s="113"/>
      <c r="G623" s="73"/>
      <c r="H623" s="113"/>
      <c r="I623" s="73"/>
      <c r="J623" s="113"/>
      <c r="K623" s="73"/>
      <c r="L623" s="113"/>
      <c r="M623" s="53" t="s">
        <v>1347</v>
      </c>
    </row>
    <row r="624" spans="2:13" ht="11.25" customHeight="1" x14ac:dyDescent="0.2">
      <c r="B624" s="31"/>
      <c r="C624" s="32" t="s">
        <v>1348</v>
      </c>
      <c r="D624" s="47"/>
      <c r="E624" s="70"/>
      <c r="F624" s="71">
        <f>SUM(F626:F628)</f>
        <v>2086</v>
      </c>
      <c r="G624" s="70"/>
      <c r="H624" s="71">
        <f>SUM(H626:H628)</f>
        <v>2943</v>
      </c>
      <c r="I624" s="70"/>
      <c r="J624" s="71">
        <f>SUM(J626:J628)</f>
        <v>2817</v>
      </c>
      <c r="K624" s="70"/>
      <c r="L624" s="71">
        <f>SUM(L626:L628)</f>
        <v>3388</v>
      </c>
      <c r="M624" s="53" t="s">
        <v>1349</v>
      </c>
    </row>
    <row r="625" spans="2:13" ht="11.25" customHeight="1" x14ac:dyDescent="0.2">
      <c r="B625" s="34" t="s">
        <v>1350</v>
      </c>
      <c r="C625" s="35" t="s">
        <v>1351</v>
      </c>
      <c r="D625" s="47"/>
      <c r="E625" s="70"/>
      <c r="F625" s="71"/>
      <c r="G625" s="70"/>
      <c r="H625" s="71"/>
      <c r="I625" s="70"/>
      <c r="J625" s="71"/>
      <c r="K625" s="70"/>
      <c r="L625" s="71"/>
      <c r="M625" s="54" t="s">
        <v>1352</v>
      </c>
    </row>
    <row r="626" spans="2:13" ht="11.25" customHeight="1" x14ac:dyDescent="0.2">
      <c r="B626" s="45" t="s">
        <v>1353</v>
      </c>
      <c r="C626" s="46" t="s">
        <v>1354</v>
      </c>
      <c r="D626" s="36"/>
      <c r="E626" s="37"/>
      <c r="F626" s="38"/>
      <c r="G626" s="37"/>
      <c r="H626" s="38"/>
      <c r="I626" s="37"/>
      <c r="J626" s="38"/>
      <c r="K626" s="37"/>
      <c r="L626" s="38"/>
      <c r="M626" s="50" t="s">
        <v>1355</v>
      </c>
    </row>
    <row r="627" spans="2:13" ht="11.25" customHeight="1" x14ac:dyDescent="0.2">
      <c r="B627" s="45" t="s">
        <v>1356</v>
      </c>
      <c r="C627" s="46" t="s">
        <v>1357</v>
      </c>
      <c r="D627" s="36" t="s">
        <v>84</v>
      </c>
      <c r="E627" s="37" t="s">
        <v>85</v>
      </c>
      <c r="F627" s="38">
        <v>2086</v>
      </c>
      <c r="G627" s="37" t="s">
        <v>85</v>
      </c>
      <c r="H627" s="38">
        <v>2943</v>
      </c>
      <c r="I627" s="37" t="s">
        <v>85</v>
      </c>
      <c r="J627" s="38">
        <v>2817</v>
      </c>
      <c r="K627" s="37" t="s">
        <v>85</v>
      </c>
      <c r="L627" s="38">
        <v>3388</v>
      </c>
      <c r="M627" s="50" t="s">
        <v>1358</v>
      </c>
    </row>
    <row r="628" spans="2:13" ht="5.25" customHeight="1" x14ac:dyDescent="0.2">
      <c r="B628" s="34"/>
      <c r="C628" s="35"/>
      <c r="D628" s="36"/>
      <c r="E628" s="37"/>
      <c r="F628" s="38"/>
      <c r="G628" s="37"/>
      <c r="H628" s="38"/>
      <c r="I628" s="37"/>
      <c r="J628" s="38"/>
      <c r="K628" s="37"/>
      <c r="L628" s="38"/>
      <c r="M628" s="54"/>
    </row>
    <row r="629" spans="2:13" ht="11.25" customHeight="1" x14ac:dyDescent="0.2">
      <c r="B629" s="31" t="s">
        <v>1359</v>
      </c>
      <c r="C629" s="32" t="s">
        <v>1360</v>
      </c>
      <c r="D629" s="47"/>
      <c r="E629" s="70"/>
      <c r="F629" s="71">
        <f>SUM(F630:F631)</f>
        <v>104309</v>
      </c>
      <c r="G629" s="70"/>
      <c r="H629" s="71">
        <f>SUM(H630:H631)</f>
        <v>99516</v>
      </c>
      <c r="I629" s="70"/>
      <c r="J629" s="71">
        <f>SUM(J630:J631)</f>
        <v>140370</v>
      </c>
      <c r="K629" s="70"/>
      <c r="L629" s="71">
        <f>SUM(L630:L631)</f>
        <v>158195</v>
      </c>
      <c r="M629" s="53" t="s">
        <v>1361</v>
      </c>
    </row>
    <row r="630" spans="2:13" ht="11.25" customHeight="1" x14ac:dyDescent="0.2">
      <c r="B630" s="34" t="s">
        <v>1362</v>
      </c>
      <c r="C630" s="35" t="s">
        <v>1363</v>
      </c>
      <c r="D630" s="36" t="s">
        <v>1364</v>
      </c>
      <c r="E630" s="37">
        <v>580</v>
      </c>
      <c r="F630" s="38">
        <v>16233</v>
      </c>
      <c r="G630" s="37">
        <v>338</v>
      </c>
      <c r="H630" s="38">
        <v>10228</v>
      </c>
      <c r="I630" s="37">
        <v>293</v>
      </c>
      <c r="J630" s="38">
        <v>13587</v>
      </c>
      <c r="K630" s="37">
        <v>267</v>
      </c>
      <c r="L630" s="38">
        <v>12613</v>
      </c>
      <c r="M630" s="54" t="s">
        <v>1365</v>
      </c>
    </row>
    <row r="631" spans="2:13" ht="11.25" customHeight="1" x14ac:dyDescent="0.2">
      <c r="B631" s="34" t="s">
        <v>1366</v>
      </c>
      <c r="C631" s="35" t="s">
        <v>1367</v>
      </c>
      <c r="D631" s="36" t="s">
        <v>27</v>
      </c>
      <c r="E631" s="37">
        <v>1528</v>
      </c>
      <c r="F631" s="38">
        <v>88076</v>
      </c>
      <c r="G631" s="37">
        <v>1428</v>
      </c>
      <c r="H631" s="38">
        <v>89288</v>
      </c>
      <c r="I631" s="37">
        <v>1860</v>
      </c>
      <c r="J631" s="38">
        <v>126783</v>
      </c>
      <c r="K631" s="37">
        <v>1721</v>
      </c>
      <c r="L631" s="38">
        <v>145582</v>
      </c>
      <c r="M631" s="54" t="s">
        <v>1368</v>
      </c>
    </row>
    <row r="632" spans="2:13" ht="5.25" customHeight="1" x14ac:dyDescent="0.2">
      <c r="B632" s="45"/>
      <c r="C632" s="46"/>
      <c r="D632" s="47"/>
      <c r="E632" s="37"/>
      <c r="F632" s="65"/>
      <c r="G632" s="37"/>
      <c r="H632" s="65"/>
      <c r="I632" s="37"/>
      <c r="J632" s="65"/>
      <c r="K632" s="37"/>
      <c r="L632" s="65"/>
      <c r="M632" s="50"/>
    </row>
    <row r="633" spans="2:13" ht="11.25" customHeight="1" x14ac:dyDescent="0.2">
      <c r="B633" s="31" t="s">
        <v>1369</v>
      </c>
      <c r="C633" s="32" t="s">
        <v>1370</v>
      </c>
      <c r="D633" s="36"/>
      <c r="E633" s="70"/>
      <c r="F633" s="71">
        <f>SUM(F634:F635)</f>
        <v>1571</v>
      </c>
      <c r="G633" s="70"/>
      <c r="H633" s="71">
        <f>SUM(H634:H635)</f>
        <v>1638</v>
      </c>
      <c r="I633" s="70"/>
      <c r="J633" s="71">
        <f>SUM(J634:J635)</f>
        <v>2825</v>
      </c>
      <c r="K633" s="70"/>
      <c r="L633" s="71">
        <f>SUM(L634:L635)</f>
        <v>3201</v>
      </c>
      <c r="M633" s="53" t="s">
        <v>1371</v>
      </c>
    </row>
    <row r="634" spans="2:13" ht="11.25" customHeight="1" x14ac:dyDescent="0.2">
      <c r="B634" s="34" t="s">
        <v>1372</v>
      </c>
      <c r="C634" s="35" t="s">
        <v>1373</v>
      </c>
      <c r="D634" s="36" t="s">
        <v>21</v>
      </c>
      <c r="E634" s="37">
        <v>5640</v>
      </c>
      <c r="F634" s="38">
        <v>830</v>
      </c>
      <c r="G634" s="37">
        <v>6061</v>
      </c>
      <c r="H634" s="38">
        <v>885</v>
      </c>
      <c r="I634" s="37">
        <v>6076</v>
      </c>
      <c r="J634" s="38">
        <v>911</v>
      </c>
      <c r="K634" s="37">
        <v>8894</v>
      </c>
      <c r="L634" s="38">
        <v>1369</v>
      </c>
      <c r="M634" s="54" t="s">
        <v>1374</v>
      </c>
    </row>
    <row r="635" spans="2:13" ht="11.25" customHeight="1" x14ac:dyDescent="0.2">
      <c r="B635" s="34" t="s">
        <v>1375</v>
      </c>
      <c r="C635" s="35" t="s">
        <v>1376</v>
      </c>
      <c r="D635" s="36" t="s">
        <v>27</v>
      </c>
      <c r="E635" s="37">
        <v>5676</v>
      </c>
      <c r="F635" s="38">
        <v>741</v>
      </c>
      <c r="G635" s="37">
        <v>5761</v>
      </c>
      <c r="H635" s="38">
        <v>753</v>
      </c>
      <c r="I635" s="37">
        <v>14110</v>
      </c>
      <c r="J635" s="38">
        <v>1914</v>
      </c>
      <c r="K635" s="37">
        <v>13983</v>
      </c>
      <c r="L635" s="38">
        <v>1832</v>
      </c>
      <c r="M635" s="54" t="s">
        <v>1377</v>
      </c>
    </row>
    <row r="636" spans="2:13" ht="4.5" customHeight="1" x14ac:dyDescent="0.2">
      <c r="B636" s="34"/>
      <c r="C636" s="35"/>
      <c r="D636" s="36"/>
      <c r="E636" s="37"/>
      <c r="F636" s="38"/>
      <c r="G636" s="37"/>
      <c r="H636" s="38"/>
      <c r="I636" s="37"/>
      <c r="J636" s="38"/>
      <c r="K636" s="37"/>
      <c r="L636" s="38"/>
      <c r="M636" s="54"/>
    </row>
    <row r="637" spans="2:13" ht="11.25" customHeight="1" x14ac:dyDescent="0.2">
      <c r="B637" s="31" t="s">
        <v>1378</v>
      </c>
      <c r="C637" s="32" t="s">
        <v>1379</v>
      </c>
      <c r="D637" s="47"/>
      <c r="E637" s="37"/>
      <c r="F637" s="38"/>
      <c r="G637" s="37"/>
      <c r="H637" s="38"/>
      <c r="I637" s="37"/>
      <c r="J637" s="38"/>
      <c r="K637" s="37"/>
      <c r="L637" s="38"/>
      <c r="M637" s="53" t="s">
        <v>1380</v>
      </c>
    </row>
    <row r="638" spans="2:13" ht="11.25" customHeight="1" x14ac:dyDescent="0.2">
      <c r="B638" s="31"/>
      <c r="C638" s="32" t="s">
        <v>1381</v>
      </c>
      <c r="D638" s="47"/>
      <c r="E638" s="70"/>
      <c r="F638" s="71">
        <f>SUM(F639:F644)</f>
        <v>14621</v>
      </c>
      <c r="G638" s="70"/>
      <c r="H638" s="71">
        <f>SUM(H639:H644)</f>
        <v>17826</v>
      </c>
      <c r="I638" s="70"/>
      <c r="J638" s="71">
        <f>SUM(J639:J644)</f>
        <v>21401</v>
      </c>
      <c r="K638" s="70"/>
      <c r="L638" s="71">
        <f>SUM(L639:L644)</f>
        <v>23229</v>
      </c>
      <c r="M638" s="53" t="s">
        <v>1382</v>
      </c>
    </row>
    <row r="639" spans="2:13" ht="11.25" customHeight="1" x14ac:dyDescent="0.2">
      <c r="B639" s="34" t="s">
        <v>1383</v>
      </c>
      <c r="C639" s="35" t="s">
        <v>1384</v>
      </c>
      <c r="D639" s="36" t="s">
        <v>589</v>
      </c>
      <c r="E639" s="37">
        <v>2813</v>
      </c>
      <c r="F639" s="38">
        <v>2399</v>
      </c>
      <c r="G639" s="37">
        <v>2963</v>
      </c>
      <c r="H639" s="38">
        <v>2555</v>
      </c>
      <c r="I639" s="37">
        <v>2860</v>
      </c>
      <c r="J639" s="38">
        <v>2597</v>
      </c>
      <c r="K639" s="37">
        <v>3528</v>
      </c>
      <c r="L639" s="38">
        <v>3620</v>
      </c>
      <c r="M639" s="54" t="s">
        <v>1385</v>
      </c>
    </row>
    <row r="640" spans="2:13" ht="11.25" customHeight="1" x14ac:dyDescent="0.2">
      <c r="B640" s="34" t="s">
        <v>1386</v>
      </c>
      <c r="C640" s="35" t="s">
        <v>1387</v>
      </c>
      <c r="D640" s="36" t="s">
        <v>1388</v>
      </c>
      <c r="E640" s="37">
        <v>640445</v>
      </c>
      <c r="F640" s="38">
        <v>3563</v>
      </c>
      <c r="G640" s="37">
        <v>878557</v>
      </c>
      <c r="H640" s="38">
        <v>5016</v>
      </c>
      <c r="I640" s="37">
        <v>744128</v>
      </c>
      <c r="J640" s="38">
        <v>4354</v>
      </c>
      <c r="K640" s="37">
        <v>756677</v>
      </c>
      <c r="L640" s="38">
        <v>5045</v>
      </c>
      <c r="M640" s="54" t="s">
        <v>1389</v>
      </c>
    </row>
    <row r="641" spans="2:13" ht="11.25" customHeight="1" x14ac:dyDescent="0.2">
      <c r="B641" s="34" t="s">
        <v>1390</v>
      </c>
      <c r="C641" s="35" t="s">
        <v>1391</v>
      </c>
      <c r="D641" s="114" t="s">
        <v>1392</v>
      </c>
      <c r="E641" s="37">
        <v>436865</v>
      </c>
      <c r="F641" s="38">
        <v>2498</v>
      </c>
      <c r="G641" s="37">
        <v>369681</v>
      </c>
      <c r="H641" s="38">
        <v>2138</v>
      </c>
      <c r="I641" s="37">
        <v>395182</v>
      </c>
      <c r="J641" s="38">
        <v>2395</v>
      </c>
      <c r="K641" s="37">
        <v>334163</v>
      </c>
      <c r="L641" s="38">
        <v>2239</v>
      </c>
      <c r="M641" s="54" t="s">
        <v>1393</v>
      </c>
    </row>
    <row r="642" spans="2:13" ht="11.25" customHeight="1" x14ac:dyDescent="0.2">
      <c r="B642" s="34" t="s">
        <v>1394</v>
      </c>
      <c r="C642" s="35" t="s">
        <v>1395</v>
      </c>
      <c r="D642" s="36" t="s">
        <v>1388</v>
      </c>
      <c r="E642" s="37">
        <v>110674</v>
      </c>
      <c r="F642" s="38">
        <v>1635</v>
      </c>
      <c r="G642" s="37">
        <v>115122</v>
      </c>
      <c r="H642" s="38">
        <v>1662</v>
      </c>
      <c r="I642" s="37">
        <v>167412</v>
      </c>
      <c r="J642" s="38">
        <v>2652</v>
      </c>
      <c r="K642" s="37">
        <v>146834</v>
      </c>
      <c r="L642" s="38">
        <v>2610</v>
      </c>
      <c r="M642" s="54" t="s">
        <v>1396</v>
      </c>
    </row>
    <row r="643" spans="2:13" ht="11.25" customHeight="1" x14ac:dyDescent="0.2">
      <c r="B643" s="34" t="s">
        <v>1397</v>
      </c>
      <c r="C643" s="35" t="s">
        <v>1398</v>
      </c>
      <c r="D643" s="36"/>
      <c r="E643" s="37"/>
      <c r="F643" s="38"/>
      <c r="G643" s="37"/>
      <c r="H643" s="38"/>
      <c r="I643" s="37"/>
      <c r="J643" s="38"/>
      <c r="K643" s="37"/>
      <c r="L643" s="38"/>
      <c r="M643" s="54" t="s">
        <v>1399</v>
      </c>
    </row>
    <row r="644" spans="2:13" ht="11.25" customHeight="1" x14ac:dyDescent="0.2">
      <c r="B644" s="34"/>
      <c r="C644" s="35" t="s">
        <v>1400</v>
      </c>
      <c r="D644" s="36" t="s">
        <v>84</v>
      </c>
      <c r="E644" s="37" t="s">
        <v>85</v>
      </c>
      <c r="F644" s="38">
        <v>4526</v>
      </c>
      <c r="G644" s="37" t="s">
        <v>85</v>
      </c>
      <c r="H644" s="38">
        <v>6455</v>
      </c>
      <c r="I644" s="37" t="s">
        <v>85</v>
      </c>
      <c r="J644" s="38">
        <v>9403</v>
      </c>
      <c r="K644" s="37" t="s">
        <v>85</v>
      </c>
      <c r="L644" s="38">
        <v>9715</v>
      </c>
      <c r="M644" s="54" t="s">
        <v>1401</v>
      </c>
    </row>
    <row r="645" spans="2:13" ht="5.25" customHeight="1" x14ac:dyDescent="0.2">
      <c r="B645" s="34"/>
      <c r="C645" s="35"/>
      <c r="D645" s="36"/>
      <c r="E645" s="37"/>
      <c r="F645" s="38"/>
      <c r="G645" s="37"/>
      <c r="H645" s="38"/>
      <c r="I645" s="37"/>
      <c r="J645" s="38"/>
      <c r="K645" s="37"/>
      <c r="L645" s="38"/>
      <c r="M645" s="54"/>
    </row>
    <row r="646" spans="2:13" ht="11.25" customHeight="1" x14ac:dyDescent="0.2">
      <c r="B646" s="31" t="s">
        <v>1402</v>
      </c>
      <c r="C646" s="32" t="s">
        <v>1379</v>
      </c>
      <c r="D646" s="36"/>
      <c r="E646" s="37"/>
      <c r="F646" s="38"/>
      <c r="G646" s="37"/>
      <c r="H646" s="38"/>
      <c r="I646" s="37"/>
      <c r="J646" s="38"/>
      <c r="K646" s="37"/>
      <c r="L646" s="38"/>
      <c r="M646" s="53" t="s">
        <v>1403</v>
      </c>
    </row>
    <row r="647" spans="2:13" ht="11.25" customHeight="1" x14ac:dyDescent="0.2">
      <c r="B647" s="31"/>
      <c r="C647" s="32" t="s">
        <v>1404</v>
      </c>
      <c r="D647" s="36"/>
      <c r="E647" s="70"/>
      <c r="F647" s="71">
        <f>SUM(F648:F649)</f>
        <v>721</v>
      </c>
      <c r="G647" s="70"/>
      <c r="H647" s="71">
        <f>SUM(H648:H649)</f>
        <v>976</v>
      </c>
      <c r="I647" s="70"/>
      <c r="J647" s="71">
        <f>SUM(J648:J649)</f>
        <v>1670</v>
      </c>
      <c r="K647" s="70"/>
      <c r="L647" s="71">
        <f>SUM(L648:L649)</f>
        <v>1939</v>
      </c>
      <c r="M647" s="53" t="s">
        <v>1405</v>
      </c>
    </row>
    <row r="648" spans="2:13" ht="11.25" customHeight="1" x14ac:dyDescent="0.2">
      <c r="B648" s="34" t="s">
        <v>1406</v>
      </c>
      <c r="C648" s="35" t="s">
        <v>1407</v>
      </c>
      <c r="D648" s="36" t="s">
        <v>84</v>
      </c>
      <c r="E648" s="37" t="s">
        <v>85</v>
      </c>
      <c r="F648" s="38">
        <v>721</v>
      </c>
      <c r="G648" s="37" t="s">
        <v>85</v>
      </c>
      <c r="H648" s="38">
        <v>976</v>
      </c>
      <c r="I648" s="37" t="s">
        <v>85</v>
      </c>
      <c r="J648" s="38">
        <v>1670</v>
      </c>
      <c r="K648" s="37" t="s">
        <v>85</v>
      </c>
      <c r="L648" s="38">
        <v>1939</v>
      </c>
      <c r="M648" s="54" t="s">
        <v>1408</v>
      </c>
    </row>
    <row r="649" spans="2:13" ht="5.25" customHeight="1" x14ac:dyDescent="0.2">
      <c r="B649" s="34"/>
      <c r="C649" s="35"/>
      <c r="D649" s="36"/>
      <c r="E649" s="37"/>
      <c r="F649" s="38"/>
      <c r="G649" s="37"/>
      <c r="H649" s="38"/>
      <c r="I649" s="37"/>
      <c r="J649" s="38"/>
      <c r="K649" s="37"/>
      <c r="L649" s="38"/>
      <c r="M649" s="54"/>
    </row>
    <row r="650" spans="2:13" ht="11.25" customHeight="1" x14ac:dyDescent="0.2">
      <c r="B650" s="31" t="s">
        <v>1409</v>
      </c>
      <c r="C650" s="32" t="s">
        <v>1410</v>
      </c>
      <c r="D650" s="36"/>
      <c r="E650" s="70"/>
      <c r="F650" s="71">
        <f>SUM(F651:F652)</f>
        <v>172996</v>
      </c>
      <c r="G650" s="70"/>
      <c r="H650" s="71">
        <f>SUM(H651:H652)</f>
        <v>194354</v>
      </c>
      <c r="I650" s="70"/>
      <c r="J650" s="71">
        <f>SUM(J651:J652)</f>
        <v>202033</v>
      </c>
      <c r="K650" s="70"/>
      <c r="L650" s="71">
        <f>SUM(L651:L652)</f>
        <v>247675</v>
      </c>
      <c r="M650" s="53" t="s">
        <v>1411</v>
      </c>
    </row>
    <row r="651" spans="2:13" ht="11.25" customHeight="1" x14ac:dyDescent="0.2">
      <c r="B651" s="34" t="s">
        <v>1412</v>
      </c>
      <c r="C651" s="35" t="s">
        <v>1413</v>
      </c>
      <c r="D651" s="36" t="s">
        <v>1414</v>
      </c>
      <c r="E651" s="58">
        <v>2688</v>
      </c>
      <c r="F651" s="38">
        <v>172996</v>
      </c>
      <c r="G651" s="58">
        <v>2971</v>
      </c>
      <c r="H651" s="38">
        <v>194354</v>
      </c>
      <c r="I651" s="58">
        <v>2926</v>
      </c>
      <c r="J651" s="38">
        <v>202033</v>
      </c>
      <c r="K651" s="58">
        <v>3217</v>
      </c>
      <c r="L651" s="38">
        <v>247675</v>
      </c>
      <c r="M651" s="54" t="s">
        <v>1415</v>
      </c>
    </row>
    <row r="652" spans="2:13" ht="6" customHeight="1" x14ac:dyDescent="0.2">
      <c r="B652" s="34"/>
      <c r="C652" s="35"/>
      <c r="D652" s="36"/>
      <c r="E652" s="115"/>
      <c r="F652" s="38"/>
      <c r="G652" s="115"/>
      <c r="H652" s="38"/>
      <c r="I652" s="115"/>
      <c r="J652" s="38"/>
      <c r="K652" s="115"/>
      <c r="L652" s="38"/>
      <c r="M652" s="54"/>
    </row>
    <row r="653" spans="2:13" ht="11.25" customHeight="1" x14ac:dyDescent="0.2">
      <c r="B653" s="31" t="s">
        <v>1416</v>
      </c>
      <c r="C653" s="32" t="s">
        <v>1417</v>
      </c>
      <c r="D653" s="13"/>
      <c r="E653" s="70"/>
      <c r="F653" s="71">
        <f>SUM(F654)</f>
        <v>5345</v>
      </c>
      <c r="G653" s="70"/>
      <c r="H653" s="71">
        <f>SUM(H654)</f>
        <v>5355</v>
      </c>
      <c r="I653" s="70"/>
      <c r="J653" s="71">
        <f>SUM(J654)</f>
        <v>4798</v>
      </c>
      <c r="K653" s="70"/>
      <c r="L653" s="71">
        <f>SUM(L654)</f>
        <v>4115</v>
      </c>
      <c r="M653" s="53" t="s">
        <v>1418</v>
      </c>
    </row>
    <row r="654" spans="2:13" ht="11.25" customHeight="1" x14ac:dyDescent="0.2">
      <c r="B654" s="34" t="s">
        <v>1419</v>
      </c>
      <c r="C654" s="35" t="s">
        <v>1420</v>
      </c>
      <c r="D654" s="36" t="s">
        <v>21</v>
      </c>
      <c r="E654" s="37">
        <v>36442</v>
      </c>
      <c r="F654" s="38">
        <v>5345</v>
      </c>
      <c r="G654" s="37">
        <v>35968</v>
      </c>
      <c r="H654" s="38">
        <v>5355</v>
      </c>
      <c r="I654" s="37">
        <v>29660</v>
      </c>
      <c r="J654" s="38">
        <v>4798</v>
      </c>
      <c r="K654" s="37">
        <v>24009</v>
      </c>
      <c r="L654" s="38">
        <v>4115</v>
      </c>
      <c r="M654" s="54" t="s">
        <v>1421</v>
      </c>
    </row>
    <row r="655" spans="2:13" ht="5.25" customHeight="1" x14ac:dyDescent="0.2">
      <c r="B655" s="34"/>
      <c r="C655" s="35"/>
      <c r="D655" s="36"/>
      <c r="E655" s="37"/>
      <c r="F655" s="38"/>
      <c r="G655" s="37"/>
      <c r="H655" s="38"/>
      <c r="I655" s="37"/>
      <c r="J655" s="38"/>
      <c r="K655" s="37"/>
      <c r="L655" s="38"/>
      <c r="M655" s="54"/>
    </row>
    <row r="656" spans="2:13" ht="11.25" customHeight="1" x14ac:dyDescent="0.2">
      <c r="B656" s="31" t="s">
        <v>1422</v>
      </c>
      <c r="C656" s="32" t="s">
        <v>1423</v>
      </c>
      <c r="D656" s="36"/>
      <c r="E656" s="37"/>
      <c r="F656" s="38"/>
      <c r="G656" s="37"/>
      <c r="H656" s="38"/>
      <c r="I656" s="37"/>
      <c r="J656" s="38"/>
      <c r="K656" s="37"/>
      <c r="L656" s="38"/>
      <c r="M656" s="53" t="s">
        <v>1424</v>
      </c>
    </row>
    <row r="657" spans="2:13" ht="11.25" customHeight="1" x14ac:dyDescent="0.2">
      <c r="B657" s="31"/>
      <c r="C657" s="32" t="s">
        <v>1425</v>
      </c>
      <c r="D657" s="36"/>
      <c r="E657" s="70"/>
      <c r="F657" s="71">
        <f>SUM(F658:F659)</f>
        <v>4702</v>
      </c>
      <c r="G657" s="70"/>
      <c r="H657" s="71">
        <f>SUM(H658:H659)</f>
        <v>5703</v>
      </c>
      <c r="I657" s="70"/>
      <c r="J657" s="71">
        <f>SUM(J658:J659)</f>
        <v>5484</v>
      </c>
      <c r="K657" s="70"/>
      <c r="L657" s="71">
        <f>SUM(L658:L659)</f>
        <v>6213</v>
      </c>
      <c r="M657" s="53" t="s">
        <v>1426</v>
      </c>
    </row>
    <row r="658" spans="2:13" ht="11.25" customHeight="1" x14ac:dyDescent="0.2">
      <c r="B658" s="34" t="s">
        <v>1427</v>
      </c>
      <c r="C658" s="35" t="s">
        <v>1428</v>
      </c>
      <c r="D658" s="36" t="s">
        <v>84</v>
      </c>
      <c r="E658" s="37" t="s">
        <v>85</v>
      </c>
      <c r="F658" s="38">
        <v>1645</v>
      </c>
      <c r="G658" s="37" t="s">
        <v>85</v>
      </c>
      <c r="H658" s="38">
        <v>1895</v>
      </c>
      <c r="I658" s="37" t="s">
        <v>85</v>
      </c>
      <c r="J658" s="38">
        <v>1555</v>
      </c>
      <c r="K658" s="37" t="s">
        <v>85</v>
      </c>
      <c r="L658" s="38">
        <v>1654</v>
      </c>
      <c r="M658" s="54" t="s">
        <v>1429</v>
      </c>
    </row>
    <row r="659" spans="2:13" ht="11.25" customHeight="1" x14ac:dyDescent="0.2">
      <c r="B659" s="34" t="s">
        <v>1430</v>
      </c>
      <c r="C659" s="35" t="s">
        <v>1431</v>
      </c>
      <c r="D659" s="36" t="s">
        <v>84</v>
      </c>
      <c r="E659" s="37" t="s">
        <v>85</v>
      </c>
      <c r="F659" s="38">
        <v>3057</v>
      </c>
      <c r="G659" s="37" t="s">
        <v>85</v>
      </c>
      <c r="H659" s="38">
        <v>3808</v>
      </c>
      <c r="I659" s="37" t="s">
        <v>85</v>
      </c>
      <c r="J659" s="38">
        <v>3929</v>
      </c>
      <c r="K659" s="37" t="s">
        <v>85</v>
      </c>
      <c r="L659" s="38">
        <v>4559</v>
      </c>
      <c r="M659" s="54" t="s">
        <v>1432</v>
      </c>
    </row>
    <row r="660" spans="2:13" ht="5.25" customHeight="1" x14ac:dyDescent="0.2">
      <c r="B660" s="34"/>
      <c r="C660" s="35"/>
      <c r="D660" s="36"/>
      <c r="E660" s="37"/>
      <c r="F660" s="38"/>
      <c r="G660" s="37"/>
      <c r="H660" s="38"/>
      <c r="I660" s="37"/>
      <c r="J660" s="38"/>
      <c r="K660" s="37"/>
      <c r="L660" s="38"/>
      <c r="M660" s="54"/>
    </row>
    <row r="661" spans="2:13" ht="11.25" customHeight="1" x14ac:dyDescent="0.2">
      <c r="B661" s="31" t="s">
        <v>1433</v>
      </c>
      <c r="C661" s="32" t="s">
        <v>1434</v>
      </c>
      <c r="D661" s="47"/>
      <c r="E661" s="37"/>
      <c r="F661" s="65"/>
      <c r="G661" s="37"/>
      <c r="H661" s="65"/>
      <c r="I661" s="37"/>
      <c r="J661" s="65"/>
      <c r="K661" s="37"/>
      <c r="L661" s="65"/>
      <c r="M661" s="53" t="s">
        <v>25</v>
      </c>
    </row>
    <row r="662" spans="2:13" ht="11.25" customHeight="1" x14ac:dyDescent="0.2">
      <c r="B662" s="31"/>
      <c r="C662" s="32" t="s">
        <v>1435</v>
      </c>
      <c r="D662" s="47"/>
      <c r="E662" s="70"/>
      <c r="F662" s="71">
        <f>SUM(F663:F668)</f>
        <v>43633</v>
      </c>
      <c r="G662" s="70"/>
      <c r="H662" s="71">
        <f>SUM(H663:H668)</f>
        <v>50348</v>
      </c>
      <c r="I662" s="70"/>
      <c r="J662" s="71">
        <f>SUM(J663:J668)</f>
        <v>57950</v>
      </c>
      <c r="K662" s="70"/>
      <c r="L662" s="71">
        <f>SUM(L663:L668)</f>
        <v>56579</v>
      </c>
      <c r="M662" s="53" t="s">
        <v>1436</v>
      </c>
    </row>
    <row r="663" spans="2:13" ht="11.25" customHeight="1" x14ac:dyDescent="0.2">
      <c r="B663" s="34" t="s">
        <v>1437</v>
      </c>
      <c r="C663" s="35" t="s">
        <v>1438</v>
      </c>
      <c r="D663" s="36" t="s">
        <v>1388</v>
      </c>
      <c r="E663" s="37">
        <v>235907</v>
      </c>
      <c r="F663" s="38">
        <v>16363</v>
      </c>
      <c r="G663" s="37">
        <v>276990</v>
      </c>
      <c r="H663" s="38">
        <v>19306</v>
      </c>
      <c r="I663" s="37">
        <v>287148</v>
      </c>
      <c r="J663" s="38">
        <v>22805</v>
      </c>
      <c r="K663" s="37">
        <v>254063</v>
      </c>
      <c r="L663" s="38">
        <v>21209</v>
      </c>
      <c r="M663" s="54" t="s">
        <v>1439</v>
      </c>
    </row>
    <row r="664" spans="2:13" ht="11.25" customHeight="1" x14ac:dyDescent="0.2">
      <c r="B664" s="34" t="s">
        <v>1440</v>
      </c>
      <c r="C664" s="35" t="s">
        <v>1441</v>
      </c>
      <c r="D664" s="36"/>
      <c r="E664" s="37"/>
      <c r="F664" s="38"/>
      <c r="G664" s="37"/>
      <c r="H664" s="38"/>
      <c r="I664" s="37"/>
      <c r="J664" s="38"/>
      <c r="K664" s="37"/>
      <c r="L664" s="38"/>
      <c r="M664" s="54" t="s">
        <v>1442</v>
      </c>
    </row>
    <row r="665" spans="2:13" ht="11.25" customHeight="1" x14ac:dyDescent="0.2">
      <c r="B665" s="34" t="s">
        <v>1443</v>
      </c>
      <c r="C665" s="35" t="s">
        <v>1444</v>
      </c>
      <c r="D665" s="36" t="s">
        <v>84</v>
      </c>
      <c r="E665" s="37" t="s">
        <v>85</v>
      </c>
      <c r="F665" s="38">
        <v>3864</v>
      </c>
      <c r="G665" s="37" t="s">
        <v>85</v>
      </c>
      <c r="H665" s="38">
        <v>4942</v>
      </c>
      <c r="I665" s="37" t="s">
        <v>85</v>
      </c>
      <c r="J665" s="38">
        <v>5576</v>
      </c>
      <c r="K665" s="37" t="s">
        <v>85</v>
      </c>
      <c r="L665" s="38">
        <v>7281</v>
      </c>
      <c r="M665" s="54" t="s">
        <v>1445</v>
      </c>
    </row>
    <row r="666" spans="2:13" ht="11.25" customHeight="1" x14ac:dyDescent="0.2">
      <c r="B666" s="34" t="s">
        <v>1446</v>
      </c>
      <c r="C666" s="35" t="s">
        <v>1447</v>
      </c>
      <c r="D666" s="36" t="s">
        <v>1388</v>
      </c>
      <c r="E666" s="37">
        <v>156142</v>
      </c>
      <c r="F666" s="38">
        <v>20210</v>
      </c>
      <c r="G666" s="37">
        <v>176819</v>
      </c>
      <c r="H666" s="38">
        <v>23014</v>
      </c>
      <c r="I666" s="37">
        <v>186218</v>
      </c>
      <c r="J666" s="38">
        <v>26775</v>
      </c>
      <c r="K666" s="37">
        <v>161162</v>
      </c>
      <c r="L666" s="38">
        <v>25051</v>
      </c>
      <c r="M666" s="54" t="s">
        <v>1448</v>
      </c>
    </row>
    <row r="667" spans="2:13" ht="11.25" customHeight="1" x14ac:dyDescent="0.2">
      <c r="B667" s="34" t="s">
        <v>1449</v>
      </c>
      <c r="C667" s="35" t="s">
        <v>1450</v>
      </c>
      <c r="D667" s="36" t="s">
        <v>644</v>
      </c>
      <c r="E667" s="37">
        <v>127716</v>
      </c>
      <c r="F667" s="38">
        <v>3196</v>
      </c>
      <c r="G667" s="37">
        <v>124238</v>
      </c>
      <c r="H667" s="38">
        <v>3086</v>
      </c>
      <c r="I667" s="37">
        <v>100622</v>
      </c>
      <c r="J667" s="38">
        <v>2794</v>
      </c>
      <c r="K667" s="37">
        <v>101851</v>
      </c>
      <c r="L667" s="38">
        <v>3038</v>
      </c>
      <c r="M667" s="54" t="s">
        <v>1451</v>
      </c>
    </row>
    <row r="668" spans="2:13" ht="5.25" customHeight="1" x14ac:dyDescent="0.2">
      <c r="B668" s="34" t="s">
        <v>25</v>
      </c>
      <c r="C668" s="46"/>
      <c r="D668" s="36" t="s">
        <v>25</v>
      </c>
      <c r="E668" s="37"/>
      <c r="F668" s="38"/>
      <c r="G668" s="37"/>
      <c r="H668" s="38"/>
      <c r="I668" s="37"/>
      <c r="J668" s="38"/>
      <c r="K668" s="37"/>
      <c r="L668" s="38"/>
      <c r="M668" s="50"/>
    </row>
    <row r="669" spans="2:13" ht="11.25" customHeight="1" x14ac:dyDescent="0.2">
      <c r="B669" s="31" t="s">
        <v>1452</v>
      </c>
      <c r="C669" s="32" t="s">
        <v>1453</v>
      </c>
      <c r="D669" s="47"/>
      <c r="E669" s="37"/>
      <c r="F669" s="38"/>
      <c r="G669" s="37"/>
      <c r="H669" s="38"/>
      <c r="I669" s="37"/>
      <c r="J669" s="38"/>
      <c r="K669" s="37"/>
      <c r="L669" s="38"/>
      <c r="M669" s="53" t="s">
        <v>1454</v>
      </c>
    </row>
    <row r="670" spans="2:13" ht="11.25" customHeight="1" x14ac:dyDescent="0.2">
      <c r="B670" s="31"/>
      <c r="C670" s="32" t="s">
        <v>1455</v>
      </c>
      <c r="D670" s="47"/>
      <c r="E670" s="70"/>
      <c r="F670" s="71">
        <f>SUM(F671:F673)</f>
        <v>9240</v>
      </c>
      <c r="G670" s="70"/>
      <c r="H670" s="71">
        <f>SUM(H671:H673)</f>
        <v>9481</v>
      </c>
      <c r="I670" s="70"/>
      <c r="J670" s="71">
        <f>SUM(J671:J673)</f>
        <v>2579</v>
      </c>
      <c r="K670" s="70"/>
      <c r="L670" s="71">
        <f>SUM(L671:L673)</f>
        <v>1432</v>
      </c>
      <c r="M670" s="53" t="s">
        <v>1456</v>
      </c>
    </row>
    <row r="671" spans="2:13" ht="11.25" customHeight="1" x14ac:dyDescent="0.2">
      <c r="B671" s="34" t="s">
        <v>1457</v>
      </c>
      <c r="C671" s="35" t="s">
        <v>1458</v>
      </c>
      <c r="D671" s="36" t="s">
        <v>21</v>
      </c>
      <c r="E671" s="37">
        <v>157799</v>
      </c>
      <c r="F671" s="38">
        <v>7630</v>
      </c>
      <c r="G671" s="37">
        <v>159133</v>
      </c>
      <c r="H671" s="38">
        <v>7807</v>
      </c>
      <c r="I671" s="37">
        <v>16991</v>
      </c>
      <c r="J671" s="38">
        <v>925</v>
      </c>
      <c r="K671" s="37">
        <v>1205</v>
      </c>
      <c r="L671" s="38">
        <v>193</v>
      </c>
      <c r="M671" s="54" t="s">
        <v>1459</v>
      </c>
    </row>
    <row r="672" spans="2:13" ht="11.25" customHeight="1" x14ac:dyDescent="0.2">
      <c r="B672" s="34" t="s">
        <v>2085</v>
      </c>
      <c r="C672" s="35" t="s">
        <v>2083</v>
      </c>
      <c r="D672" s="36"/>
      <c r="E672" s="58"/>
      <c r="F672" s="57"/>
      <c r="G672" s="58"/>
      <c r="H672" s="57"/>
      <c r="I672" s="58"/>
      <c r="J672" s="57"/>
      <c r="K672" s="58"/>
      <c r="L672" s="57"/>
      <c r="M672" s="54" t="s">
        <v>2086</v>
      </c>
    </row>
    <row r="673" spans="2:13" ht="11.25" customHeight="1" x14ac:dyDescent="0.2">
      <c r="B673" s="34" t="s">
        <v>1460</v>
      </c>
      <c r="C673" s="35" t="s">
        <v>2084</v>
      </c>
      <c r="D673" s="36" t="s">
        <v>84</v>
      </c>
      <c r="E673" s="37" t="s">
        <v>85</v>
      </c>
      <c r="F673" s="57">
        <v>1610</v>
      </c>
      <c r="G673" s="37" t="s">
        <v>85</v>
      </c>
      <c r="H673" s="57">
        <v>1674</v>
      </c>
      <c r="I673" s="37" t="s">
        <v>85</v>
      </c>
      <c r="J673" s="57">
        <v>1654</v>
      </c>
      <c r="K673" s="37" t="s">
        <v>85</v>
      </c>
      <c r="L673" s="57">
        <v>1239</v>
      </c>
      <c r="M673" s="54" t="s">
        <v>2087</v>
      </c>
    </row>
    <row r="674" spans="2:13" ht="5.25" customHeight="1" x14ac:dyDescent="0.2">
      <c r="B674" s="45"/>
      <c r="C674" s="46"/>
      <c r="D674" s="47"/>
      <c r="E674" s="37"/>
      <c r="F674" s="65"/>
      <c r="G674" s="37"/>
      <c r="H674" s="65"/>
      <c r="I674" s="37"/>
      <c r="J674" s="65"/>
      <c r="K674" s="37"/>
      <c r="L674" s="65"/>
      <c r="M674" s="50"/>
    </row>
    <row r="675" spans="2:13" s="80" customFormat="1" ht="11.25" customHeight="1" x14ac:dyDescent="0.2">
      <c r="B675" s="28" t="s">
        <v>1461</v>
      </c>
      <c r="C675" s="20" t="s">
        <v>1462</v>
      </c>
      <c r="D675" s="44"/>
      <c r="E675" s="25"/>
      <c r="F675" s="19">
        <f>SUM(F679)</f>
        <v>55813</v>
      </c>
      <c r="G675" s="25"/>
      <c r="H675" s="19">
        <f>SUM(H679)</f>
        <v>73283</v>
      </c>
      <c r="I675" s="25"/>
      <c r="J675" s="19">
        <f>SUM(J679)</f>
        <v>82494</v>
      </c>
      <c r="K675" s="25"/>
      <c r="L675" s="19">
        <f>SUM(L679)</f>
        <v>76099</v>
      </c>
      <c r="M675" s="26" t="s">
        <v>1463</v>
      </c>
    </row>
    <row r="676" spans="2:13" ht="5.25" customHeight="1" x14ac:dyDescent="0.2">
      <c r="B676" s="31"/>
      <c r="C676" s="87"/>
      <c r="D676" s="51"/>
      <c r="E676" s="84"/>
      <c r="F676" s="88"/>
      <c r="G676" s="84"/>
      <c r="H676" s="88"/>
      <c r="I676" s="84"/>
      <c r="J676" s="88"/>
      <c r="K676" s="84"/>
      <c r="L676" s="88"/>
      <c r="M676" s="64"/>
    </row>
    <row r="677" spans="2:13" ht="11.25" customHeight="1" x14ac:dyDescent="0.2">
      <c r="B677" s="31" t="s">
        <v>2052</v>
      </c>
      <c r="C677" s="32" t="s">
        <v>1464</v>
      </c>
      <c r="D677" s="51"/>
      <c r="E677" s="84"/>
      <c r="F677" s="88"/>
      <c r="G677" s="84"/>
      <c r="H677" s="88"/>
      <c r="I677" s="84"/>
      <c r="J677" s="88"/>
      <c r="K677" s="84"/>
      <c r="L677" s="88"/>
      <c r="M677" s="53" t="s">
        <v>1465</v>
      </c>
    </row>
    <row r="678" spans="2:13" ht="11.25" customHeight="1" x14ac:dyDescent="0.2">
      <c r="B678" s="31" t="s">
        <v>2053</v>
      </c>
      <c r="C678" s="32" t="s">
        <v>1466</v>
      </c>
      <c r="D678" s="51"/>
      <c r="E678" s="91"/>
      <c r="F678" s="72"/>
      <c r="G678" s="91"/>
      <c r="H678" s="72"/>
      <c r="I678" s="91"/>
      <c r="J678" s="72"/>
      <c r="K678" s="91"/>
      <c r="L678" s="72"/>
      <c r="M678" s="53" t="s">
        <v>1467</v>
      </c>
    </row>
    <row r="679" spans="2:13" ht="11.25" customHeight="1" x14ac:dyDescent="0.2">
      <c r="B679" s="31" t="s">
        <v>25</v>
      </c>
      <c r="C679" s="32" t="s">
        <v>2054</v>
      </c>
      <c r="D679" s="47"/>
      <c r="E679" s="52"/>
      <c r="F679" s="33">
        <f>SUM(F682:F683)</f>
        <v>55813</v>
      </c>
      <c r="G679" s="52"/>
      <c r="H679" s="33">
        <f>SUM(H682:H683)</f>
        <v>73283</v>
      </c>
      <c r="I679" s="52"/>
      <c r="J679" s="33">
        <f>SUM(J682:J683)</f>
        <v>82494</v>
      </c>
      <c r="K679" s="52"/>
      <c r="L679" s="33">
        <f>SUM(L682:L683)</f>
        <v>76099</v>
      </c>
      <c r="M679" s="53" t="s">
        <v>2055</v>
      </c>
    </row>
    <row r="680" spans="2:13" ht="11.25" customHeight="1" x14ac:dyDescent="0.2">
      <c r="B680" s="34" t="s">
        <v>2088</v>
      </c>
      <c r="C680" s="46" t="s">
        <v>1468</v>
      </c>
      <c r="D680" s="47"/>
      <c r="E680" s="37"/>
      <c r="F680" s="38"/>
      <c r="G680" s="37"/>
      <c r="H680" s="38"/>
      <c r="I680" s="37"/>
      <c r="J680" s="38"/>
      <c r="K680" s="37"/>
      <c r="L680" s="38"/>
      <c r="M680" s="50" t="s">
        <v>1469</v>
      </c>
    </row>
    <row r="681" spans="2:13" ht="11.25" customHeight="1" x14ac:dyDescent="0.2">
      <c r="B681" s="34" t="s">
        <v>2089</v>
      </c>
      <c r="C681" s="35" t="s">
        <v>1470</v>
      </c>
      <c r="D681" s="36"/>
      <c r="E681" s="73"/>
      <c r="F681" s="60"/>
      <c r="G681" s="73"/>
      <c r="H681" s="60"/>
      <c r="I681" s="73"/>
      <c r="J681" s="60"/>
      <c r="K681" s="73"/>
      <c r="L681" s="60"/>
      <c r="M681" s="54" t="s">
        <v>1471</v>
      </c>
    </row>
    <row r="682" spans="2:13" ht="11.25" customHeight="1" x14ac:dyDescent="0.2">
      <c r="B682" s="34" t="s">
        <v>1474</v>
      </c>
      <c r="C682" s="35" t="s">
        <v>1472</v>
      </c>
      <c r="D682" s="36"/>
      <c r="E682" s="37"/>
      <c r="F682" s="38"/>
      <c r="G682" s="37"/>
      <c r="H682" s="38"/>
      <c r="I682" s="37"/>
      <c r="J682" s="38"/>
      <c r="K682" s="37"/>
      <c r="L682" s="38"/>
      <c r="M682" s="54" t="s">
        <v>1473</v>
      </c>
    </row>
    <row r="683" spans="2:13" ht="11.25" customHeight="1" x14ac:dyDescent="0.2">
      <c r="B683" s="34"/>
      <c r="C683" s="35" t="s">
        <v>1475</v>
      </c>
      <c r="D683" s="36" t="s">
        <v>84</v>
      </c>
      <c r="E683" s="37" t="s">
        <v>85</v>
      </c>
      <c r="F683" s="38">
        <v>55813</v>
      </c>
      <c r="G683" s="37" t="s">
        <v>85</v>
      </c>
      <c r="H683" s="38">
        <v>73283</v>
      </c>
      <c r="I683" s="37" t="s">
        <v>85</v>
      </c>
      <c r="J683" s="38">
        <v>82494</v>
      </c>
      <c r="K683" s="37" t="s">
        <v>85</v>
      </c>
      <c r="L683" s="38">
        <v>76099</v>
      </c>
      <c r="M683" s="54" t="s">
        <v>1476</v>
      </c>
    </row>
    <row r="684" spans="2:13" ht="5.25" customHeight="1" x14ac:dyDescent="0.2">
      <c r="B684" s="34"/>
      <c r="C684" s="35"/>
      <c r="D684" s="36"/>
      <c r="E684" s="37"/>
      <c r="F684" s="38"/>
      <c r="G684" s="37"/>
      <c r="H684" s="38"/>
      <c r="I684" s="37"/>
      <c r="J684" s="38"/>
      <c r="K684" s="37"/>
      <c r="L684" s="38"/>
      <c r="M684" s="54"/>
    </row>
    <row r="685" spans="2:13" s="80" customFormat="1" ht="11.25" customHeight="1" x14ac:dyDescent="0.2">
      <c r="B685" s="28" t="s">
        <v>1477</v>
      </c>
      <c r="C685" s="20" t="s">
        <v>1478</v>
      </c>
      <c r="D685" s="44"/>
      <c r="E685" s="101"/>
      <c r="F685" s="102"/>
      <c r="G685" s="101"/>
      <c r="H685" s="102"/>
      <c r="I685" s="101"/>
      <c r="J685" s="102"/>
      <c r="K685" s="101"/>
      <c r="L685" s="102"/>
      <c r="M685" s="26" t="s">
        <v>1479</v>
      </c>
    </row>
    <row r="686" spans="2:13" s="80" customFormat="1" ht="11.25" customHeight="1" x14ac:dyDescent="0.2">
      <c r="B686" s="100"/>
      <c r="C686" s="20" t="s">
        <v>1480</v>
      </c>
      <c r="D686" s="44"/>
      <c r="E686" s="101"/>
      <c r="F686" s="102"/>
      <c r="G686" s="101"/>
      <c r="H686" s="102"/>
      <c r="I686" s="101"/>
      <c r="J686" s="102"/>
      <c r="K686" s="101"/>
      <c r="L686" s="102"/>
      <c r="M686" s="26" t="s">
        <v>1481</v>
      </c>
    </row>
    <row r="687" spans="2:13" s="80" customFormat="1" ht="11.25" customHeight="1" x14ac:dyDescent="0.2">
      <c r="B687" s="39"/>
      <c r="C687" s="76" t="s">
        <v>1482</v>
      </c>
      <c r="D687" s="24"/>
      <c r="E687" s="25"/>
      <c r="F687" s="19">
        <f>SUM(F690+F698+F705+F710+F714+F718+F721+F726+F730+F737+F745)</f>
        <v>361246</v>
      </c>
      <c r="G687" s="25"/>
      <c r="H687" s="19">
        <f>SUM(H690+H698+H705+H710+H714+H718+H721+H726+H730+H737+H745)</f>
        <v>446828</v>
      </c>
      <c r="I687" s="25"/>
      <c r="J687" s="19">
        <f>SUM(J690+J698+J705+J710+J714+J718+J721+J726+J730+J737+J745)</f>
        <v>491572</v>
      </c>
      <c r="K687" s="25"/>
      <c r="L687" s="19">
        <f>SUM(L690+L698+L705+L710+L714+L718+L721+L726+L730+L737+L745)</f>
        <v>530200</v>
      </c>
      <c r="M687" s="26" t="s">
        <v>1483</v>
      </c>
    </row>
    <row r="688" spans="2:13" ht="5.25" customHeight="1" x14ac:dyDescent="0.2">
      <c r="B688" s="31"/>
      <c r="C688" s="87"/>
      <c r="D688" s="51"/>
      <c r="E688" s="84"/>
      <c r="F688" s="88"/>
      <c r="G688" s="84"/>
      <c r="H688" s="88"/>
      <c r="I688" s="84"/>
      <c r="J688" s="88"/>
      <c r="K688" s="84"/>
      <c r="L688" s="88"/>
      <c r="M688" s="64"/>
    </row>
    <row r="689" spans="2:13" ht="11.25" customHeight="1" x14ac:dyDescent="0.2">
      <c r="B689" s="31" t="s">
        <v>1484</v>
      </c>
      <c r="C689" s="32" t="s">
        <v>1485</v>
      </c>
      <c r="D689" s="47"/>
      <c r="E689" s="37"/>
      <c r="F689" s="38"/>
      <c r="G689" s="37"/>
      <c r="H689" s="38"/>
      <c r="I689" s="37"/>
      <c r="J689" s="38"/>
      <c r="K689" s="37"/>
      <c r="L689" s="38"/>
      <c r="M689" s="53" t="s">
        <v>1486</v>
      </c>
    </row>
    <row r="690" spans="2:13" ht="11.25" customHeight="1" x14ac:dyDescent="0.2">
      <c r="B690" s="31"/>
      <c r="C690" s="32" t="s">
        <v>1487</v>
      </c>
      <c r="D690" s="47"/>
      <c r="E690" s="70"/>
      <c r="F690" s="71">
        <f>SUM(F692:F696)</f>
        <v>156485</v>
      </c>
      <c r="G690" s="70"/>
      <c r="H690" s="71">
        <f>SUM(H692:H696)</f>
        <v>183176</v>
      </c>
      <c r="I690" s="70"/>
      <c r="J690" s="71">
        <f>SUM(J692:J696)</f>
        <v>193057</v>
      </c>
      <c r="K690" s="70"/>
      <c r="L690" s="71">
        <f>SUM(L692:L696)</f>
        <v>215927</v>
      </c>
      <c r="M690" s="53" t="s">
        <v>1488</v>
      </c>
    </row>
    <row r="691" spans="2:13" ht="11.25" customHeight="1" x14ac:dyDescent="0.2">
      <c r="B691" s="34" t="s">
        <v>1489</v>
      </c>
      <c r="C691" s="35" t="s">
        <v>1490</v>
      </c>
      <c r="D691" s="36"/>
      <c r="E691" s="37"/>
      <c r="F691" s="38"/>
      <c r="G691" s="37"/>
      <c r="H691" s="38"/>
      <c r="I691" s="37"/>
      <c r="J691" s="38"/>
      <c r="K691" s="37"/>
      <c r="L691" s="38"/>
      <c r="M691" s="54" t="s">
        <v>1491</v>
      </c>
    </row>
    <row r="692" spans="2:13" ht="11.25" customHeight="1" x14ac:dyDescent="0.2">
      <c r="B692" s="34" t="s">
        <v>1492</v>
      </c>
      <c r="C692" s="35" t="s">
        <v>1493</v>
      </c>
      <c r="D692" s="36" t="s">
        <v>84</v>
      </c>
      <c r="E692" s="37" t="s">
        <v>85</v>
      </c>
      <c r="F692" s="38">
        <v>78912</v>
      </c>
      <c r="G692" s="37" t="s">
        <v>85</v>
      </c>
      <c r="H692" s="38">
        <v>99654</v>
      </c>
      <c r="I692" s="37" t="s">
        <v>85</v>
      </c>
      <c r="J692" s="38">
        <v>101752</v>
      </c>
      <c r="K692" s="37" t="s">
        <v>85</v>
      </c>
      <c r="L692" s="38">
        <v>112479</v>
      </c>
      <c r="M692" s="54" t="s">
        <v>1494</v>
      </c>
    </row>
    <row r="693" spans="2:13" ht="11.25" customHeight="1" x14ac:dyDescent="0.2">
      <c r="B693" s="34" t="s">
        <v>1495</v>
      </c>
      <c r="C693" s="35" t="s">
        <v>1496</v>
      </c>
      <c r="D693" s="36" t="s">
        <v>25</v>
      </c>
      <c r="E693" s="37"/>
      <c r="F693" s="38"/>
      <c r="G693" s="37"/>
      <c r="H693" s="38"/>
      <c r="I693" s="37"/>
      <c r="J693" s="38"/>
      <c r="K693" s="37"/>
      <c r="L693" s="38"/>
      <c r="M693" s="54" t="s">
        <v>1497</v>
      </c>
    </row>
    <row r="694" spans="2:13" ht="11.25" customHeight="1" x14ac:dyDescent="0.2">
      <c r="B694" s="34"/>
      <c r="C694" s="35" t="s">
        <v>1498</v>
      </c>
      <c r="D694" s="36" t="s">
        <v>84</v>
      </c>
      <c r="E694" s="37" t="s">
        <v>85</v>
      </c>
      <c r="F694" s="38">
        <v>12090</v>
      </c>
      <c r="G694" s="37" t="s">
        <v>85</v>
      </c>
      <c r="H694" s="38">
        <v>13168</v>
      </c>
      <c r="I694" s="37" t="s">
        <v>85</v>
      </c>
      <c r="J694" s="38">
        <v>19470</v>
      </c>
      <c r="K694" s="37" t="s">
        <v>85</v>
      </c>
      <c r="L694" s="38">
        <v>24813</v>
      </c>
      <c r="M694" s="54" t="s">
        <v>1499</v>
      </c>
    </row>
    <row r="695" spans="2:13" ht="11.25" customHeight="1" x14ac:dyDescent="0.2">
      <c r="B695" s="34" t="s">
        <v>1500</v>
      </c>
      <c r="C695" s="35" t="s">
        <v>1501</v>
      </c>
      <c r="D695" s="47"/>
      <c r="E695" s="37"/>
      <c r="F695" s="38"/>
      <c r="G695" s="37"/>
      <c r="H695" s="38"/>
      <c r="I695" s="37"/>
      <c r="J695" s="38"/>
      <c r="K695" s="37"/>
      <c r="L695" s="38"/>
      <c r="M695" s="54" t="s">
        <v>1502</v>
      </c>
    </row>
    <row r="696" spans="2:13" ht="11.25" customHeight="1" x14ac:dyDescent="0.2">
      <c r="B696" s="45"/>
      <c r="C696" s="35" t="s">
        <v>1503</v>
      </c>
      <c r="D696" s="36" t="s">
        <v>84</v>
      </c>
      <c r="E696" s="37" t="s">
        <v>85</v>
      </c>
      <c r="F696" s="38">
        <v>65483</v>
      </c>
      <c r="G696" s="37" t="s">
        <v>85</v>
      </c>
      <c r="H696" s="38">
        <v>70354</v>
      </c>
      <c r="I696" s="37" t="s">
        <v>85</v>
      </c>
      <c r="J696" s="38">
        <v>71835</v>
      </c>
      <c r="K696" s="37" t="s">
        <v>85</v>
      </c>
      <c r="L696" s="38">
        <v>78635</v>
      </c>
      <c r="M696" s="54" t="s">
        <v>1504</v>
      </c>
    </row>
    <row r="697" spans="2:13" ht="5.25" customHeight="1" x14ac:dyDescent="0.2">
      <c r="B697" s="45"/>
      <c r="C697" s="46"/>
      <c r="D697" s="47"/>
      <c r="E697" s="37"/>
      <c r="F697" s="38"/>
      <c r="G697" s="37"/>
      <c r="H697" s="38"/>
      <c r="I697" s="37"/>
      <c r="J697" s="38"/>
      <c r="K697" s="37"/>
      <c r="L697" s="38"/>
      <c r="M697" s="50"/>
    </row>
    <row r="698" spans="2:13" ht="11.25" customHeight="1" x14ac:dyDescent="0.2">
      <c r="B698" s="31" t="s">
        <v>1505</v>
      </c>
      <c r="C698" s="32" t="s">
        <v>1506</v>
      </c>
      <c r="D698" s="36"/>
      <c r="E698" s="70"/>
      <c r="F698" s="71">
        <f>SUM(F700:F702)</f>
        <v>133182</v>
      </c>
      <c r="G698" s="70"/>
      <c r="H698" s="71">
        <f>SUM(H700:H702)</f>
        <v>172060</v>
      </c>
      <c r="I698" s="70"/>
      <c r="J698" s="71">
        <f>SUM(J700:J702)</f>
        <v>202427</v>
      </c>
      <c r="K698" s="70"/>
      <c r="L698" s="71">
        <f>SUM(L700:L702)</f>
        <v>218118</v>
      </c>
      <c r="M698" s="53" t="s">
        <v>1507</v>
      </c>
    </row>
    <row r="699" spans="2:13" ht="11.25" customHeight="1" x14ac:dyDescent="0.2">
      <c r="B699" s="34" t="s">
        <v>1508</v>
      </c>
      <c r="C699" s="35" t="s">
        <v>1509</v>
      </c>
      <c r="D699" s="47"/>
      <c r="E699" s="37"/>
      <c r="F699" s="38"/>
      <c r="G699" s="37"/>
      <c r="H699" s="38"/>
      <c r="I699" s="37"/>
      <c r="J699" s="38"/>
      <c r="K699" s="37"/>
      <c r="L699" s="38"/>
      <c r="M699" s="54" t="s">
        <v>1510</v>
      </c>
    </row>
    <row r="700" spans="2:13" ht="11.25" customHeight="1" x14ac:dyDescent="0.2">
      <c r="B700" s="34" t="s">
        <v>25</v>
      </c>
      <c r="C700" s="35" t="s">
        <v>1511</v>
      </c>
      <c r="D700" s="36" t="s">
        <v>84</v>
      </c>
      <c r="E700" s="37" t="s">
        <v>85</v>
      </c>
      <c r="F700" s="38">
        <v>6583</v>
      </c>
      <c r="G700" s="37" t="s">
        <v>85</v>
      </c>
      <c r="H700" s="38">
        <v>4930</v>
      </c>
      <c r="I700" s="37" t="s">
        <v>85</v>
      </c>
      <c r="J700" s="38">
        <v>3679</v>
      </c>
      <c r="K700" s="37" t="s">
        <v>85</v>
      </c>
      <c r="L700" s="38">
        <v>6723</v>
      </c>
      <c r="M700" s="54" t="s">
        <v>1512</v>
      </c>
    </row>
    <row r="701" spans="2:13" ht="11.25" customHeight="1" x14ac:dyDescent="0.2">
      <c r="B701" s="34" t="s">
        <v>1513</v>
      </c>
      <c r="C701" s="35" t="s">
        <v>1514</v>
      </c>
      <c r="D701" s="36"/>
      <c r="E701" s="58"/>
      <c r="F701" s="57"/>
      <c r="G701" s="58"/>
      <c r="H701" s="57"/>
      <c r="I701" s="58"/>
      <c r="J701" s="57"/>
      <c r="K701" s="58"/>
      <c r="L701" s="57"/>
      <c r="M701" s="54" t="s">
        <v>1515</v>
      </c>
    </row>
    <row r="702" spans="2:13" ht="11.25" customHeight="1" x14ac:dyDescent="0.2">
      <c r="B702" s="45"/>
      <c r="C702" s="35" t="s">
        <v>1516</v>
      </c>
      <c r="D702" s="36" t="s">
        <v>84</v>
      </c>
      <c r="E702" s="37" t="s">
        <v>85</v>
      </c>
      <c r="F702" s="38">
        <v>126599</v>
      </c>
      <c r="G702" s="37" t="s">
        <v>85</v>
      </c>
      <c r="H702" s="38">
        <v>167130</v>
      </c>
      <c r="I702" s="37" t="s">
        <v>85</v>
      </c>
      <c r="J702" s="38">
        <v>198748</v>
      </c>
      <c r="K702" s="37" t="s">
        <v>85</v>
      </c>
      <c r="L702" s="38">
        <v>211395</v>
      </c>
      <c r="M702" s="54" t="s">
        <v>1517</v>
      </c>
    </row>
    <row r="703" spans="2:13" ht="5.25" customHeight="1" x14ac:dyDescent="0.2">
      <c r="B703" s="45"/>
      <c r="C703" s="46"/>
      <c r="D703" s="47"/>
      <c r="E703" s="37"/>
      <c r="F703" s="38"/>
      <c r="G703" s="37"/>
      <c r="H703" s="38"/>
      <c r="I703" s="37"/>
      <c r="J703" s="38"/>
      <c r="K703" s="37"/>
      <c r="L703" s="38"/>
      <c r="M703" s="50"/>
    </row>
    <row r="704" spans="2:13" ht="11.25" customHeight="1" x14ac:dyDescent="0.2">
      <c r="B704" s="31" t="s">
        <v>1518</v>
      </c>
      <c r="C704" s="32" t="s">
        <v>1519</v>
      </c>
      <c r="D704" s="47"/>
      <c r="E704" s="37"/>
      <c r="F704" s="65"/>
      <c r="G704" s="37"/>
      <c r="H704" s="65"/>
      <c r="I704" s="37"/>
      <c r="J704" s="65"/>
      <c r="K704" s="37"/>
      <c r="L704" s="65"/>
      <c r="M704" s="53" t="s">
        <v>1520</v>
      </c>
    </row>
    <row r="705" spans="2:13" ht="11.25" customHeight="1" x14ac:dyDescent="0.2">
      <c r="B705" s="31"/>
      <c r="C705" s="32" t="s">
        <v>1521</v>
      </c>
      <c r="D705" s="47"/>
      <c r="E705" s="70"/>
      <c r="F705" s="71">
        <f>SUM(F706:F708)</f>
        <v>7659</v>
      </c>
      <c r="G705" s="70"/>
      <c r="H705" s="71">
        <f>SUM(H706:H708)</f>
        <v>10147</v>
      </c>
      <c r="I705" s="70"/>
      <c r="J705" s="71">
        <f>SUM(J706:J708)</f>
        <v>7273</v>
      </c>
      <c r="K705" s="70"/>
      <c r="L705" s="71">
        <f>SUM(L706:L708)</f>
        <v>6233</v>
      </c>
      <c r="M705" s="53" t="s">
        <v>1522</v>
      </c>
    </row>
    <row r="706" spans="2:13" ht="11.25" customHeight="1" x14ac:dyDescent="0.2">
      <c r="B706" s="34" t="s">
        <v>1523</v>
      </c>
      <c r="C706" s="35" t="s">
        <v>1524</v>
      </c>
      <c r="D706" s="36" t="s">
        <v>84</v>
      </c>
      <c r="E706" s="37" t="s">
        <v>85</v>
      </c>
      <c r="F706" s="38">
        <v>6720</v>
      </c>
      <c r="G706" s="37" t="s">
        <v>85</v>
      </c>
      <c r="H706" s="38">
        <v>9479</v>
      </c>
      <c r="I706" s="37" t="s">
        <v>85</v>
      </c>
      <c r="J706" s="38">
        <v>6483</v>
      </c>
      <c r="K706" s="37" t="s">
        <v>85</v>
      </c>
      <c r="L706" s="38">
        <v>5285</v>
      </c>
      <c r="M706" s="54" t="s">
        <v>1525</v>
      </c>
    </row>
    <row r="707" spans="2:13" ht="11.25" customHeight="1" x14ac:dyDescent="0.2">
      <c r="B707" s="34" t="s">
        <v>1526</v>
      </c>
      <c r="C707" s="35" t="s">
        <v>1527</v>
      </c>
      <c r="D707" s="36" t="s">
        <v>84</v>
      </c>
      <c r="E707" s="37" t="s">
        <v>85</v>
      </c>
      <c r="F707" s="38">
        <v>441</v>
      </c>
      <c r="G707" s="37" t="s">
        <v>85</v>
      </c>
      <c r="H707" s="38">
        <v>415</v>
      </c>
      <c r="I707" s="37" t="s">
        <v>85</v>
      </c>
      <c r="J707" s="38">
        <v>321</v>
      </c>
      <c r="K707" s="37" t="s">
        <v>85</v>
      </c>
      <c r="L707" s="38">
        <v>320</v>
      </c>
      <c r="M707" s="54" t="s">
        <v>1528</v>
      </c>
    </row>
    <row r="708" spans="2:13" ht="11.25" customHeight="1" x14ac:dyDescent="0.2">
      <c r="B708" s="34" t="s">
        <v>1529</v>
      </c>
      <c r="C708" s="35" t="s">
        <v>1530</v>
      </c>
      <c r="D708" s="36" t="s">
        <v>84</v>
      </c>
      <c r="E708" s="37" t="s">
        <v>85</v>
      </c>
      <c r="F708" s="38">
        <v>498</v>
      </c>
      <c r="G708" s="37" t="s">
        <v>85</v>
      </c>
      <c r="H708" s="38">
        <v>253</v>
      </c>
      <c r="I708" s="37" t="s">
        <v>85</v>
      </c>
      <c r="J708" s="38">
        <v>469</v>
      </c>
      <c r="K708" s="37" t="s">
        <v>85</v>
      </c>
      <c r="L708" s="38">
        <v>628</v>
      </c>
      <c r="M708" s="54" t="s">
        <v>1531</v>
      </c>
    </row>
    <row r="709" spans="2:13" ht="5.25" customHeight="1" x14ac:dyDescent="0.2">
      <c r="B709" s="45"/>
      <c r="C709" s="35"/>
      <c r="D709" s="36"/>
      <c r="E709" s="37"/>
      <c r="F709" s="38"/>
      <c r="G709" s="37"/>
      <c r="H709" s="38"/>
      <c r="I709" s="37"/>
      <c r="J709" s="38"/>
      <c r="K709" s="37"/>
      <c r="L709" s="38"/>
      <c r="M709" s="54"/>
    </row>
    <row r="710" spans="2:13" ht="11.25" customHeight="1" x14ac:dyDescent="0.2">
      <c r="B710" s="31" t="s">
        <v>1532</v>
      </c>
      <c r="C710" s="32" t="s">
        <v>1533</v>
      </c>
      <c r="D710" s="47"/>
      <c r="E710" s="52"/>
      <c r="F710" s="33">
        <f>SUM(F711:F712)</f>
        <v>2933</v>
      </c>
      <c r="G710" s="52"/>
      <c r="H710" s="33">
        <f>SUM(H711:H712)</f>
        <v>4417</v>
      </c>
      <c r="I710" s="52"/>
      <c r="J710" s="33">
        <f>SUM(J711:J712)</f>
        <v>3866</v>
      </c>
      <c r="K710" s="52"/>
      <c r="L710" s="33">
        <f>SUM(L711:L712)</f>
        <v>5702</v>
      </c>
      <c r="M710" s="53" t="s">
        <v>1534</v>
      </c>
    </row>
    <row r="711" spans="2:13" ht="11.25" customHeight="1" x14ac:dyDescent="0.2">
      <c r="B711" s="45" t="s">
        <v>1535</v>
      </c>
      <c r="C711" s="35" t="s">
        <v>1536</v>
      </c>
      <c r="D711" s="36" t="s">
        <v>589</v>
      </c>
      <c r="E711" s="37">
        <v>15263</v>
      </c>
      <c r="F711" s="38">
        <v>2889</v>
      </c>
      <c r="G711" s="37">
        <v>21893</v>
      </c>
      <c r="H711" s="38">
        <v>4357</v>
      </c>
      <c r="I711" s="37">
        <v>17513</v>
      </c>
      <c r="J711" s="38">
        <v>3783</v>
      </c>
      <c r="K711" s="37">
        <v>24366</v>
      </c>
      <c r="L711" s="38">
        <v>5604</v>
      </c>
      <c r="M711" s="54" t="s">
        <v>1537</v>
      </c>
    </row>
    <row r="712" spans="2:13" ht="11.25" customHeight="1" x14ac:dyDescent="0.2">
      <c r="B712" s="45" t="s">
        <v>1538</v>
      </c>
      <c r="C712" s="35" t="s">
        <v>1539</v>
      </c>
      <c r="D712" s="36" t="s">
        <v>27</v>
      </c>
      <c r="E712" s="37">
        <v>600</v>
      </c>
      <c r="F712" s="38">
        <v>44</v>
      </c>
      <c r="G712" s="37">
        <v>810</v>
      </c>
      <c r="H712" s="38">
        <v>60</v>
      </c>
      <c r="I712" s="37">
        <v>1013</v>
      </c>
      <c r="J712" s="38">
        <v>83</v>
      </c>
      <c r="K712" s="37">
        <v>1172</v>
      </c>
      <c r="L712" s="38">
        <v>98</v>
      </c>
      <c r="M712" s="54" t="s">
        <v>1540</v>
      </c>
    </row>
    <row r="713" spans="2:13" ht="3" customHeight="1" x14ac:dyDescent="0.2">
      <c r="B713" s="45"/>
      <c r="C713" s="46"/>
      <c r="D713" s="47"/>
      <c r="E713" s="37"/>
      <c r="F713" s="65"/>
      <c r="G713" s="37"/>
      <c r="H713" s="65"/>
      <c r="I713" s="37"/>
      <c r="J713" s="65"/>
      <c r="K713" s="37"/>
      <c r="L713" s="65"/>
      <c r="M713" s="50"/>
    </row>
    <row r="714" spans="2:13" ht="11.25" customHeight="1" x14ac:dyDescent="0.2">
      <c r="B714" s="31" t="s">
        <v>1541</v>
      </c>
      <c r="C714" s="32" t="s">
        <v>1542</v>
      </c>
      <c r="D714" s="47"/>
      <c r="E714" s="70"/>
      <c r="F714" s="71">
        <f>SUM(F716:F717)</f>
        <v>1630</v>
      </c>
      <c r="G714" s="70"/>
      <c r="H714" s="71">
        <f>SUM(H716:H717)</f>
        <v>2810</v>
      </c>
      <c r="I714" s="70"/>
      <c r="J714" s="71">
        <f>SUM(J716:J717)</f>
        <v>3135</v>
      </c>
      <c r="K714" s="70"/>
      <c r="L714" s="71">
        <f>SUM(L716:L717)</f>
        <v>4158</v>
      </c>
      <c r="M714" s="53" t="s">
        <v>1543</v>
      </c>
    </row>
    <row r="715" spans="2:13" ht="11.25" customHeight="1" x14ac:dyDescent="0.2">
      <c r="B715" s="34" t="s">
        <v>1544</v>
      </c>
      <c r="C715" s="35" t="s">
        <v>1545</v>
      </c>
      <c r="D715" s="35"/>
      <c r="E715" s="73"/>
      <c r="F715" s="60"/>
      <c r="G715" s="73"/>
      <c r="H715" s="60"/>
      <c r="I715" s="73"/>
      <c r="J715" s="60"/>
      <c r="K715" s="73"/>
      <c r="L715" s="60"/>
      <c r="M715" s="54" t="s">
        <v>25</v>
      </c>
    </row>
    <row r="716" spans="2:13" ht="11.25" customHeight="1" x14ac:dyDescent="0.2">
      <c r="B716" s="34" t="s">
        <v>25</v>
      </c>
      <c r="C716" s="35" t="s">
        <v>1546</v>
      </c>
      <c r="D716" s="36" t="s">
        <v>84</v>
      </c>
      <c r="E716" s="37" t="s">
        <v>85</v>
      </c>
      <c r="F716" s="38">
        <v>1630</v>
      </c>
      <c r="G716" s="37" t="s">
        <v>85</v>
      </c>
      <c r="H716" s="38">
        <v>2810</v>
      </c>
      <c r="I716" s="37" t="s">
        <v>85</v>
      </c>
      <c r="J716" s="38">
        <v>3135</v>
      </c>
      <c r="K716" s="37" t="s">
        <v>85</v>
      </c>
      <c r="L716" s="38">
        <v>4158</v>
      </c>
      <c r="M716" s="54" t="s">
        <v>1547</v>
      </c>
    </row>
    <row r="717" spans="2:13" ht="3.75" customHeight="1" x14ac:dyDescent="0.2">
      <c r="B717" s="34"/>
      <c r="C717" s="35"/>
      <c r="D717" s="36"/>
      <c r="E717" s="37"/>
      <c r="F717" s="38"/>
      <c r="G717" s="37"/>
      <c r="H717" s="38"/>
      <c r="I717" s="37"/>
      <c r="J717" s="38"/>
      <c r="K717" s="37"/>
      <c r="L717" s="38"/>
      <c r="M717" s="54"/>
    </row>
    <row r="718" spans="2:13" ht="11.25" customHeight="1" x14ac:dyDescent="0.2">
      <c r="B718" s="31" t="s">
        <v>1548</v>
      </c>
      <c r="C718" s="32" t="s">
        <v>1549</v>
      </c>
      <c r="D718" s="36"/>
      <c r="E718" s="70"/>
      <c r="F718" s="71">
        <f>SUM(F719:F720)</f>
        <v>8488</v>
      </c>
      <c r="G718" s="70"/>
      <c r="H718" s="71">
        <f>SUM(H719:H720)</f>
        <v>8848</v>
      </c>
      <c r="I718" s="70"/>
      <c r="J718" s="71">
        <f>SUM(J719:J720)</f>
        <v>9813</v>
      </c>
      <c r="K718" s="70"/>
      <c r="L718" s="71">
        <f>SUM(L719:L720)</f>
        <v>7799</v>
      </c>
      <c r="M718" s="53" t="s">
        <v>1550</v>
      </c>
    </row>
    <row r="719" spans="2:13" ht="11.25" customHeight="1" x14ac:dyDescent="0.2">
      <c r="B719" s="34" t="s">
        <v>1551</v>
      </c>
      <c r="C719" s="35" t="s">
        <v>1552</v>
      </c>
      <c r="D719" s="36" t="s">
        <v>84</v>
      </c>
      <c r="E719" s="37" t="s">
        <v>85</v>
      </c>
      <c r="F719" s="38">
        <v>8488</v>
      </c>
      <c r="G719" s="37" t="s">
        <v>85</v>
      </c>
      <c r="H719" s="38">
        <v>8848</v>
      </c>
      <c r="I719" s="37" t="s">
        <v>85</v>
      </c>
      <c r="J719" s="38">
        <v>9813</v>
      </c>
      <c r="K719" s="37" t="s">
        <v>85</v>
      </c>
      <c r="L719" s="38">
        <v>7799</v>
      </c>
      <c r="M719" s="54" t="s">
        <v>1553</v>
      </c>
    </row>
    <row r="720" spans="2:13" ht="3.75" customHeight="1" x14ac:dyDescent="0.2">
      <c r="B720" s="45"/>
      <c r="C720" s="46"/>
      <c r="D720" s="47"/>
      <c r="E720" s="37"/>
      <c r="F720" s="38"/>
      <c r="G720" s="37"/>
      <c r="H720" s="38"/>
      <c r="I720" s="37"/>
      <c r="J720" s="38"/>
      <c r="K720" s="37"/>
      <c r="L720" s="38"/>
      <c r="M720" s="50"/>
    </row>
    <row r="721" spans="2:13" ht="11.25" customHeight="1" x14ac:dyDescent="0.2">
      <c r="B721" s="31" t="s">
        <v>1554</v>
      </c>
      <c r="C721" s="32" t="s">
        <v>1555</v>
      </c>
      <c r="D721" s="36"/>
      <c r="E721" s="70"/>
      <c r="F721" s="71">
        <f>SUM(F722:F725)</f>
        <v>11243</v>
      </c>
      <c r="G721" s="70"/>
      <c r="H721" s="71">
        <f>SUM(H722:H725)</f>
        <v>15408</v>
      </c>
      <c r="I721" s="70"/>
      <c r="J721" s="71">
        <f>SUM(J722:J725)</f>
        <v>17603</v>
      </c>
      <c r="K721" s="70"/>
      <c r="L721" s="71">
        <f>SUM(L722:L725)</f>
        <v>17978</v>
      </c>
      <c r="M721" s="53" t="s">
        <v>1556</v>
      </c>
    </row>
    <row r="722" spans="2:13" ht="11.25" customHeight="1" x14ac:dyDescent="0.2">
      <c r="B722" s="34" t="s">
        <v>1557</v>
      </c>
      <c r="C722" s="35" t="s">
        <v>1558</v>
      </c>
      <c r="D722" s="36" t="s">
        <v>589</v>
      </c>
      <c r="E722" s="37">
        <v>472</v>
      </c>
      <c r="F722" s="38">
        <v>1334</v>
      </c>
      <c r="G722" s="37">
        <v>796</v>
      </c>
      <c r="H722" s="38">
        <v>2534</v>
      </c>
      <c r="I722" s="37">
        <v>1012</v>
      </c>
      <c r="J722" s="38">
        <v>3336</v>
      </c>
      <c r="K722" s="37">
        <v>904</v>
      </c>
      <c r="L722" s="38">
        <v>2942</v>
      </c>
      <c r="M722" s="54" t="s">
        <v>1559</v>
      </c>
    </row>
    <row r="723" spans="2:13" ht="11.25" customHeight="1" x14ac:dyDescent="0.2">
      <c r="B723" s="34" t="s">
        <v>1560</v>
      </c>
      <c r="C723" s="35" t="s">
        <v>1561</v>
      </c>
      <c r="D723" s="36" t="s">
        <v>25</v>
      </c>
      <c r="E723" s="37"/>
      <c r="F723" s="38"/>
      <c r="G723" s="37"/>
      <c r="H723" s="38"/>
      <c r="I723" s="37"/>
      <c r="J723" s="38"/>
      <c r="K723" s="37"/>
      <c r="L723" s="38"/>
      <c r="M723" s="54" t="s">
        <v>1562</v>
      </c>
    </row>
    <row r="724" spans="2:13" ht="11.25" customHeight="1" x14ac:dyDescent="0.2">
      <c r="B724" s="34" t="s">
        <v>1563</v>
      </c>
      <c r="C724" s="35" t="s">
        <v>1564</v>
      </c>
      <c r="D724" s="36" t="s">
        <v>84</v>
      </c>
      <c r="E724" s="37" t="s">
        <v>85</v>
      </c>
      <c r="F724" s="38">
        <v>9909</v>
      </c>
      <c r="G724" s="37" t="s">
        <v>85</v>
      </c>
      <c r="H724" s="38">
        <v>12874</v>
      </c>
      <c r="I724" s="37" t="s">
        <v>85</v>
      </c>
      <c r="J724" s="38">
        <v>14267</v>
      </c>
      <c r="K724" s="37" t="s">
        <v>85</v>
      </c>
      <c r="L724" s="38">
        <v>15036</v>
      </c>
      <c r="M724" s="54" t="s">
        <v>1565</v>
      </c>
    </row>
    <row r="725" spans="2:13" ht="3.75" customHeight="1" x14ac:dyDescent="0.2">
      <c r="B725" s="45"/>
      <c r="C725" s="46"/>
      <c r="D725" s="47"/>
      <c r="E725" s="37"/>
      <c r="F725" s="38"/>
      <c r="G725" s="37"/>
      <c r="H725" s="38"/>
      <c r="I725" s="37"/>
      <c r="J725" s="38"/>
      <c r="K725" s="37"/>
      <c r="L725" s="38"/>
      <c r="M725" s="50"/>
    </row>
    <row r="726" spans="2:13" ht="11.25" customHeight="1" x14ac:dyDescent="0.2">
      <c r="B726" s="31" t="s">
        <v>1566</v>
      </c>
      <c r="C726" s="32" t="s">
        <v>1567</v>
      </c>
      <c r="D726" s="47"/>
      <c r="E726" s="70"/>
      <c r="F726" s="71">
        <f>SUM(F727:F727)</f>
        <v>1762</v>
      </c>
      <c r="G726" s="70"/>
      <c r="H726" s="71">
        <f>SUM(H727:H727)</f>
        <v>1872</v>
      </c>
      <c r="I726" s="70"/>
      <c r="J726" s="71">
        <f>SUM(J727:J727)</f>
        <v>2257</v>
      </c>
      <c r="K726" s="70"/>
      <c r="L726" s="71">
        <f>SUM(L727:L727)</f>
        <v>3361</v>
      </c>
      <c r="M726" s="53" t="s">
        <v>1568</v>
      </c>
    </row>
    <row r="727" spans="2:13" ht="11.25" customHeight="1" x14ac:dyDescent="0.2">
      <c r="B727" s="45" t="s">
        <v>1569</v>
      </c>
      <c r="C727" s="35" t="s">
        <v>1570</v>
      </c>
      <c r="D727" s="36" t="s">
        <v>84</v>
      </c>
      <c r="E727" s="37" t="s">
        <v>85</v>
      </c>
      <c r="F727" s="38">
        <v>1762</v>
      </c>
      <c r="G727" s="37" t="s">
        <v>85</v>
      </c>
      <c r="H727" s="38">
        <v>1872</v>
      </c>
      <c r="I727" s="37" t="s">
        <v>85</v>
      </c>
      <c r="J727" s="38">
        <v>2257</v>
      </c>
      <c r="K727" s="37" t="s">
        <v>85</v>
      </c>
      <c r="L727" s="38">
        <v>3361</v>
      </c>
      <c r="M727" s="54" t="s">
        <v>1571</v>
      </c>
    </row>
    <row r="728" spans="2:13" ht="3.75" customHeight="1" x14ac:dyDescent="0.2">
      <c r="B728" s="34"/>
      <c r="C728" s="35"/>
      <c r="D728" s="36"/>
      <c r="E728" s="37"/>
      <c r="F728" s="38"/>
      <c r="G728" s="37"/>
      <c r="H728" s="38"/>
      <c r="I728" s="37"/>
      <c r="J728" s="38"/>
      <c r="K728" s="37"/>
      <c r="L728" s="38"/>
      <c r="M728" s="54"/>
    </row>
    <row r="729" spans="2:13" ht="11.25" customHeight="1" x14ac:dyDescent="0.2">
      <c r="B729" s="31" t="s">
        <v>1572</v>
      </c>
      <c r="C729" s="32" t="s">
        <v>1573</v>
      </c>
      <c r="D729" s="47"/>
      <c r="E729" s="70"/>
      <c r="F729" s="71"/>
      <c r="G729" s="70"/>
      <c r="H729" s="71"/>
      <c r="I729" s="70"/>
      <c r="J729" s="71"/>
      <c r="K729" s="70"/>
      <c r="L729" s="71"/>
      <c r="M729" s="53" t="s">
        <v>1574</v>
      </c>
    </row>
    <row r="730" spans="2:13" ht="11.25" customHeight="1" x14ac:dyDescent="0.2">
      <c r="B730" s="31"/>
      <c r="C730" s="32" t="s">
        <v>1575</v>
      </c>
      <c r="D730" s="47"/>
      <c r="E730" s="70"/>
      <c r="F730" s="71">
        <f>SUM(F731:F734)</f>
        <v>150</v>
      </c>
      <c r="G730" s="70"/>
      <c r="H730" s="71">
        <f>SUM(H731:H734)</f>
        <v>236</v>
      </c>
      <c r="I730" s="70"/>
      <c r="J730" s="71">
        <f>SUM(J731:J734)</f>
        <v>112</v>
      </c>
      <c r="K730" s="70"/>
      <c r="L730" s="71">
        <f>SUM(L731:L734)</f>
        <v>124</v>
      </c>
      <c r="M730" s="53" t="s">
        <v>1576</v>
      </c>
    </row>
    <row r="731" spans="2:13" ht="12.75" customHeight="1" x14ac:dyDescent="0.2">
      <c r="B731" s="34" t="s">
        <v>1577</v>
      </c>
      <c r="C731" s="35" t="s">
        <v>1578</v>
      </c>
      <c r="D731" s="47"/>
      <c r="E731" s="37"/>
      <c r="F731" s="65"/>
      <c r="G731" s="37"/>
      <c r="H731" s="65"/>
      <c r="I731" s="37"/>
      <c r="J731" s="65"/>
      <c r="K731" s="37"/>
      <c r="L731" s="65"/>
      <c r="M731" s="50"/>
    </row>
    <row r="732" spans="2:13" ht="12.75" customHeight="1" x14ac:dyDescent="0.2">
      <c r="B732" s="34" t="s">
        <v>1579</v>
      </c>
      <c r="C732" s="35" t="s">
        <v>1580</v>
      </c>
      <c r="D732" s="36"/>
      <c r="E732" s="37"/>
      <c r="F732" s="65"/>
      <c r="G732" s="37"/>
      <c r="H732" s="65"/>
      <c r="I732" s="37"/>
      <c r="J732" s="65"/>
      <c r="K732" s="37"/>
      <c r="L732" s="65"/>
      <c r="M732" s="54" t="s">
        <v>1581</v>
      </c>
    </row>
    <row r="733" spans="2:13" ht="12.75" customHeight="1" x14ac:dyDescent="0.2">
      <c r="B733" s="34" t="s">
        <v>1582</v>
      </c>
      <c r="C733" s="35" t="s">
        <v>1583</v>
      </c>
      <c r="D733" s="47"/>
      <c r="E733" s="56"/>
      <c r="F733" s="116"/>
      <c r="G733" s="56"/>
      <c r="H733" s="116"/>
      <c r="I733" s="56"/>
      <c r="J733" s="116"/>
      <c r="K733" s="56"/>
      <c r="L733" s="116"/>
      <c r="M733" s="54" t="s">
        <v>1584</v>
      </c>
    </row>
    <row r="734" spans="2:13" ht="12.75" customHeight="1" x14ac:dyDescent="0.2">
      <c r="B734" s="34" t="s">
        <v>1585</v>
      </c>
      <c r="C734" s="35" t="s">
        <v>1586</v>
      </c>
      <c r="D734" s="36" t="s">
        <v>84</v>
      </c>
      <c r="E734" s="37" t="s">
        <v>85</v>
      </c>
      <c r="F734" s="38">
        <v>150</v>
      </c>
      <c r="G734" s="37" t="s">
        <v>85</v>
      </c>
      <c r="H734" s="38">
        <v>236</v>
      </c>
      <c r="I734" s="37" t="s">
        <v>85</v>
      </c>
      <c r="J734" s="38">
        <v>112</v>
      </c>
      <c r="K734" s="37" t="s">
        <v>85</v>
      </c>
      <c r="L734" s="38">
        <v>124</v>
      </c>
      <c r="M734" s="54" t="s">
        <v>1587</v>
      </c>
    </row>
    <row r="735" spans="2:13" ht="3.75" customHeight="1" x14ac:dyDescent="0.2">
      <c r="B735" s="34"/>
      <c r="C735" s="35"/>
      <c r="D735" s="36"/>
      <c r="E735" s="37"/>
      <c r="F735" s="38"/>
      <c r="G735" s="37"/>
      <c r="H735" s="38"/>
      <c r="I735" s="37"/>
      <c r="J735" s="38"/>
      <c r="K735" s="37"/>
      <c r="L735" s="38"/>
      <c r="M735" s="54"/>
    </row>
    <row r="736" spans="2:13" ht="11.25" customHeight="1" x14ac:dyDescent="0.2">
      <c r="B736" s="31" t="s">
        <v>1588</v>
      </c>
      <c r="C736" s="32" t="s">
        <v>1589</v>
      </c>
      <c r="D736" s="36"/>
      <c r="E736" s="37"/>
      <c r="F736" s="38"/>
      <c r="G736" s="37"/>
      <c r="H736" s="38"/>
      <c r="I736" s="37"/>
      <c r="J736" s="38"/>
      <c r="K736" s="37"/>
      <c r="L736" s="38"/>
      <c r="M736" s="53" t="s">
        <v>1590</v>
      </c>
    </row>
    <row r="737" spans="2:13" ht="11.25" customHeight="1" x14ac:dyDescent="0.2">
      <c r="B737" s="31"/>
      <c r="C737" s="32" t="s">
        <v>1591</v>
      </c>
      <c r="D737" s="36"/>
      <c r="E737" s="70"/>
      <c r="F737" s="71">
        <f>SUM(F738:F742)</f>
        <v>6651</v>
      </c>
      <c r="G737" s="70"/>
      <c r="H737" s="71">
        <f>SUM(H738:H742)</f>
        <v>14437</v>
      </c>
      <c r="I737" s="70"/>
      <c r="J737" s="71">
        <f>SUM(J738:J742)</f>
        <v>15225</v>
      </c>
      <c r="K737" s="70"/>
      <c r="L737" s="71">
        <f>SUM(L738:L742)</f>
        <v>14426</v>
      </c>
      <c r="M737" s="53" t="s">
        <v>1592</v>
      </c>
    </row>
    <row r="738" spans="2:13" ht="11.25" customHeight="1" x14ac:dyDescent="0.2">
      <c r="B738" s="34" t="s">
        <v>1593</v>
      </c>
      <c r="C738" s="35" t="s">
        <v>1594</v>
      </c>
      <c r="D738" s="36"/>
      <c r="E738" s="37"/>
      <c r="F738" s="38"/>
      <c r="G738" s="37"/>
      <c r="H738" s="38"/>
      <c r="I738" s="37"/>
      <c r="J738" s="38"/>
      <c r="K738" s="37"/>
      <c r="L738" s="38"/>
      <c r="M738" s="54" t="s">
        <v>1595</v>
      </c>
    </row>
    <row r="739" spans="2:13" ht="11.25" customHeight="1" x14ac:dyDescent="0.2">
      <c r="B739" s="34"/>
      <c r="C739" s="35" t="s">
        <v>1596</v>
      </c>
      <c r="D739" s="36" t="s">
        <v>84</v>
      </c>
      <c r="E739" s="37" t="s">
        <v>85</v>
      </c>
      <c r="F739" s="38">
        <v>51</v>
      </c>
      <c r="G739" s="37" t="s">
        <v>85</v>
      </c>
      <c r="H739" s="38">
        <v>598</v>
      </c>
      <c r="I739" s="37" t="s">
        <v>85</v>
      </c>
      <c r="J739" s="38">
        <v>753</v>
      </c>
      <c r="K739" s="37" t="s">
        <v>85</v>
      </c>
      <c r="L739" s="38">
        <v>771</v>
      </c>
      <c r="M739" s="54" t="s">
        <v>1597</v>
      </c>
    </row>
    <row r="740" spans="2:13" ht="11.25" customHeight="1" x14ac:dyDescent="0.2">
      <c r="B740" s="34" t="s">
        <v>1598</v>
      </c>
      <c r="C740" s="35" t="s">
        <v>1599</v>
      </c>
      <c r="D740" s="36" t="s">
        <v>1392</v>
      </c>
      <c r="E740" s="37">
        <v>12000</v>
      </c>
      <c r="F740" s="38">
        <v>30</v>
      </c>
      <c r="G740" s="37">
        <v>16875</v>
      </c>
      <c r="H740" s="38">
        <v>51</v>
      </c>
      <c r="I740" s="37">
        <v>32457</v>
      </c>
      <c r="J740" s="38">
        <v>112</v>
      </c>
      <c r="K740" s="37">
        <v>41424</v>
      </c>
      <c r="L740" s="38">
        <v>190</v>
      </c>
      <c r="M740" s="54" t="s">
        <v>1600</v>
      </c>
    </row>
    <row r="741" spans="2:13" ht="11.25" customHeight="1" x14ac:dyDescent="0.2">
      <c r="B741" s="34" t="s">
        <v>1601</v>
      </c>
      <c r="C741" s="35" t="s">
        <v>1602</v>
      </c>
      <c r="D741" s="36" t="s">
        <v>21</v>
      </c>
      <c r="E741" s="37">
        <v>7903</v>
      </c>
      <c r="F741" s="38">
        <v>5839</v>
      </c>
      <c r="G741" s="37">
        <v>14574</v>
      </c>
      <c r="H741" s="38">
        <v>12938</v>
      </c>
      <c r="I741" s="37">
        <v>12518</v>
      </c>
      <c r="J741" s="38">
        <v>13431</v>
      </c>
      <c r="K741" s="37">
        <v>11975</v>
      </c>
      <c r="L741" s="38">
        <v>12365</v>
      </c>
      <c r="M741" s="54" t="s">
        <v>1603</v>
      </c>
    </row>
    <row r="742" spans="2:13" ht="11.25" customHeight="1" x14ac:dyDescent="0.2">
      <c r="B742" s="34" t="s">
        <v>1604</v>
      </c>
      <c r="C742" s="35" t="s">
        <v>1605</v>
      </c>
      <c r="D742" s="36" t="s">
        <v>84</v>
      </c>
      <c r="E742" s="37" t="s">
        <v>85</v>
      </c>
      <c r="F742" s="38">
        <v>731</v>
      </c>
      <c r="G742" s="37" t="s">
        <v>85</v>
      </c>
      <c r="H742" s="38">
        <v>850</v>
      </c>
      <c r="I742" s="37" t="s">
        <v>85</v>
      </c>
      <c r="J742" s="38">
        <v>929</v>
      </c>
      <c r="K742" s="37" t="s">
        <v>85</v>
      </c>
      <c r="L742" s="38">
        <v>1100</v>
      </c>
      <c r="M742" s="54" t="s">
        <v>1606</v>
      </c>
    </row>
    <row r="743" spans="2:13" ht="3.75" customHeight="1" x14ac:dyDescent="0.2">
      <c r="B743" s="34"/>
      <c r="C743" s="35"/>
      <c r="D743" s="36"/>
      <c r="E743" s="37"/>
      <c r="F743" s="38"/>
      <c r="G743" s="37"/>
      <c r="H743" s="38"/>
      <c r="I743" s="37"/>
      <c r="J743" s="38"/>
      <c r="K743" s="37"/>
      <c r="L743" s="38"/>
      <c r="M743" s="54"/>
    </row>
    <row r="744" spans="2:13" ht="11.25" customHeight="1" x14ac:dyDescent="0.2">
      <c r="B744" s="31" t="s">
        <v>1607</v>
      </c>
      <c r="C744" s="32" t="s">
        <v>1608</v>
      </c>
      <c r="D744" s="36"/>
      <c r="E744" s="37"/>
      <c r="F744" s="38"/>
      <c r="G744" s="37"/>
      <c r="H744" s="38"/>
      <c r="I744" s="37"/>
      <c r="J744" s="38"/>
      <c r="K744" s="37"/>
      <c r="L744" s="38"/>
      <c r="M744" s="53" t="s">
        <v>1609</v>
      </c>
    </row>
    <row r="745" spans="2:13" ht="11.25" customHeight="1" x14ac:dyDescent="0.2">
      <c r="B745" s="31"/>
      <c r="C745" s="32" t="s">
        <v>1610</v>
      </c>
      <c r="D745" s="36"/>
      <c r="E745" s="70"/>
      <c r="F745" s="71">
        <f>SUM(F747:F758)</f>
        <v>31063</v>
      </c>
      <c r="G745" s="70"/>
      <c r="H745" s="71">
        <f>SUM(H747:H758)</f>
        <v>33417</v>
      </c>
      <c r="I745" s="70"/>
      <c r="J745" s="71">
        <f>SUM(J747:J758)</f>
        <v>36804</v>
      </c>
      <c r="K745" s="70"/>
      <c r="L745" s="71">
        <f>SUM(L747:L758)</f>
        <v>36374</v>
      </c>
      <c r="M745" s="53" t="s">
        <v>1611</v>
      </c>
    </row>
    <row r="746" spans="2:13" ht="11.25" customHeight="1" x14ac:dyDescent="0.2">
      <c r="B746" s="34" t="s">
        <v>1612</v>
      </c>
      <c r="C746" s="35" t="s">
        <v>1613</v>
      </c>
      <c r="D746" s="36" t="s">
        <v>25</v>
      </c>
      <c r="E746" s="37"/>
      <c r="F746" s="38"/>
      <c r="G746" s="37"/>
      <c r="H746" s="38"/>
      <c r="I746" s="37"/>
      <c r="J746" s="38"/>
      <c r="K746" s="37"/>
      <c r="L746" s="38"/>
      <c r="M746" s="54" t="s">
        <v>1614</v>
      </c>
    </row>
    <row r="747" spans="2:13" ht="11.25" customHeight="1" x14ac:dyDescent="0.2">
      <c r="B747" s="34" t="s">
        <v>25</v>
      </c>
      <c r="C747" s="35" t="s">
        <v>1615</v>
      </c>
      <c r="D747" s="36" t="s">
        <v>84</v>
      </c>
      <c r="E747" s="37" t="s">
        <v>85</v>
      </c>
      <c r="F747" s="38">
        <v>5591</v>
      </c>
      <c r="G747" s="37" t="s">
        <v>85</v>
      </c>
      <c r="H747" s="38">
        <v>4825</v>
      </c>
      <c r="I747" s="37" t="s">
        <v>85</v>
      </c>
      <c r="J747" s="38">
        <v>4972</v>
      </c>
      <c r="K747" s="37" t="s">
        <v>85</v>
      </c>
      <c r="L747" s="38">
        <v>4850</v>
      </c>
      <c r="M747" s="54" t="s">
        <v>1616</v>
      </c>
    </row>
    <row r="748" spans="2:13" ht="11.25" customHeight="1" x14ac:dyDescent="0.2">
      <c r="B748" s="34" t="s">
        <v>1617</v>
      </c>
      <c r="C748" s="35" t="s">
        <v>1618</v>
      </c>
      <c r="D748" s="36" t="s">
        <v>84</v>
      </c>
      <c r="E748" s="37" t="s">
        <v>85</v>
      </c>
      <c r="F748" s="38">
        <v>13</v>
      </c>
      <c r="G748" s="37" t="s">
        <v>85</v>
      </c>
      <c r="H748" s="38">
        <v>0</v>
      </c>
      <c r="I748" s="37" t="s">
        <v>85</v>
      </c>
      <c r="J748" s="38">
        <v>0</v>
      </c>
      <c r="K748" s="37" t="s">
        <v>85</v>
      </c>
      <c r="L748" s="38">
        <v>0</v>
      </c>
      <c r="M748" s="54" t="s">
        <v>1619</v>
      </c>
    </row>
    <row r="749" spans="2:13" ht="11.25" customHeight="1" x14ac:dyDescent="0.2">
      <c r="B749" s="34" t="s">
        <v>1620</v>
      </c>
      <c r="C749" s="35" t="s">
        <v>1621</v>
      </c>
      <c r="D749" s="36" t="s">
        <v>84</v>
      </c>
      <c r="E749" s="37" t="s">
        <v>85</v>
      </c>
      <c r="F749" s="38">
        <v>175</v>
      </c>
      <c r="G749" s="37" t="s">
        <v>85</v>
      </c>
      <c r="H749" s="38">
        <v>255</v>
      </c>
      <c r="I749" s="37" t="s">
        <v>85</v>
      </c>
      <c r="J749" s="38">
        <v>744</v>
      </c>
      <c r="K749" s="37" t="s">
        <v>85</v>
      </c>
      <c r="L749" s="38">
        <v>953</v>
      </c>
      <c r="M749" s="54" t="s">
        <v>1622</v>
      </c>
    </row>
    <row r="750" spans="2:13" ht="11.25" customHeight="1" x14ac:dyDescent="0.2">
      <c r="B750" s="34" t="s">
        <v>1623</v>
      </c>
      <c r="C750" s="35" t="s">
        <v>1624</v>
      </c>
      <c r="D750" s="36"/>
      <c r="E750" s="37"/>
      <c r="F750" s="38"/>
      <c r="G750" s="37"/>
      <c r="H750" s="38"/>
      <c r="I750" s="37"/>
      <c r="J750" s="38"/>
      <c r="K750" s="37"/>
      <c r="L750" s="38"/>
      <c r="M750" s="54" t="s">
        <v>1625</v>
      </c>
    </row>
    <row r="751" spans="2:13" ht="11.25" customHeight="1" x14ac:dyDescent="0.2">
      <c r="B751" s="34"/>
      <c r="C751" s="35" t="s">
        <v>1626</v>
      </c>
      <c r="D751" s="36"/>
      <c r="E751" s="37"/>
      <c r="F751" s="38"/>
      <c r="G751" s="37"/>
      <c r="H751" s="38"/>
      <c r="I751" s="37"/>
      <c r="J751" s="38"/>
      <c r="K751" s="37"/>
      <c r="L751" s="38"/>
      <c r="M751" s="54" t="s">
        <v>1627</v>
      </c>
    </row>
    <row r="752" spans="2:13" ht="11.25" customHeight="1" x14ac:dyDescent="0.2">
      <c r="B752" s="34"/>
      <c r="C752" s="35" t="s">
        <v>1628</v>
      </c>
      <c r="D752" s="36" t="s">
        <v>84</v>
      </c>
      <c r="E752" s="37" t="s">
        <v>85</v>
      </c>
      <c r="F752" s="38">
        <v>6718</v>
      </c>
      <c r="G752" s="37" t="s">
        <v>85</v>
      </c>
      <c r="H752" s="38">
        <v>6426</v>
      </c>
      <c r="I752" s="37" t="s">
        <v>85</v>
      </c>
      <c r="J752" s="38">
        <v>4617</v>
      </c>
      <c r="K752" s="37" t="s">
        <v>85</v>
      </c>
      <c r="L752" s="38">
        <v>4390</v>
      </c>
      <c r="M752" s="54" t="s">
        <v>1629</v>
      </c>
    </row>
    <row r="753" spans="2:13" ht="11.25" customHeight="1" x14ac:dyDescent="0.2">
      <c r="B753" s="34" t="s">
        <v>1630</v>
      </c>
      <c r="C753" s="35" t="s">
        <v>1631</v>
      </c>
      <c r="D753" s="36"/>
      <c r="E753" s="37"/>
      <c r="F753" s="38"/>
      <c r="G753" s="37"/>
      <c r="H753" s="38"/>
      <c r="I753" s="37"/>
      <c r="J753" s="38"/>
      <c r="K753" s="37"/>
      <c r="L753" s="38"/>
      <c r="M753" s="54" t="s">
        <v>1632</v>
      </c>
    </row>
    <row r="754" spans="2:13" ht="11.25" customHeight="1" x14ac:dyDescent="0.2">
      <c r="B754" s="34"/>
      <c r="C754" s="35" t="s">
        <v>1633</v>
      </c>
      <c r="D754" s="47"/>
      <c r="E754" s="37"/>
      <c r="F754" s="38"/>
      <c r="G754" s="37"/>
      <c r="H754" s="38"/>
      <c r="I754" s="37"/>
      <c r="J754" s="38"/>
      <c r="K754" s="37"/>
      <c r="L754" s="38"/>
      <c r="M754" s="54" t="s">
        <v>1634</v>
      </c>
    </row>
    <row r="755" spans="2:13" ht="11.25" customHeight="1" x14ac:dyDescent="0.2">
      <c r="B755" s="45"/>
      <c r="C755" s="35" t="s">
        <v>1635</v>
      </c>
      <c r="D755" s="36" t="s">
        <v>84</v>
      </c>
      <c r="E755" s="37" t="s">
        <v>85</v>
      </c>
      <c r="F755" s="38">
        <v>12199</v>
      </c>
      <c r="G755" s="37" t="s">
        <v>85</v>
      </c>
      <c r="H755" s="38">
        <v>12877</v>
      </c>
      <c r="I755" s="37" t="s">
        <v>85</v>
      </c>
      <c r="J755" s="38">
        <v>14492</v>
      </c>
      <c r="K755" s="37" t="s">
        <v>85</v>
      </c>
      <c r="L755" s="38">
        <v>16013</v>
      </c>
      <c r="M755" s="54" t="s">
        <v>1636</v>
      </c>
    </row>
    <row r="756" spans="2:13" ht="11.25" customHeight="1" x14ac:dyDescent="0.2">
      <c r="B756" s="34" t="s">
        <v>1637</v>
      </c>
      <c r="C756" s="35" t="s">
        <v>1638</v>
      </c>
      <c r="D756" s="47"/>
      <c r="E756" s="37"/>
      <c r="F756" s="38"/>
      <c r="G756" s="37"/>
      <c r="H756" s="38"/>
      <c r="I756" s="37"/>
      <c r="J756" s="38"/>
      <c r="K756" s="37"/>
      <c r="L756" s="38"/>
      <c r="M756" s="54" t="s">
        <v>1639</v>
      </c>
    </row>
    <row r="757" spans="2:13" ht="11.25" customHeight="1" x14ac:dyDescent="0.2">
      <c r="B757" s="34"/>
      <c r="C757" s="35" t="s">
        <v>1640</v>
      </c>
      <c r="D757" s="36"/>
      <c r="E757" s="37"/>
      <c r="F757" s="38"/>
      <c r="G757" s="37"/>
      <c r="H757" s="38"/>
      <c r="I757" s="37"/>
      <c r="J757" s="38"/>
      <c r="K757" s="37"/>
      <c r="L757" s="38"/>
      <c r="M757" s="54" t="s">
        <v>1641</v>
      </c>
    </row>
    <row r="758" spans="2:13" ht="11.25" customHeight="1" x14ac:dyDescent="0.2">
      <c r="B758" s="34"/>
      <c r="C758" s="35" t="s">
        <v>1642</v>
      </c>
      <c r="D758" s="36" t="s">
        <v>84</v>
      </c>
      <c r="E758" s="37" t="s">
        <v>85</v>
      </c>
      <c r="F758" s="38">
        <v>6367</v>
      </c>
      <c r="G758" s="37" t="s">
        <v>85</v>
      </c>
      <c r="H758" s="38">
        <v>9034</v>
      </c>
      <c r="I758" s="37" t="s">
        <v>85</v>
      </c>
      <c r="J758" s="38">
        <v>11979</v>
      </c>
      <c r="K758" s="37" t="s">
        <v>85</v>
      </c>
      <c r="L758" s="38">
        <v>10168</v>
      </c>
      <c r="M758" s="54" t="s">
        <v>1643</v>
      </c>
    </row>
    <row r="759" spans="2:13" ht="3.75" customHeight="1" x14ac:dyDescent="0.2">
      <c r="B759" s="34"/>
      <c r="C759" s="35"/>
      <c r="D759" s="36"/>
      <c r="E759" s="37"/>
      <c r="F759" s="38"/>
      <c r="G759" s="37"/>
      <c r="H759" s="38"/>
      <c r="I759" s="37"/>
      <c r="J759" s="38"/>
      <c r="K759" s="37"/>
      <c r="L759" s="38"/>
      <c r="M759" s="54"/>
    </row>
    <row r="760" spans="2:13" s="80" customFormat="1" ht="11.25" customHeight="1" x14ac:dyDescent="0.2">
      <c r="B760" s="28" t="s">
        <v>1644</v>
      </c>
      <c r="C760" s="20" t="s">
        <v>1645</v>
      </c>
      <c r="D760" s="44"/>
      <c r="E760" s="98"/>
      <c r="F760" s="117"/>
      <c r="G760" s="98"/>
      <c r="H760" s="117"/>
      <c r="I760" s="98"/>
      <c r="J760" s="117"/>
      <c r="K760" s="98"/>
      <c r="L760" s="117"/>
      <c r="M760" s="26" t="s">
        <v>1646</v>
      </c>
    </row>
    <row r="761" spans="2:13" s="80" customFormat="1" ht="11.25" customHeight="1" x14ac:dyDescent="0.2">
      <c r="B761" s="100"/>
      <c r="C761" s="20" t="s">
        <v>1647</v>
      </c>
      <c r="D761" s="44"/>
      <c r="E761" s="98"/>
      <c r="F761" s="117"/>
      <c r="G761" s="98"/>
      <c r="H761" s="117"/>
      <c r="I761" s="98"/>
      <c r="J761" s="117"/>
      <c r="K761" s="98"/>
      <c r="L761" s="117"/>
      <c r="M761" s="26" t="s">
        <v>1648</v>
      </c>
    </row>
    <row r="762" spans="2:13" s="80" customFormat="1" ht="11.25" customHeight="1" x14ac:dyDescent="0.2">
      <c r="B762" s="39"/>
      <c r="C762" s="20" t="s">
        <v>1649</v>
      </c>
      <c r="D762" s="24"/>
      <c r="E762" s="25"/>
      <c r="F762" s="19">
        <f>SUM(F766+F774+F780+F787)</f>
        <v>76733</v>
      </c>
      <c r="G762" s="25"/>
      <c r="H762" s="19">
        <f>SUM(H766+H774+H780+H787)</f>
        <v>108579</v>
      </c>
      <c r="I762" s="25"/>
      <c r="J762" s="19">
        <f>SUM(J766+J774+J780+J787)</f>
        <v>85128</v>
      </c>
      <c r="K762" s="25"/>
      <c r="L762" s="19">
        <f>SUM(L766+L774+L780+L787)</f>
        <v>96652</v>
      </c>
      <c r="M762" s="26" t="s">
        <v>1650</v>
      </c>
    </row>
    <row r="763" spans="2:13" ht="3" customHeight="1" x14ac:dyDescent="0.2">
      <c r="B763" s="45"/>
      <c r="C763" s="32"/>
      <c r="D763" s="47"/>
      <c r="E763" s="52"/>
      <c r="F763" s="33"/>
      <c r="G763" s="52"/>
      <c r="H763" s="33"/>
      <c r="I763" s="52"/>
      <c r="J763" s="33"/>
      <c r="K763" s="52"/>
      <c r="L763" s="33"/>
      <c r="M763" s="53"/>
    </row>
    <row r="764" spans="2:13" ht="11.25" customHeight="1" x14ac:dyDescent="0.2">
      <c r="B764" s="31" t="s">
        <v>1653</v>
      </c>
      <c r="C764" s="32" t="s">
        <v>2056</v>
      </c>
      <c r="D764" s="51"/>
      <c r="E764" s="107"/>
      <c r="F764" s="108"/>
      <c r="G764" s="107"/>
      <c r="H764" s="108"/>
      <c r="I764" s="107"/>
      <c r="J764" s="108"/>
      <c r="K764" s="107"/>
      <c r="L764" s="108"/>
      <c r="M764" s="53" t="s">
        <v>2057</v>
      </c>
    </row>
    <row r="765" spans="2:13" ht="11.25" customHeight="1" x14ac:dyDescent="0.2">
      <c r="B765" s="31" t="s">
        <v>2060</v>
      </c>
      <c r="C765" s="32" t="s">
        <v>1651</v>
      </c>
      <c r="D765" s="51"/>
      <c r="E765" s="48"/>
      <c r="F765" s="49"/>
      <c r="G765" s="48"/>
      <c r="H765" s="49"/>
      <c r="I765" s="48"/>
      <c r="J765" s="49"/>
      <c r="K765" s="48"/>
      <c r="L765" s="49"/>
      <c r="M765" s="53" t="s">
        <v>2058</v>
      </c>
    </row>
    <row r="766" spans="2:13" ht="11.25" customHeight="1" x14ac:dyDescent="0.2">
      <c r="B766" s="35"/>
      <c r="C766" s="87" t="s">
        <v>1652</v>
      </c>
      <c r="D766" s="47"/>
      <c r="E766" s="52"/>
      <c r="F766" s="33">
        <f>SUM(F770:F771)</f>
        <v>38473</v>
      </c>
      <c r="G766" s="52"/>
      <c r="H766" s="33">
        <f>SUM(H770:H771)</f>
        <v>60605</v>
      </c>
      <c r="I766" s="52"/>
      <c r="J766" s="33">
        <f>SUM(J770:J771)</f>
        <v>33014</v>
      </c>
      <c r="K766" s="52"/>
      <c r="L766" s="33">
        <f>SUM(L770:L771)</f>
        <v>43048</v>
      </c>
      <c r="M766" s="53" t="s">
        <v>2059</v>
      </c>
    </row>
    <row r="767" spans="2:13" ht="11.25" customHeight="1" x14ac:dyDescent="0.2">
      <c r="B767" s="34" t="s">
        <v>1653</v>
      </c>
      <c r="C767" s="46" t="s">
        <v>2061</v>
      </c>
      <c r="D767" s="36"/>
      <c r="E767" s="37"/>
      <c r="F767" s="38"/>
      <c r="G767" s="37"/>
      <c r="H767" s="38"/>
      <c r="I767" s="37"/>
      <c r="J767" s="38"/>
      <c r="K767" s="37"/>
      <c r="L767" s="38"/>
      <c r="M767" s="50"/>
    </row>
    <row r="768" spans="2:13" ht="11.25" customHeight="1" x14ac:dyDescent="0.2">
      <c r="B768" s="34" t="s">
        <v>1655</v>
      </c>
      <c r="C768" s="35" t="s">
        <v>1654</v>
      </c>
      <c r="D768" s="36"/>
      <c r="E768" s="37"/>
      <c r="F768" s="38"/>
      <c r="G768" s="37"/>
      <c r="H768" s="38"/>
      <c r="I768" s="37"/>
      <c r="J768" s="38"/>
      <c r="K768" s="37"/>
      <c r="L768" s="38"/>
      <c r="M768" s="50" t="s">
        <v>2062</v>
      </c>
    </row>
    <row r="769" spans="2:13" ht="11.25" customHeight="1" x14ac:dyDescent="0.2">
      <c r="B769" s="34"/>
      <c r="C769" s="35" t="s">
        <v>1656</v>
      </c>
      <c r="D769" s="36"/>
      <c r="E769" s="37"/>
      <c r="F769" s="38"/>
      <c r="G769" s="37"/>
      <c r="H769" s="38"/>
      <c r="I769" s="37"/>
      <c r="J769" s="38"/>
      <c r="K769" s="37"/>
      <c r="L769" s="38"/>
      <c r="M769" s="54" t="s">
        <v>1657</v>
      </c>
    </row>
    <row r="770" spans="2:13" ht="11.25" customHeight="1" x14ac:dyDescent="0.2">
      <c r="B770" s="34"/>
      <c r="C770" s="35" t="s">
        <v>1658</v>
      </c>
      <c r="D770" s="36" t="s">
        <v>84</v>
      </c>
      <c r="E770" s="37" t="s">
        <v>85</v>
      </c>
      <c r="F770" s="38">
        <v>34287</v>
      </c>
      <c r="G770" s="37" t="s">
        <v>85</v>
      </c>
      <c r="H770" s="38">
        <v>55802</v>
      </c>
      <c r="I770" s="37" t="s">
        <v>85</v>
      </c>
      <c r="J770" s="38">
        <v>28293</v>
      </c>
      <c r="K770" s="37" t="s">
        <v>85</v>
      </c>
      <c r="L770" s="38">
        <v>36469</v>
      </c>
      <c r="M770" s="54" t="s">
        <v>1659</v>
      </c>
    </row>
    <row r="771" spans="2:13" ht="11.25" customHeight="1" x14ac:dyDescent="0.2">
      <c r="B771" s="34" t="s">
        <v>1660</v>
      </c>
      <c r="C771" s="35" t="s">
        <v>1661</v>
      </c>
      <c r="D771" s="36" t="s">
        <v>84</v>
      </c>
      <c r="E771" s="37" t="s">
        <v>85</v>
      </c>
      <c r="F771" s="38">
        <v>4186</v>
      </c>
      <c r="G771" s="37" t="s">
        <v>85</v>
      </c>
      <c r="H771" s="38">
        <v>4803</v>
      </c>
      <c r="I771" s="37" t="s">
        <v>85</v>
      </c>
      <c r="J771" s="38">
        <v>4721</v>
      </c>
      <c r="K771" s="37" t="s">
        <v>85</v>
      </c>
      <c r="L771" s="38">
        <v>6579</v>
      </c>
      <c r="M771" s="54" t="s">
        <v>1662</v>
      </c>
    </row>
    <row r="772" spans="2:13" ht="3" customHeight="1" x14ac:dyDescent="0.2">
      <c r="B772" s="34"/>
      <c r="C772" s="35"/>
      <c r="D772" s="36"/>
      <c r="E772" s="37"/>
      <c r="F772" s="38"/>
      <c r="G772" s="37"/>
      <c r="H772" s="38"/>
      <c r="I772" s="37"/>
      <c r="J772" s="38"/>
      <c r="K772" s="37"/>
      <c r="L772" s="38"/>
      <c r="M772" s="54"/>
    </row>
    <row r="773" spans="2:13" ht="11.25" customHeight="1" x14ac:dyDescent="0.2">
      <c r="B773" s="31" t="s">
        <v>1663</v>
      </c>
      <c r="C773" s="32" t="s">
        <v>1664</v>
      </c>
      <c r="D773" s="51"/>
      <c r="E773" s="91"/>
      <c r="F773" s="72"/>
      <c r="G773" s="91"/>
      <c r="H773" s="72"/>
      <c r="I773" s="91"/>
      <c r="J773" s="72"/>
      <c r="K773" s="91"/>
      <c r="L773" s="72"/>
      <c r="M773" s="53" t="s">
        <v>1665</v>
      </c>
    </row>
    <row r="774" spans="2:13" ht="11.25" customHeight="1" x14ac:dyDescent="0.2">
      <c r="B774" s="31"/>
      <c r="C774" s="32" t="s">
        <v>1666</v>
      </c>
      <c r="D774" s="47"/>
      <c r="E774" s="52"/>
      <c r="F774" s="33">
        <f>SUM(F776)</f>
        <v>1214</v>
      </c>
      <c r="G774" s="52"/>
      <c r="H774" s="33">
        <f>SUM(H776)</f>
        <v>837</v>
      </c>
      <c r="I774" s="52"/>
      <c r="J774" s="33">
        <f>SUM(J776)</f>
        <v>964</v>
      </c>
      <c r="K774" s="52"/>
      <c r="L774" s="33">
        <f>SUM(L776)</f>
        <v>907</v>
      </c>
      <c r="M774" s="53" t="s">
        <v>1667</v>
      </c>
    </row>
    <row r="775" spans="2:13" ht="11.25" customHeight="1" x14ac:dyDescent="0.2">
      <c r="B775" s="34" t="s">
        <v>1668</v>
      </c>
      <c r="C775" s="35" t="s">
        <v>1669</v>
      </c>
      <c r="D775" s="36"/>
      <c r="E775" s="56"/>
      <c r="F775" s="57"/>
      <c r="G775" s="56"/>
      <c r="H775" s="57"/>
      <c r="I775" s="56"/>
      <c r="J775" s="57"/>
      <c r="K775" s="56"/>
      <c r="L775" s="57"/>
      <c r="M775" s="54" t="s">
        <v>1670</v>
      </c>
    </row>
    <row r="776" spans="2:13" ht="11.25" customHeight="1" x14ac:dyDescent="0.2">
      <c r="B776" s="34" t="s">
        <v>1671</v>
      </c>
      <c r="C776" s="35" t="s">
        <v>1672</v>
      </c>
      <c r="D776" s="36" t="s">
        <v>84</v>
      </c>
      <c r="E776" s="37" t="s">
        <v>85</v>
      </c>
      <c r="F776" s="38">
        <v>1214</v>
      </c>
      <c r="G776" s="37" t="s">
        <v>85</v>
      </c>
      <c r="H776" s="38">
        <v>837</v>
      </c>
      <c r="I776" s="37" t="s">
        <v>85</v>
      </c>
      <c r="J776" s="38">
        <v>964</v>
      </c>
      <c r="K776" s="37" t="s">
        <v>85</v>
      </c>
      <c r="L776" s="38">
        <v>907</v>
      </c>
      <c r="M776" s="54" t="s">
        <v>1673</v>
      </c>
    </row>
    <row r="777" spans="2:13" ht="3.75" customHeight="1" x14ac:dyDescent="0.2">
      <c r="B777" s="34"/>
      <c r="C777" s="35"/>
      <c r="D777" s="36"/>
      <c r="E777" s="37"/>
      <c r="F777" s="38"/>
      <c r="G777" s="37"/>
      <c r="H777" s="38"/>
      <c r="I777" s="37"/>
      <c r="J777" s="38"/>
      <c r="K777" s="37"/>
      <c r="L777" s="38"/>
      <c r="M777" s="54"/>
    </row>
    <row r="778" spans="2:13" ht="11.25" customHeight="1" x14ac:dyDescent="0.2">
      <c r="B778" s="31" t="s">
        <v>1674</v>
      </c>
      <c r="C778" s="32" t="s">
        <v>1675</v>
      </c>
      <c r="D778" s="51"/>
      <c r="E778" s="56"/>
      <c r="F778" s="57"/>
      <c r="G778" s="56"/>
      <c r="H778" s="57"/>
      <c r="I778" s="56"/>
      <c r="J778" s="57"/>
      <c r="K778" s="56"/>
      <c r="L778" s="57"/>
      <c r="M778" s="53" t="s">
        <v>1676</v>
      </c>
    </row>
    <row r="779" spans="2:13" ht="11.25" customHeight="1" x14ac:dyDescent="0.2">
      <c r="B779" s="31" t="s">
        <v>1677</v>
      </c>
      <c r="C779" s="32" t="s">
        <v>1678</v>
      </c>
      <c r="D779" s="66" t="s">
        <v>25</v>
      </c>
      <c r="E779" s="37"/>
      <c r="F779" s="38"/>
      <c r="G779" s="37"/>
      <c r="H779" s="38"/>
      <c r="I779" s="37"/>
      <c r="J779" s="38"/>
      <c r="K779" s="37"/>
      <c r="L779" s="38"/>
      <c r="M779" s="53" t="s">
        <v>1679</v>
      </c>
    </row>
    <row r="780" spans="2:13" ht="11.25" customHeight="1" x14ac:dyDescent="0.2">
      <c r="B780" s="31"/>
      <c r="C780" s="32" t="s">
        <v>1680</v>
      </c>
      <c r="D780" s="66" t="s">
        <v>25</v>
      </c>
      <c r="E780" s="52"/>
      <c r="F780" s="33">
        <f>SUM(F784)</f>
        <v>20310</v>
      </c>
      <c r="G780" s="52"/>
      <c r="H780" s="33">
        <f>SUM(H784)</f>
        <v>27606</v>
      </c>
      <c r="I780" s="52"/>
      <c r="J780" s="33">
        <f>SUM(J784)</f>
        <v>25896</v>
      </c>
      <c r="K780" s="52"/>
      <c r="L780" s="33">
        <f>SUM(L784)</f>
        <v>28217</v>
      </c>
      <c r="M780" s="53" t="s">
        <v>1681</v>
      </c>
    </row>
    <row r="781" spans="2:13" ht="11.25" customHeight="1" x14ac:dyDescent="0.2">
      <c r="B781" s="34" t="s">
        <v>1674</v>
      </c>
      <c r="C781" s="35" t="s">
        <v>1682</v>
      </c>
      <c r="D781" s="36"/>
      <c r="E781" s="56"/>
      <c r="F781" s="57"/>
      <c r="G781" s="56"/>
      <c r="H781" s="57"/>
      <c r="I781" s="56"/>
      <c r="J781" s="57"/>
      <c r="K781" s="56"/>
      <c r="L781" s="57"/>
      <c r="M781" s="35" t="s">
        <v>1683</v>
      </c>
    </row>
    <row r="782" spans="2:13" ht="10.5" customHeight="1" x14ac:dyDescent="0.2">
      <c r="B782" s="34" t="s">
        <v>1677</v>
      </c>
      <c r="C782" s="35" t="s">
        <v>1684</v>
      </c>
      <c r="D782" s="36"/>
      <c r="E782" s="56"/>
      <c r="F782" s="57"/>
      <c r="G782" s="56"/>
      <c r="H782" s="57"/>
      <c r="I782" s="56"/>
      <c r="J782" s="57"/>
      <c r="K782" s="56"/>
      <c r="L782" s="57"/>
      <c r="M782" s="54" t="s">
        <v>1685</v>
      </c>
    </row>
    <row r="783" spans="2:13" ht="10.5" customHeight="1" x14ac:dyDescent="0.2">
      <c r="B783" s="34"/>
      <c r="C783" s="35" t="s">
        <v>1686</v>
      </c>
      <c r="D783" s="36"/>
      <c r="E783" s="37"/>
      <c r="F783" s="38"/>
      <c r="G783" s="37"/>
      <c r="H783" s="38"/>
      <c r="I783" s="37"/>
      <c r="J783" s="38"/>
      <c r="K783" s="37"/>
      <c r="L783" s="38"/>
      <c r="M783" s="54" t="s">
        <v>1687</v>
      </c>
    </row>
    <row r="784" spans="2:13" ht="11.25" customHeight="1" x14ac:dyDescent="0.2">
      <c r="B784" s="34"/>
      <c r="C784" s="35" t="s">
        <v>1688</v>
      </c>
      <c r="D784" s="36" t="s">
        <v>84</v>
      </c>
      <c r="E784" s="37" t="s">
        <v>85</v>
      </c>
      <c r="F784" s="38">
        <v>20310</v>
      </c>
      <c r="G784" s="37" t="s">
        <v>85</v>
      </c>
      <c r="H784" s="38">
        <v>27606</v>
      </c>
      <c r="I784" s="37" t="s">
        <v>85</v>
      </c>
      <c r="J784" s="38">
        <v>25896</v>
      </c>
      <c r="K784" s="37" t="s">
        <v>85</v>
      </c>
      <c r="L784" s="38">
        <v>28217</v>
      </c>
      <c r="M784" s="54" t="s">
        <v>1689</v>
      </c>
    </row>
    <row r="785" spans="2:13" ht="3" customHeight="1" x14ac:dyDescent="0.2">
      <c r="B785" s="45"/>
      <c r="C785" s="46"/>
      <c r="D785" s="47"/>
      <c r="E785" s="37"/>
      <c r="F785" s="65"/>
      <c r="G785" s="37"/>
      <c r="H785" s="65"/>
      <c r="I785" s="37"/>
      <c r="J785" s="65"/>
      <c r="K785" s="37"/>
      <c r="L785" s="65"/>
      <c r="M785" s="50"/>
    </row>
    <row r="786" spans="2:13" ht="11.25" customHeight="1" x14ac:dyDescent="0.2">
      <c r="B786" s="31" t="s">
        <v>1690</v>
      </c>
      <c r="C786" s="32" t="s">
        <v>1691</v>
      </c>
      <c r="D786" s="51"/>
      <c r="E786" s="52"/>
      <c r="F786" s="33"/>
      <c r="G786" s="52"/>
      <c r="H786" s="33"/>
      <c r="I786" s="52"/>
      <c r="J786" s="33"/>
      <c r="K786" s="52"/>
      <c r="L786" s="33"/>
      <c r="M786" s="53" t="s">
        <v>1692</v>
      </c>
    </row>
    <row r="787" spans="2:13" ht="11.25" customHeight="1" x14ac:dyDescent="0.2">
      <c r="B787" s="31"/>
      <c r="C787" s="32" t="s">
        <v>1693</v>
      </c>
      <c r="D787" s="51"/>
      <c r="E787" s="52"/>
      <c r="F787" s="33">
        <f>SUM(F788:F788)</f>
        <v>16736</v>
      </c>
      <c r="G787" s="52"/>
      <c r="H787" s="33">
        <f>SUM(H788:H788)</f>
        <v>19531</v>
      </c>
      <c r="I787" s="52"/>
      <c r="J787" s="33">
        <f>SUM(J788:J788)</f>
        <v>25254</v>
      </c>
      <c r="K787" s="52"/>
      <c r="L787" s="33">
        <f>SUM(L788:L788)</f>
        <v>24480</v>
      </c>
      <c r="M787" s="53" t="s">
        <v>1694</v>
      </c>
    </row>
    <row r="788" spans="2:13" ht="11.25" customHeight="1" x14ac:dyDescent="0.2">
      <c r="B788" s="34" t="s">
        <v>1695</v>
      </c>
      <c r="C788" s="35" t="s">
        <v>1696</v>
      </c>
      <c r="D788" s="36" t="s">
        <v>638</v>
      </c>
      <c r="E788" s="37">
        <v>14977</v>
      </c>
      <c r="F788" s="38">
        <v>16736</v>
      </c>
      <c r="G788" s="37">
        <v>16120</v>
      </c>
      <c r="H788" s="38">
        <v>19531</v>
      </c>
      <c r="I788" s="37">
        <v>18991</v>
      </c>
      <c r="J788" s="38">
        <v>25254</v>
      </c>
      <c r="K788" s="37">
        <v>18140</v>
      </c>
      <c r="L788" s="38">
        <v>24480</v>
      </c>
      <c r="M788" s="54" t="s">
        <v>1697</v>
      </c>
    </row>
    <row r="789" spans="2:13" ht="5.25" customHeight="1" x14ac:dyDescent="0.2">
      <c r="B789" s="34"/>
      <c r="C789" s="35"/>
      <c r="D789" s="36"/>
      <c r="E789" s="37"/>
      <c r="F789" s="38"/>
      <c r="G789" s="37"/>
      <c r="H789" s="38"/>
      <c r="I789" s="37"/>
      <c r="J789" s="38"/>
      <c r="K789" s="37"/>
      <c r="L789" s="38"/>
      <c r="M789" s="54"/>
    </row>
    <row r="790" spans="2:13" s="80" customFormat="1" ht="11.25" customHeight="1" x14ac:dyDescent="0.2">
      <c r="B790" s="28" t="s">
        <v>1698</v>
      </c>
      <c r="C790" s="20" t="s">
        <v>1699</v>
      </c>
      <c r="D790" s="44"/>
      <c r="E790" s="109"/>
      <c r="F790" s="42"/>
      <c r="G790" s="109"/>
      <c r="H790" s="42"/>
      <c r="I790" s="109"/>
      <c r="J790" s="42"/>
      <c r="K790" s="109"/>
      <c r="L790" s="42"/>
      <c r="M790" s="26" t="s">
        <v>1700</v>
      </c>
    </row>
    <row r="791" spans="2:13" s="80" customFormat="1" ht="11.25" customHeight="1" x14ac:dyDescent="0.2">
      <c r="B791" s="39"/>
      <c r="C791" s="20" t="s">
        <v>1701</v>
      </c>
      <c r="D791" s="44"/>
      <c r="E791" s="25"/>
      <c r="F791" s="19">
        <f>SUM(F793+F799+F808+F813+F821)</f>
        <v>51136</v>
      </c>
      <c r="G791" s="25"/>
      <c r="H791" s="19">
        <f>SUM(H793+H799+H808+H813+H821)</f>
        <v>55353</v>
      </c>
      <c r="I791" s="25"/>
      <c r="J791" s="19">
        <f>SUM(J793+J799+J808+J813+J821)</f>
        <v>58525</v>
      </c>
      <c r="K791" s="25"/>
      <c r="L791" s="19">
        <f>SUM(L793+L799+L808+L813+L821)</f>
        <v>65388</v>
      </c>
      <c r="M791" s="26" t="s">
        <v>1702</v>
      </c>
    </row>
    <row r="792" spans="2:13" ht="5.25" customHeight="1" x14ac:dyDescent="0.2">
      <c r="B792" s="100"/>
      <c r="C792" s="76"/>
      <c r="D792" s="44"/>
      <c r="E792" s="111"/>
      <c r="F792" s="112"/>
      <c r="G792" s="111"/>
      <c r="H792" s="112"/>
      <c r="I792" s="111"/>
      <c r="J792" s="112"/>
      <c r="K792" s="111"/>
      <c r="L792" s="112"/>
      <c r="M792" s="79"/>
    </row>
    <row r="793" spans="2:13" ht="12.75" customHeight="1" x14ac:dyDescent="0.2">
      <c r="B793" s="31" t="s">
        <v>1703</v>
      </c>
      <c r="C793" s="32" t="s">
        <v>1704</v>
      </c>
      <c r="D793" s="66" t="s">
        <v>25</v>
      </c>
      <c r="E793" s="52"/>
      <c r="F793" s="33">
        <f>SUM(F794:F795)</f>
        <v>1554</v>
      </c>
      <c r="G793" s="52"/>
      <c r="H793" s="33">
        <f>SUM(H794:H795)</f>
        <v>966</v>
      </c>
      <c r="I793" s="52"/>
      <c r="J793" s="33">
        <f>SUM(J794:J795)</f>
        <v>778</v>
      </c>
      <c r="K793" s="52"/>
      <c r="L793" s="33">
        <f>SUM(L794:L795)</f>
        <v>663</v>
      </c>
      <c r="M793" s="53" t="s">
        <v>1705</v>
      </c>
    </row>
    <row r="794" spans="2:13" ht="11.25" customHeight="1" x14ac:dyDescent="0.2">
      <c r="B794" s="34" t="s">
        <v>1706</v>
      </c>
      <c r="C794" s="35" t="s">
        <v>1707</v>
      </c>
      <c r="D794" s="36"/>
      <c r="E794" s="37"/>
      <c r="F794" s="38"/>
      <c r="G794" s="37"/>
      <c r="H794" s="38"/>
      <c r="I794" s="37"/>
      <c r="J794" s="38"/>
      <c r="K794" s="37"/>
      <c r="L794" s="38"/>
      <c r="M794" s="54" t="s">
        <v>1708</v>
      </c>
    </row>
    <row r="795" spans="2:13" ht="11.25" customHeight="1" x14ac:dyDescent="0.2">
      <c r="B795" s="34" t="s">
        <v>1709</v>
      </c>
      <c r="C795" s="35" t="s">
        <v>1710</v>
      </c>
      <c r="D795" s="36" t="s">
        <v>84</v>
      </c>
      <c r="E795" s="37" t="s">
        <v>85</v>
      </c>
      <c r="F795" s="38">
        <v>1554</v>
      </c>
      <c r="G795" s="37" t="s">
        <v>85</v>
      </c>
      <c r="H795" s="38">
        <v>966</v>
      </c>
      <c r="I795" s="37" t="s">
        <v>85</v>
      </c>
      <c r="J795" s="38">
        <v>778</v>
      </c>
      <c r="K795" s="37" t="s">
        <v>85</v>
      </c>
      <c r="L795" s="38">
        <v>663</v>
      </c>
      <c r="M795" s="54" t="s">
        <v>1711</v>
      </c>
    </row>
    <row r="796" spans="2:13" ht="5.25" customHeight="1" x14ac:dyDescent="0.2">
      <c r="B796" s="100"/>
      <c r="C796" s="76"/>
      <c r="D796" s="44"/>
      <c r="E796" s="111"/>
      <c r="F796" s="112"/>
      <c r="G796" s="111"/>
      <c r="H796" s="112"/>
      <c r="I796" s="111"/>
      <c r="J796" s="112"/>
      <c r="K796" s="111"/>
      <c r="L796" s="112"/>
      <c r="M796" s="79"/>
    </row>
    <row r="797" spans="2:13" ht="11.25" customHeight="1" x14ac:dyDescent="0.2">
      <c r="B797" s="31" t="s">
        <v>2099</v>
      </c>
      <c r="C797" s="32" t="s">
        <v>2100</v>
      </c>
      <c r="D797" s="13"/>
      <c r="E797" s="29"/>
      <c r="F797" s="15"/>
      <c r="G797" s="29"/>
      <c r="H797" s="15"/>
      <c r="I797" s="29"/>
      <c r="J797" s="15"/>
      <c r="K797" s="29"/>
      <c r="L797" s="15"/>
      <c r="M797" s="53" t="s">
        <v>2103</v>
      </c>
    </row>
    <row r="798" spans="2:13" ht="11.25" customHeight="1" x14ac:dyDescent="0.2">
      <c r="B798" s="31" t="s">
        <v>1712</v>
      </c>
      <c r="C798" s="32" t="s">
        <v>2101</v>
      </c>
      <c r="D798" s="13"/>
      <c r="E798" s="73"/>
      <c r="F798" s="113"/>
      <c r="G798" s="73"/>
      <c r="H798" s="113"/>
      <c r="I798" s="73"/>
      <c r="J798" s="113"/>
      <c r="K798" s="73"/>
      <c r="L798" s="113"/>
      <c r="M798" s="53" t="s">
        <v>2104</v>
      </c>
    </row>
    <row r="799" spans="2:13" ht="11.25" customHeight="1" x14ac:dyDescent="0.2">
      <c r="B799" s="31"/>
      <c r="C799" s="32" t="s">
        <v>2102</v>
      </c>
      <c r="D799" s="13"/>
      <c r="E799" s="118"/>
      <c r="F799" s="33">
        <f>SUM(F801:F806)</f>
        <v>28004</v>
      </c>
      <c r="G799" s="118"/>
      <c r="H799" s="33">
        <f>SUM(H801:H806)</f>
        <v>32812</v>
      </c>
      <c r="I799" s="118"/>
      <c r="J799" s="33">
        <f>SUM(J801:J806)</f>
        <v>38225</v>
      </c>
      <c r="K799" s="118"/>
      <c r="L799" s="33">
        <f>SUM(L801:L806)</f>
        <v>42055</v>
      </c>
      <c r="M799" s="53" t="s">
        <v>2105</v>
      </c>
    </row>
    <row r="800" spans="2:13" ht="11.25" customHeight="1" x14ac:dyDescent="0.2">
      <c r="B800" s="34" t="s">
        <v>2099</v>
      </c>
      <c r="C800" s="35" t="s">
        <v>2106</v>
      </c>
      <c r="D800" s="35"/>
      <c r="E800" s="73"/>
      <c r="F800" s="60"/>
      <c r="G800" s="73"/>
      <c r="H800" s="60"/>
      <c r="I800" s="73"/>
      <c r="J800" s="60"/>
      <c r="K800" s="73"/>
      <c r="L800" s="60"/>
      <c r="M800" s="35"/>
    </row>
    <row r="801" spans="2:13" ht="11.25" customHeight="1" x14ac:dyDescent="0.2">
      <c r="B801" s="34" t="s">
        <v>1713</v>
      </c>
      <c r="C801" s="35" t="s">
        <v>2107</v>
      </c>
      <c r="D801" s="36" t="s">
        <v>84</v>
      </c>
      <c r="E801" s="37" t="s">
        <v>85</v>
      </c>
      <c r="F801" s="38">
        <v>548</v>
      </c>
      <c r="G801" s="37" t="s">
        <v>85</v>
      </c>
      <c r="H801" s="38">
        <v>946</v>
      </c>
      <c r="I801" s="37" t="s">
        <v>85</v>
      </c>
      <c r="J801" s="38">
        <v>825</v>
      </c>
      <c r="K801" s="37" t="s">
        <v>85</v>
      </c>
      <c r="L801" s="38">
        <v>951</v>
      </c>
      <c r="M801" s="54" t="s">
        <v>2108</v>
      </c>
    </row>
    <row r="802" spans="2:13" ht="11.25" customHeight="1" x14ac:dyDescent="0.2">
      <c r="B802" s="34" t="s">
        <v>1714</v>
      </c>
      <c r="C802" s="35" t="s">
        <v>1715</v>
      </c>
      <c r="D802" s="36" t="s">
        <v>84</v>
      </c>
      <c r="E802" s="37" t="s">
        <v>85</v>
      </c>
      <c r="F802" s="38">
        <v>3450</v>
      </c>
      <c r="G802" s="37" t="s">
        <v>85</v>
      </c>
      <c r="H802" s="38">
        <v>3229</v>
      </c>
      <c r="I802" s="37" t="s">
        <v>85</v>
      </c>
      <c r="J802" s="38">
        <v>3300</v>
      </c>
      <c r="K802" s="37" t="s">
        <v>85</v>
      </c>
      <c r="L802" s="38">
        <v>3375</v>
      </c>
      <c r="M802" s="54" t="s">
        <v>1716</v>
      </c>
    </row>
    <row r="803" spans="2:13" ht="11.25" customHeight="1" x14ac:dyDescent="0.2">
      <c r="B803" s="34" t="s">
        <v>1717</v>
      </c>
      <c r="C803" s="35"/>
      <c r="D803" s="36"/>
      <c r="E803" s="37"/>
      <c r="F803" s="38"/>
      <c r="G803" s="37"/>
      <c r="H803" s="38"/>
      <c r="I803" s="37"/>
      <c r="J803" s="38"/>
      <c r="K803" s="37"/>
      <c r="L803" s="38"/>
      <c r="M803" s="54"/>
    </row>
    <row r="804" spans="2:13" ht="11.25" customHeight="1" x14ac:dyDescent="0.2">
      <c r="B804" s="34" t="s">
        <v>2063</v>
      </c>
      <c r="C804" s="35" t="s">
        <v>1718</v>
      </c>
      <c r="D804" s="36"/>
      <c r="E804" s="37"/>
      <c r="F804" s="38"/>
      <c r="G804" s="37"/>
      <c r="H804" s="38"/>
      <c r="I804" s="37"/>
      <c r="J804" s="38"/>
      <c r="K804" s="37"/>
      <c r="L804" s="38"/>
      <c r="M804" s="54" t="s">
        <v>1719</v>
      </c>
    </row>
    <row r="805" spans="2:13" ht="11.25" customHeight="1" x14ac:dyDescent="0.2">
      <c r="B805" s="34" t="s">
        <v>2064</v>
      </c>
      <c r="C805" s="35" t="s">
        <v>1720</v>
      </c>
      <c r="D805" s="36" t="s">
        <v>84</v>
      </c>
      <c r="E805" s="37" t="s">
        <v>85</v>
      </c>
      <c r="F805" s="38">
        <v>24006</v>
      </c>
      <c r="G805" s="37" t="s">
        <v>85</v>
      </c>
      <c r="H805" s="38">
        <v>28637</v>
      </c>
      <c r="I805" s="37" t="s">
        <v>85</v>
      </c>
      <c r="J805" s="38">
        <v>34100</v>
      </c>
      <c r="K805" s="37" t="s">
        <v>85</v>
      </c>
      <c r="L805" s="38">
        <v>37729</v>
      </c>
      <c r="M805" s="54" t="s">
        <v>1721</v>
      </c>
    </row>
    <row r="806" spans="2:13" ht="5.25" customHeight="1" x14ac:dyDescent="0.2">
      <c r="B806" s="34"/>
      <c r="C806" s="35"/>
      <c r="D806" s="36"/>
      <c r="E806" s="37"/>
      <c r="F806" s="38"/>
      <c r="G806" s="37"/>
      <c r="H806" s="38"/>
      <c r="I806" s="37"/>
      <c r="J806" s="38"/>
      <c r="K806" s="37"/>
      <c r="L806" s="38"/>
      <c r="M806" s="54"/>
    </row>
    <row r="807" spans="2:13" ht="11.25" customHeight="1" x14ac:dyDescent="0.2">
      <c r="B807" s="31" t="s">
        <v>1722</v>
      </c>
      <c r="C807" s="32" t="s">
        <v>1723</v>
      </c>
      <c r="D807" s="36"/>
      <c r="E807" s="37"/>
      <c r="F807" s="38"/>
      <c r="G807" s="37"/>
      <c r="H807" s="38"/>
      <c r="I807" s="37"/>
      <c r="J807" s="38"/>
      <c r="K807" s="37"/>
      <c r="L807" s="38"/>
      <c r="M807" s="53" t="s">
        <v>1724</v>
      </c>
    </row>
    <row r="808" spans="2:13" ht="11.25" customHeight="1" x14ac:dyDescent="0.2">
      <c r="B808" s="31"/>
      <c r="C808" s="32" t="s">
        <v>1725</v>
      </c>
      <c r="D808" s="36"/>
      <c r="E808" s="70"/>
      <c r="F808" s="71">
        <f>SUM(F809:F810)</f>
        <v>7234</v>
      </c>
      <c r="G808" s="70"/>
      <c r="H808" s="71">
        <f>SUM(H809:H810)</f>
        <v>6631</v>
      </c>
      <c r="I808" s="70"/>
      <c r="J808" s="71">
        <f>SUM(J809:J810)</f>
        <v>6779</v>
      </c>
      <c r="K808" s="70"/>
      <c r="L808" s="71">
        <f>SUM(L809:L810)</f>
        <v>6947</v>
      </c>
      <c r="M808" s="53" t="s">
        <v>1726</v>
      </c>
    </row>
    <row r="809" spans="2:13" ht="11.25" customHeight="1" x14ac:dyDescent="0.2">
      <c r="B809" s="34" t="s">
        <v>1727</v>
      </c>
      <c r="C809" s="35" t="s">
        <v>1728</v>
      </c>
      <c r="D809" s="36" t="s">
        <v>638</v>
      </c>
      <c r="E809" s="37">
        <v>828</v>
      </c>
      <c r="F809" s="38">
        <v>2614</v>
      </c>
      <c r="G809" s="37">
        <v>343</v>
      </c>
      <c r="H809" s="38">
        <v>1145</v>
      </c>
      <c r="I809" s="37">
        <v>419</v>
      </c>
      <c r="J809" s="38">
        <v>1500</v>
      </c>
      <c r="K809" s="37">
        <v>397</v>
      </c>
      <c r="L809" s="38">
        <v>1452</v>
      </c>
      <c r="M809" s="54" t="s">
        <v>1729</v>
      </c>
    </row>
    <row r="810" spans="2:13" ht="11.25" customHeight="1" x14ac:dyDescent="0.2">
      <c r="B810" s="34" t="s">
        <v>1730</v>
      </c>
      <c r="C810" s="35" t="s">
        <v>1731</v>
      </c>
      <c r="D810" s="36" t="s">
        <v>84</v>
      </c>
      <c r="E810" s="37" t="s">
        <v>85</v>
      </c>
      <c r="F810" s="38">
        <v>4620</v>
      </c>
      <c r="G810" s="37" t="s">
        <v>85</v>
      </c>
      <c r="H810" s="38">
        <v>5486</v>
      </c>
      <c r="I810" s="37" t="s">
        <v>85</v>
      </c>
      <c r="J810" s="38">
        <v>5279</v>
      </c>
      <c r="K810" s="37" t="s">
        <v>85</v>
      </c>
      <c r="L810" s="38">
        <v>5495</v>
      </c>
      <c r="M810" s="54" t="s">
        <v>1732</v>
      </c>
    </row>
    <row r="811" spans="2:13" ht="5.25" customHeight="1" x14ac:dyDescent="0.2">
      <c r="B811" s="45"/>
      <c r="C811" s="35"/>
      <c r="D811" s="36"/>
      <c r="E811" s="37"/>
      <c r="F811" s="38"/>
      <c r="G811" s="37"/>
      <c r="H811" s="38"/>
      <c r="I811" s="37"/>
      <c r="J811" s="38"/>
      <c r="K811" s="37"/>
      <c r="L811" s="38"/>
      <c r="M811" s="54"/>
    </row>
    <row r="812" spans="2:13" ht="12.75" customHeight="1" x14ac:dyDescent="0.2">
      <c r="B812" s="31" t="s">
        <v>1733</v>
      </c>
      <c r="C812" s="32" t="s">
        <v>1734</v>
      </c>
      <c r="D812" s="47"/>
      <c r="E812" s="37"/>
      <c r="F812" s="38"/>
      <c r="G812" s="37"/>
      <c r="H812" s="38"/>
      <c r="I812" s="37"/>
      <c r="J812" s="38"/>
      <c r="K812" s="37"/>
      <c r="L812" s="38"/>
      <c r="M812" s="53" t="s">
        <v>1735</v>
      </c>
    </row>
    <row r="813" spans="2:13" ht="11.25" customHeight="1" x14ac:dyDescent="0.2">
      <c r="B813" s="31"/>
      <c r="C813" s="32" t="s">
        <v>1736</v>
      </c>
      <c r="D813" s="47"/>
      <c r="E813" s="70"/>
      <c r="F813" s="71">
        <f>SUM(F815:F817)</f>
        <v>7553</v>
      </c>
      <c r="G813" s="70"/>
      <c r="H813" s="71">
        <f>SUM(H815:H817)</f>
        <v>8221</v>
      </c>
      <c r="I813" s="70"/>
      <c r="J813" s="71">
        <f>SUM(J815:J817)</f>
        <v>7833</v>
      </c>
      <c r="K813" s="70"/>
      <c r="L813" s="71">
        <f>SUM(L815:L817)</f>
        <v>9103</v>
      </c>
      <c r="M813" s="53" t="s">
        <v>1737</v>
      </c>
    </row>
    <row r="814" spans="2:13" ht="11.25" customHeight="1" x14ac:dyDescent="0.2">
      <c r="B814" s="34" t="s">
        <v>1738</v>
      </c>
      <c r="C814" s="35" t="s">
        <v>1739</v>
      </c>
      <c r="D814" s="35"/>
      <c r="E814" s="73"/>
      <c r="F814" s="60"/>
      <c r="G814" s="73"/>
      <c r="H814" s="60"/>
      <c r="I814" s="73"/>
      <c r="J814" s="60"/>
      <c r="K814" s="73"/>
      <c r="L814" s="60"/>
      <c r="M814" s="54" t="s">
        <v>1740</v>
      </c>
    </row>
    <row r="815" spans="2:13" ht="11.25" customHeight="1" x14ac:dyDescent="0.2">
      <c r="B815" s="34" t="s">
        <v>1741</v>
      </c>
      <c r="C815" s="35" t="s">
        <v>1742</v>
      </c>
      <c r="D815" s="36" t="s">
        <v>84</v>
      </c>
      <c r="E815" s="37" t="s">
        <v>85</v>
      </c>
      <c r="F815" s="38">
        <v>6969</v>
      </c>
      <c r="G815" s="37" t="s">
        <v>85</v>
      </c>
      <c r="H815" s="38">
        <v>7699</v>
      </c>
      <c r="I815" s="37" t="s">
        <v>85</v>
      </c>
      <c r="J815" s="38">
        <v>7304</v>
      </c>
      <c r="K815" s="37" t="s">
        <v>85</v>
      </c>
      <c r="L815" s="38">
        <v>7832</v>
      </c>
      <c r="M815" s="54" t="s">
        <v>1743</v>
      </c>
    </row>
    <row r="816" spans="2:13" ht="11.25" customHeight="1" x14ac:dyDescent="0.2">
      <c r="B816" s="34" t="s">
        <v>1744</v>
      </c>
      <c r="C816" s="35" t="s">
        <v>1745</v>
      </c>
      <c r="D816" s="36"/>
      <c r="E816" s="37"/>
      <c r="F816" s="38"/>
      <c r="G816" s="37"/>
      <c r="H816" s="38"/>
      <c r="I816" s="37"/>
      <c r="J816" s="38"/>
      <c r="K816" s="37"/>
      <c r="L816" s="38"/>
      <c r="M816" s="54" t="s">
        <v>1746</v>
      </c>
    </row>
    <row r="817" spans="2:13" ht="11.25" customHeight="1" x14ac:dyDescent="0.2">
      <c r="B817" s="34" t="s">
        <v>1747</v>
      </c>
      <c r="C817" s="35" t="s">
        <v>1748</v>
      </c>
      <c r="D817" s="36" t="s">
        <v>84</v>
      </c>
      <c r="E817" s="37" t="s">
        <v>85</v>
      </c>
      <c r="F817" s="38">
        <v>584</v>
      </c>
      <c r="G817" s="37" t="s">
        <v>85</v>
      </c>
      <c r="H817" s="38">
        <v>522</v>
      </c>
      <c r="I817" s="37" t="s">
        <v>85</v>
      </c>
      <c r="J817" s="38">
        <v>529</v>
      </c>
      <c r="K817" s="37" t="s">
        <v>85</v>
      </c>
      <c r="L817" s="38">
        <v>1271</v>
      </c>
      <c r="M817" s="54" t="s">
        <v>1749</v>
      </c>
    </row>
    <row r="818" spans="2:13" ht="5.25" customHeight="1" x14ac:dyDescent="0.2">
      <c r="B818" s="45"/>
      <c r="C818" s="46"/>
      <c r="D818" s="47"/>
      <c r="E818" s="37"/>
      <c r="F818" s="65"/>
      <c r="G818" s="37"/>
      <c r="H818" s="65"/>
      <c r="I818" s="37"/>
      <c r="J818" s="65"/>
      <c r="K818" s="37"/>
      <c r="L818" s="65"/>
      <c r="M818" s="50"/>
    </row>
    <row r="819" spans="2:13" ht="11.25" customHeight="1" x14ac:dyDescent="0.2">
      <c r="B819" s="31" t="s">
        <v>1750</v>
      </c>
      <c r="C819" s="32" t="s">
        <v>1751</v>
      </c>
      <c r="D819" s="36"/>
      <c r="E819" s="37"/>
      <c r="F819" s="38"/>
      <c r="G819" s="37"/>
      <c r="H819" s="38"/>
      <c r="I819" s="37"/>
      <c r="J819" s="38"/>
      <c r="K819" s="37"/>
      <c r="L819" s="38"/>
      <c r="M819" s="53" t="s">
        <v>1752</v>
      </c>
    </row>
    <row r="820" spans="2:13" ht="11.25" customHeight="1" x14ac:dyDescent="0.2">
      <c r="B820" s="92" t="s">
        <v>1753</v>
      </c>
      <c r="C820" s="32" t="s">
        <v>1754</v>
      </c>
      <c r="D820" s="36"/>
      <c r="E820" s="73"/>
      <c r="F820" s="60"/>
      <c r="G820" s="73"/>
      <c r="H820" s="60"/>
      <c r="I820" s="73"/>
      <c r="J820" s="60"/>
      <c r="K820" s="73"/>
      <c r="L820" s="60"/>
      <c r="M820" s="53" t="s">
        <v>1755</v>
      </c>
    </row>
    <row r="821" spans="2:13" ht="11.25" customHeight="1" x14ac:dyDescent="0.2">
      <c r="B821" s="34"/>
      <c r="C821" s="32" t="s">
        <v>1756</v>
      </c>
      <c r="D821" s="36"/>
      <c r="E821" s="70"/>
      <c r="F821" s="71">
        <f>SUM(F823:F825)</f>
        <v>6791</v>
      </c>
      <c r="G821" s="70"/>
      <c r="H821" s="71">
        <f>SUM(H823:H825)</f>
        <v>6723</v>
      </c>
      <c r="I821" s="70"/>
      <c r="J821" s="71">
        <f>SUM(J823:J825)</f>
        <v>4910</v>
      </c>
      <c r="K821" s="70"/>
      <c r="L821" s="71">
        <f>SUM(L823:L825)</f>
        <v>6620</v>
      </c>
      <c r="M821" s="53" t="s">
        <v>1757</v>
      </c>
    </row>
    <row r="822" spans="2:13" ht="11.25" customHeight="1" x14ac:dyDescent="0.2">
      <c r="B822" s="34" t="s">
        <v>1758</v>
      </c>
      <c r="C822" s="35" t="s">
        <v>1759</v>
      </c>
      <c r="D822" s="36"/>
      <c r="E822" s="37"/>
      <c r="F822" s="38"/>
      <c r="G822" s="37"/>
      <c r="H822" s="38"/>
      <c r="I822" s="37"/>
      <c r="J822" s="38"/>
      <c r="K822" s="37"/>
      <c r="L822" s="38"/>
      <c r="M822" s="54" t="s">
        <v>1760</v>
      </c>
    </row>
    <row r="823" spans="2:13" ht="11.25" customHeight="1" x14ac:dyDescent="0.2">
      <c r="B823" s="34" t="s">
        <v>1753</v>
      </c>
      <c r="C823" s="35" t="s">
        <v>1761</v>
      </c>
      <c r="D823" s="36"/>
      <c r="E823" s="37"/>
      <c r="F823" s="38"/>
      <c r="G823" s="37"/>
      <c r="H823" s="38"/>
      <c r="I823" s="37"/>
      <c r="J823" s="38"/>
      <c r="K823" s="37"/>
      <c r="L823" s="38"/>
      <c r="M823" s="54" t="s">
        <v>1762</v>
      </c>
    </row>
    <row r="824" spans="2:13" ht="11.25" customHeight="1" x14ac:dyDescent="0.2">
      <c r="B824" s="34"/>
      <c r="C824" s="35" t="s">
        <v>1763</v>
      </c>
      <c r="D824" s="36" t="s">
        <v>84</v>
      </c>
      <c r="E824" s="37" t="s">
        <v>85</v>
      </c>
      <c r="F824" s="38">
        <v>6791</v>
      </c>
      <c r="G824" s="37" t="s">
        <v>85</v>
      </c>
      <c r="H824" s="38">
        <v>6723</v>
      </c>
      <c r="I824" s="37" t="s">
        <v>85</v>
      </c>
      <c r="J824" s="38">
        <v>4910</v>
      </c>
      <c r="K824" s="37" t="s">
        <v>85</v>
      </c>
      <c r="L824" s="38">
        <v>6620</v>
      </c>
      <c r="M824" s="54" t="s">
        <v>1764</v>
      </c>
    </row>
    <row r="825" spans="2:13" ht="4.5" customHeight="1" x14ac:dyDescent="0.2">
      <c r="B825" s="34"/>
      <c r="C825" s="35"/>
      <c r="D825" s="36"/>
      <c r="E825" s="37"/>
      <c r="F825" s="38"/>
      <c r="G825" s="37"/>
      <c r="H825" s="38"/>
      <c r="I825" s="37"/>
      <c r="J825" s="38"/>
      <c r="K825" s="37"/>
      <c r="L825" s="38"/>
      <c r="M825" s="54"/>
    </row>
    <row r="826" spans="2:13" s="80" customFormat="1" ht="11.25" customHeight="1" x14ac:dyDescent="0.2">
      <c r="B826" s="28" t="s">
        <v>1765</v>
      </c>
      <c r="C826" s="20" t="s">
        <v>1766</v>
      </c>
      <c r="D826" s="44"/>
      <c r="E826" s="111"/>
      <c r="F826" s="119"/>
      <c r="G826" s="111"/>
      <c r="H826" s="119"/>
      <c r="I826" s="111"/>
      <c r="J826" s="119"/>
      <c r="K826" s="111"/>
      <c r="L826" s="119"/>
      <c r="M826" s="26" t="s">
        <v>1767</v>
      </c>
    </row>
    <row r="827" spans="2:13" s="80" customFormat="1" ht="11.25" customHeight="1" x14ac:dyDescent="0.2">
      <c r="B827" s="100"/>
      <c r="C827" s="20" t="s">
        <v>1768</v>
      </c>
      <c r="D827" s="44"/>
      <c r="E827" s="109"/>
      <c r="F827" s="110"/>
      <c r="G827" s="109"/>
      <c r="H827" s="110"/>
      <c r="I827" s="109"/>
      <c r="J827" s="110"/>
      <c r="K827" s="109"/>
      <c r="L827" s="110"/>
      <c r="M827" s="26" t="s">
        <v>1769</v>
      </c>
    </row>
    <row r="828" spans="2:13" s="80" customFormat="1" ht="11.25" customHeight="1" x14ac:dyDescent="0.2">
      <c r="B828" s="39"/>
      <c r="C828" s="20" t="s">
        <v>1770</v>
      </c>
      <c r="D828" s="24"/>
      <c r="E828" s="25"/>
      <c r="F828" s="19">
        <f>SUM(F832+F837)</f>
        <v>11764</v>
      </c>
      <c r="G828" s="25"/>
      <c r="H828" s="19">
        <f>SUM(H832+H837)</f>
        <v>12499</v>
      </c>
      <c r="I828" s="25"/>
      <c r="J828" s="19">
        <f>SUM(J832+J837)</f>
        <v>13761</v>
      </c>
      <c r="K828" s="25"/>
      <c r="L828" s="19">
        <f>SUM(L832+L837)</f>
        <v>20695</v>
      </c>
      <c r="M828" s="26" t="s">
        <v>1771</v>
      </c>
    </row>
    <row r="829" spans="2:13" ht="3.75" customHeight="1" x14ac:dyDescent="0.2">
      <c r="B829" s="31"/>
      <c r="C829" s="87"/>
      <c r="D829" s="51"/>
      <c r="E829" s="84"/>
      <c r="F829" s="88"/>
      <c r="G829" s="84"/>
      <c r="H829" s="88"/>
      <c r="I829" s="84"/>
      <c r="J829" s="88"/>
      <c r="K829" s="84"/>
      <c r="L829" s="88"/>
      <c r="M829" s="64"/>
    </row>
    <row r="830" spans="2:13" ht="11.25" customHeight="1" x14ac:dyDescent="0.2">
      <c r="B830" s="92" t="s">
        <v>1772</v>
      </c>
      <c r="C830" s="32" t="s">
        <v>1773</v>
      </c>
      <c r="D830" s="51"/>
      <c r="E830" s="84"/>
      <c r="F830" s="88"/>
      <c r="G830" s="84"/>
      <c r="H830" s="88"/>
      <c r="I830" s="84"/>
      <c r="J830" s="88"/>
      <c r="K830" s="84"/>
      <c r="L830" s="88"/>
      <c r="M830" s="53" t="s">
        <v>1774</v>
      </c>
    </row>
    <row r="831" spans="2:13" ht="11.25" customHeight="1" x14ac:dyDescent="0.2">
      <c r="B831" s="31"/>
      <c r="C831" s="32" t="s">
        <v>1775</v>
      </c>
      <c r="D831" s="66"/>
      <c r="E831" s="52"/>
      <c r="F831" s="33"/>
      <c r="G831" s="52"/>
      <c r="H831" s="33"/>
      <c r="I831" s="52"/>
      <c r="J831" s="33"/>
      <c r="K831" s="52"/>
      <c r="L831" s="33"/>
      <c r="M831" s="53" t="s">
        <v>1776</v>
      </c>
    </row>
    <row r="832" spans="2:13" ht="11.25" customHeight="1" x14ac:dyDescent="0.2">
      <c r="B832" s="31"/>
      <c r="C832" s="32" t="s">
        <v>1777</v>
      </c>
      <c r="D832" s="66"/>
      <c r="E832" s="52"/>
      <c r="F832" s="33">
        <f>SUM(F833:F835)</f>
        <v>8020</v>
      </c>
      <c r="G832" s="52"/>
      <c r="H832" s="33">
        <f>SUM(H833:H835)</f>
        <v>7817</v>
      </c>
      <c r="I832" s="52"/>
      <c r="J832" s="33">
        <f>SUM(J833:J835)</f>
        <v>8660</v>
      </c>
      <c r="K832" s="52"/>
      <c r="L832" s="33">
        <f>SUM(L833:L835)</f>
        <v>15236</v>
      </c>
      <c r="M832" s="53" t="s">
        <v>1778</v>
      </c>
    </row>
    <row r="833" spans="2:13" ht="11.25" customHeight="1" x14ac:dyDescent="0.2">
      <c r="B833" s="34" t="s">
        <v>1779</v>
      </c>
      <c r="C833" s="35" t="s">
        <v>2065</v>
      </c>
      <c r="D833" s="36" t="s">
        <v>84</v>
      </c>
      <c r="E833" s="37" t="s">
        <v>85</v>
      </c>
      <c r="F833" s="38">
        <v>6478</v>
      </c>
      <c r="G833" s="37" t="s">
        <v>85</v>
      </c>
      <c r="H833" s="38">
        <v>6940</v>
      </c>
      <c r="I833" s="37" t="s">
        <v>85</v>
      </c>
      <c r="J833" s="38">
        <v>7863</v>
      </c>
      <c r="K833" s="37" t="s">
        <v>85</v>
      </c>
      <c r="L833" s="38">
        <v>14078</v>
      </c>
      <c r="M833" s="54" t="s">
        <v>1780</v>
      </c>
    </row>
    <row r="834" spans="2:13" ht="11.25" customHeight="1" x14ac:dyDescent="0.2">
      <c r="B834" s="34" t="s">
        <v>1781</v>
      </c>
      <c r="C834" s="35" t="s">
        <v>1782</v>
      </c>
      <c r="D834" s="36" t="s">
        <v>84</v>
      </c>
      <c r="E834" s="37" t="s">
        <v>85</v>
      </c>
      <c r="F834" s="38">
        <v>1542</v>
      </c>
      <c r="G834" s="37" t="s">
        <v>85</v>
      </c>
      <c r="H834" s="38">
        <v>877</v>
      </c>
      <c r="I834" s="37" t="s">
        <v>85</v>
      </c>
      <c r="J834" s="38">
        <v>797</v>
      </c>
      <c r="K834" s="37" t="s">
        <v>85</v>
      </c>
      <c r="L834" s="38">
        <v>1158</v>
      </c>
      <c r="M834" s="54" t="s">
        <v>1783</v>
      </c>
    </row>
    <row r="835" spans="2:13" ht="3.75" customHeight="1" x14ac:dyDescent="0.2">
      <c r="B835" s="34" t="s">
        <v>25</v>
      </c>
      <c r="C835" s="46"/>
      <c r="D835" s="47"/>
      <c r="E835" s="37"/>
      <c r="F835" s="38"/>
      <c r="G835" s="37"/>
      <c r="H835" s="38"/>
      <c r="I835" s="37"/>
      <c r="J835" s="38"/>
      <c r="K835" s="37"/>
      <c r="L835" s="38"/>
      <c r="M835" s="50"/>
    </row>
    <row r="836" spans="2:13" ht="11.25" customHeight="1" x14ac:dyDescent="0.2">
      <c r="B836" s="92" t="s">
        <v>1784</v>
      </c>
      <c r="C836" s="32" t="s">
        <v>1785</v>
      </c>
      <c r="D836" s="51"/>
      <c r="E836" s="56"/>
      <c r="F836" s="57"/>
      <c r="G836" s="56"/>
      <c r="H836" s="57"/>
      <c r="I836" s="56"/>
      <c r="J836" s="57"/>
      <c r="K836" s="56"/>
      <c r="L836" s="57"/>
      <c r="M836" s="53" t="s">
        <v>1786</v>
      </c>
    </row>
    <row r="837" spans="2:13" ht="11.25" customHeight="1" x14ac:dyDescent="0.2">
      <c r="B837" s="45"/>
      <c r="C837" s="32" t="s">
        <v>1787</v>
      </c>
      <c r="D837" s="47"/>
      <c r="E837" s="52"/>
      <c r="F837" s="33">
        <f>SUM(F838:F841)</f>
        <v>3744</v>
      </c>
      <c r="G837" s="52"/>
      <c r="H837" s="33">
        <f>SUM(H838:H841)</f>
        <v>4682</v>
      </c>
      <c r="I837" s="52"/>
      <c r="J837" s="33">
        <f>SUM(J838:J841)</f>
        <v>5101</v>
      </c>
      <c r="K837" s="52"/>
      <c r="L837" s="33">
        <f>SUM(L838:L841)</f>
        <v>5459</v>
      </c>
      <c r="M837" s="53" t="s">
        <v>1788</v>
      </c>
    </row>
    <row r="838" spans="2:13" ht="11.25" customHeight="1" x14ac:dyDescent="0.2">
      <c r="B838" s="34" t="s">
        <v>1789</v>
      </c>
      <c r="C838" s="35" t="s">
        <v>1790</v>
      </c>
      <c r="D838" s="36" t="s">
        <v>84</v>
      </c>
      <c r="E838" s="37" t="s">
        <v>85</v>
      </c>
      <c r="F838" s="38">
        <v>1304</v>
      </c>
      <c r="G838" s="37" t="s">
        <v>85</v>
      </c>
      <c r="H838" s="38">
        <v>1284</v>
      </c>
      <c r="I838" s="37" t="s">
        <v>85</v>
      </c>
      <c r="J838" s="38">
        <v>1365</v>
      </c>
      <c r="K838" s="37" t="s">
        <v>85</v>
      </c>
      <c r="L838" s="38">
        <v>1337</v>
      </c>
      <c r="M838" s="54" t="s">
        <v>1791</v>
      </c>
    </row>
    <row r="839" spans="2:13" ht="11.25" customHeight="1" x14ac:dyDescent="0.2">
      <c r="B839" s="34" t="s">
        <v>1792</v>
      </c>
      <c r="C839" s="35" t="s">
        <v>1793</v>
      </c>
      <c r="D839" s="36"/>
      <c r="E839" s="37"/>
      <c r="F839" s="38"/>
      <c r="G839" s="37"/>
      <c r="H839" s="38"/>
      <c r="I839" s="37"/>
      <c r="J839" s="38"/>
      <c r="K839" s="37"/>
      <c r="L839" s="38"/>
      <c r="M839" s="54" t="s">
        <v>1794</v>
      </c>
    </row>
    <row r="840" spans="2:13" ht="11.25" customHeight="1" x14ac:dyDescent="0.2">
      <c r="B840" s="34"/>
      <c r="C840" s="35" t="s">
        <v>1795</v>
      </c>
      <c r="D840" s="36"/>
      <c r="E840" s="56"/>
      <c r="F840" s="57"/>
      <c r="G840" s="56"/>
      <c r="H840" s="57"/>
      <c r="I840" s="56"/>
      <c r="J840" s="57"/>
      <c r="K840" s="56"/>
      <c r="L840" s="57"/>
      <c r="M840" s="54" t="s">
        <v>1796</v>
      </c>
    </row>
    <row r="841" spans="2:13" ht="11.25" customHeight="1" x14ac:dyDescent="0.2">
      <c r="B841" s="34"/>
      <c r="C841" s="35" t="s">
        <v>1797</v>
      </c>
      <c r="D841" s="36" t="s">
        <v>84</v>
      </c>
      <c r="E841" s="37" t="s">
        <v>85</v>
      </c>
      <c r="F841" s="57">
        <v>2440</v>
      </c>
      <c r="G841" s="37" t="s">
        <v>85</v>
      </c>
      <c r="H841" s="57">
        <v>3398</v>
      </c>
      <c r="I841" s="37" t="s">
        <v>85</v>
      </c>
      <c r="J841" s="57">
        <v>3736</v>
      </c>
      <c r="K841" s="37" t="s">
        <v>85</v>
      </c>
      <c r="L841" s="57">
        <v>4122</v>
      </c>
      <c r="M841" s="54" t="s">
        <v>1798</v>
      </c>
    </row>
    <row r="842" spans="2:13" ht="3.75" customHeight="1" x14ac:dyDescent="0.2">
      <c r="B842" s="34"/>
      <c r="C842" s="35"/>
      <c r="D842" s="36"/>
      <c r="E842" s="37"/>
      <c r="F842" s="57"/>
      <c r="G842" s="37"/>
      <c r="H842" s="57"/>
      <c r="I842" s="37"/>
      <c r="J842" s="57"/>
      <c r="K842" s="37"/>
      <c r="L842" s="57"/>
      <c r="M842" s="54"/>
    </row>
    <row r="843" spans="2:13" s="80" customFormat="1" ht="11.25" customHeight="1" x14ac:dyDescent="0.2">
      <c r="B843" s="28" t="s">
        <v>1799</v>
      </c>
      <c r="C843" s="20" t="s">
        <v>1800</v>
      </c>
      <c r="D843" s="44"/>
      <c r="E843" s="109"/>
      <c r="F843" s="42"/>
      <c r="G843" s="109"/>
      <c r="H843" s="42"/>
      <c r="I843" s="109"/>
      <c r="J843" s="42"/>
      <c r="K843" s="109"/>
      <c r="L843" s="42"/>
      <c r="M843" s="26" t="s">
        <v>1801</v>
      </c>
    </row>
    <row r="844" spans="2:13" s="80" customFormat="1" ht="11.25" customHeight="1" x14ac:dyDescent="0.2">
      <c r="B844" s="39"/>
      <c r="C844" s="20" t="s">
        <v>1802</v>
      </c>
      <c r="D844" s="24"/>
      <c r="E844" s="25"/>
      <c r="F844" s="19">
        <f>SUM(F847)</f>
        <v>4480</v>
      </c>
      <c r="G844" s="25"/>
      <c r="H844" s="19">
        <f>SUM(H847)</f>
        <v>8345</v>
      </c>
      <c r="I844" s="25"/>
      <c r="J844" s="19">
        <f>SUM(J847)</f>
        <v>17352</v>
      </c>
      <c r="K844" s="25"/>
      <c r="L844" s="19">
        <f>SUM(L847)</f>
        <v>20212</v>
      </c>
      <c r="M844" s="26" t="s">
        <v>1803</v>
      </c>
    </row>
    <row r="845" spans="2:13" ht="4.5" customHeight="1" x14ac:dyDescent="0.2">
      <c r="B845" s="31"/>
      <c r="C845" s="87"/>
      <c r="D845" s="51"/>
      <c r="E845" s="84"/>
      <c r="F845" s="88"/>
      <c r="G845" s="84"/>
      <c r="H845" s="88"/>
      <c r="I845" s="84"/>
      <c r="J845" s="88"/>
      <c r="K845" s="84"/>
      <c r="L845" s="88"/>
      <c r="M845" s="64"/>
    </row>
    <row r="846" spans="2:13" ht="11.25" customHeight="1" x14ac:dyDescent="0.2">
      <c r="B846" s="31" t="s">
        <v>1804</v>
      </c>
      <c r="C846" s="32" t="s">
        <v>1805</v>
      </c>
      <c r="D846" s="47"/>
      <c r="E846" s="73"/>
      <c r="F846" s="60"/>
      <c r="G846" s="73"/>
      <c r="H846" s="60"/>
      <c r="I846" s="73"/>
      <c r="J846" s="60"/>
      <c r="K846" s="73"/>
      <c r="L846" s="60"/>
      <c r="M846" s="53" t="s">
        <v>1806</v>
      </c>
    </row>
    <row r="847" spans="2:13" ht="11.25" customHeight="1" x14ac:dyDescent="0.2">
      <c r="B847" s="31" t="s">
        <v>1807</v>
      </c>
      <c r="C847" s="32" t="s">
        <v>1808</v>
      </c>
      <c r="D847" s="47"/>
      <c r="E847" s="70"/>
      <c r="F847" s="71">
        <f>SUM(F850)</f>
        <v>4480</v>
      </c>
      <c r="G847" s="70"/>
      <c r="H847" s="71">
        <f>SUM(H850)</f>
        <v>8345</v>
      </c>
      <c r="I847" s="70"/>
      <c r="J847" s="71">
        <f>SUM(J850)</f>
        <v>17352</v>
      </c>
      <c r="K847" s="70"/>
      <c r="L847" s="71">
        <f>SUM(L850)</f>
        <v>20212</v>
      </c>
      <c r="M847" s="53" t="s">
        <v>1809</v>
      </c>
    </row>
    <row r="848" spans="2:13" ht="11.25" customHeight="1" x14ac:dyDescent="0.2">
      <c r="B848" s="34" t="s">
        <v>1810</v>
      </c>
      <c r="C848" s="35"/>
      <c r="D848" s="36"/>
      <c r="E848" s="37"/>
      <c r="F848" s="38"/>
      <c r="G848" s="37"/>
      <c r="H848" s="38"/>
      <c r="I848" s="37"/>
      <c r="J848" s="38"/>
      <c r="K848" s="37"/>
      <c r="L848" s="38"/>
      <c r="M848" s="54"/>
    </row>
    <row r="849" spans="2:13" ht="11.25" customHeight="1" x14ac:dyDescent="0.2">
      <c r="B849" s="34" t="s">
        <v>2123</v>
      </c>
      <c r="C849" s="35" t="s">
        <v>2125</v>
      </c>
      <c r="D849" s="36"/>
      <c r="E849" s="37"/>
      <c r="F849" s="38"/>
      <c r="G849" s="37"/>
      <c r="H849" s="38"/>
      <c r="I849" s="37"/>
      <c r="J849" s="38"/>
      <c r="K849" s="37"/>
      <c r="L849" s="38"/>
      <c r="M849" s="54" t="s">
        <v>2126</v>
      </c>
    </row>
    <row r="850" spans="2:13" ht="11.25" customHeight="1" x14ac:dyDescent="0.2">
      <c r="B850" s="34" t="s">
        <v>1811</v>
      </c>
      <c r="C850" s="35" t="s">
        <v>2124</v>
      </c>
      <c r="D850" s="36" t="s">
        <v>84</v>
      </c>
      <c r="E850" s="37" t="s">
        <v>85</v>
      </c>
      <c r="F850" s="38">
        <v>4480</v>
      </c>
      <c r="G850" s="37" t="s">
        <v>85</v>
      </c>
      <c r="H850" s="38">
        <v>8345</v>
      </c>
      <c r="I850" s="37" t="s">
        <v>85</v>
      </c>
      <c r="J850" s="38">
        <v>17352</v>
      </c>
      <c r="K850" s="37" t="s">
        <v>85</v>
      </c>
      <c r="L850" s="38">
        <v>20212</v>
      </c>
      <c r="M850" s="54" t="s">
        <v>2127</v>
      </c>
    </row>
    <row r="851" spans="2:13" ht="4.5" customHeight="1" x14ac:dyDescent="0.2">
      <c r="B851" s="31"/>
      <c r="C851" s="87"/>
      <c r="D851" s="51"/>
      <c r="E851" s="84"/>
      <c r="F851" s="88"/>
      <c r="G851" s="84"/>
      <c r="H851" s="88"/>
      <c r="I851" s="84"/>
      <c r="J851" s="88"/>
      <c r="K851" s="84"/>
      <c r="L851" s="88"/>
      <c r="M851" s="64"/>
    </row>
    <row r="852" spans="2:13" s="123" customFormat="1" ht="11.25" customHeight="1" x14ac:dyDescent="0.2">
      <c r="B852" s="28" t="s">
        <v>1812</v>
      </c>
      <c r="C852" s="20" t="s">
        <v>1813</v>
      </c>
      <c r="D852" s="120"/>
      <c r="E852" s="121"/>
      <c r="F852" s="122">
        <f>SUM(F854+F860+F866+F869+F873)</f>
        <v>61703</v>
      </c>
      <c r="G852" s="121"/>
      <c r="H852" s="122">
        <f>SUM(H854+H860+H866+H869+H873)</f>
        <v>69651</v>
      </c>
      <c r="I852" s="121"/>
      <c r="J852" s="122">
        <f>SUM(J854+J860+J866+J869+J873)</f>
        <v>79648</v>
      </c>
      <c r="K852" s="121"/>
      <c r="L852" s="122">
        <f>SUM(L854+L860+L866+L869+L873)</f>
        <v>85350</v>
      </c>
      <c r="M852" s="20" t="s">
        <v>1814</v>
      </c>
    </row>
    <row r="853" spans="2:13" ht="3.75" customHeight="1" x14ac:dyDescent="0.2">
      <c r="B853" s="31"/>
      <c r="C853" s="87"/>
      <c r="D853" s="51"/>
      <c r="E853" s="84"/>
      <c r="F853" s="88"/>
      <c r="G853" s="84"/>
      <c r="H853" s="88"/>
      <c r="I853" s="84"/>
      <c r="J853" s="88"/>
      <c r="K853" s="84"/>
      <c r="L853" s="88"/>
      <c r="M853" s="64"/>
    </row>
    <row r="854" spans="2:13" ht="11.25" customHeight="1" x14ac:dyDescent="0.2">
      <c r="B854" s="31" t="s">
        <v>1815</v>
      </c>
      <c r="C854" s="32" t="s">
        <v>1816</v>
      </c>
      <c r="D854" s="36"/>
      <c r="E854" s="70"/>
      <c r="F854" s="71">
        <f>SUM(F855:F857)</f>
        <v>3732</v>
      </c>
      <c r="G854" s="70"/>
      <c r="H854" s="71">
        <f>SUM(H855:H857)</f>
        <v>5057</v>
      </c>
      <c r="I854" s="70"/>
      <c r="J854" s="71">
        <f>SUM(J855:J857)</f>
        <v>5920</v>
      </c>
      <c r="K854" s="70"/>
      <c r="L854" s="71">
        <f>SUM(L855:L857)</f>
        <v>6386</v>
      </c>
      <c r="M854" s="53" t="s">
        <v>1817</v>
      </c>
    </row>
    <row r="855" spans="2:13" ht="11.25" customHeight="1" x14ac:dyDescent="0.2">
      <c r="B855" s="34" t="s">
        <v>1818</v>
      </c>
      <c r="C855" s="35" t="s">
        <v>1819</v>
      </c>
      <c r="D855" s="36" t="s">
        <v>638</v>
      </c>
      <c r="E855" s="37">
        <v>2372</v>
      </c>
      <c r="F855" s="38">
        <v>94</v>
      </c>
      <c r="G855" s="37">
        <v>2134</v>
      </c>
      <c r="H855" s="38">
        <v>96</v>
      </c>
      <c r="I855" s="37">
        <v>2264</v>
      </c>
      <c r="J855" s="38">
        <v>115</v>
      </c>
      <c r="K855" s="37">
        <v>2110</v>
      </c>
      <c r="L855" s="38">
        <v>114</v>
      </c>
      <c r="M855" s="54" t="s">
        <v>1820</v>
      </c>
    </row>
    <row r="856" spans="2:13" ht="11.25" customHeight="1" x14ac:dyDescent="0.2">
      <c r="B856" s="34" t="s">
        <v>1821</v>
      </c>
      <c r="C856" s="35" t="s">
        <v>1822</v>
      </c>
      <c r="D856" s="36" t="s">
        <v>25</v>
      </c>
      <c r="E856" s="37"/>
      <c r="F856" s="38"/>
      <c r="G856" s="37"/>
      <c r="H856" s="38"/>
      <c r="I856" s="37"/>
      <c r="J856" s="38"/>
      <c r="K856" s="37"/>
      <c r="L856" s="38"/>
      <c r="M856" s="54"/>
    </row>
    <row r="857" spans="2:13" ht="11.25" customHeight="1" x14ac:dyDescent="0.2">
      <c r="B857" s="124" t="s">
        <v>25</v>
      </c>
      <c r="C857" s="35" t="s">
        <v>1823</v>
      </c>
      <c r="D857" s="36" t="s">
        <v>84</v>
      </c>
      <c r="E857" s="58" t="s">
        <v>85</v>
      </c>
      <c r="F857" s="38">
        <v>3638</v>
      </c>
      <c r="G857" s="58" t="s">
        <v>85</v>
      </c>
      <c r="H857" s="38">
        <v>4961</v>
      </c>
      <c r="I857" s="58" t="s">
        <v>85</v>
      </c>
      <c r="J857" s="38">
        <v>5805</v>
      </c>
      <c r="K857" s="58" t="s">
        <v>85</v>
      </c>
      <c r="L857" s="38">
        <v>6272</v>
      </c>
      <c r="M857" s="54" t="s">
        <v>2066</v>
      </c>
    </row>
    <row r="858" spans="2:13" ht="3.75" customHeight="1" x14ac:dyDescent="0.2">
      <c r="B858" s="45"/>
      <c r="C858" s="46"/>
      <c r="D858" s="47"/>
      <c r="E858" s="37"/>
      <c r="F858" s="65"/>
      <c r="G858" s="37"/>
      <c r="H858" s="65"/>
      <c r="I858" s="37"/>
      <c r="J858" s="65"/>
      <c r="K858" s="37"/>
      <c r="L858" s="65"/>
      <c r="M858" s="50"/>
    </row>
    <row r="859" spans="2:13" ht="11.25" customHeight="1" x14ac:dyDescent="0.2">
      <c r="B859" s="31" t="s">
        <v>1824</v>
      </c>
      <c r="C859" s="32" t="s">
        <v>1825</v>
      </c>
      <c r="D859" s="36"/>
      <c r="E859" s="73"/>
      <c r="F859" s="60"/>
      <c r="G859" s="73"/>
      <c r="H859" s="60"/>
      <c r="I859" s="73"/>
      <c r="J859" s="60"/>
      <c r="K859" s="73"/>
      <c r="L859" s="60"/>
      <c r="M859" s="35"/>
    </row>
    <row r="860" spans="2:13" ht="11.25" customHeight="1" x14ac:dyDescent="0.2">
      <c r="B860" s="31"/>
      <c r="C860" s="32" t="s">
        <v>1826</v>
      </c>
      <c r="D860" s="36"/>
      <c r="E860" s="52"/>
      <c r="F860" s="33">
        <f>SUM(F861:F864)</f>
        <v>11341</v>
      </c>
      <c r="G860" s="52"/>
      <c r="H860" s="33">
        <f>SUM(H861:H864)</f>
        <v>11224</v>
      </c>
      <c r="I860" s="52"/>
      <c r="J860" s="33">
        <f>SUM(J861:J864)</f>
        <v>13687</v>
      </c>
      <c r="K860" s="52"/>
      <c r="L860" s="33">
        <f>SUM(L861:L864)</f>
        <v>14370</v>
      </c>
      <c r="M860" s="53" t="s">
        <v>1827</v>
      </c>
    </row>
    <row r="861" spans="2:13" ht="11.25" customHeight="1" x14ac:dyDescent="0.2">
      <c r="B861" s="34" t="s">
        <v>1828</v>
      </c>
      <c r="C861" s="35" t="s">
        <v>1829</v>
      </c>
      <c r="D861" s="36" t="s">
        <v>84</v>
      </c>
      <c r="E861" s="37" t="s">
        <v>85</v>
      </c>
      <c r="F861" s="38">
        <v>1675</v>
      </c>
      <c r="G861" s="37" t="s">
        <v>85</v>
      </c>
      <c r="H861" s="38">
        <v>1579</v>
      </c>
      <c r="I861" s="37" t="s">
        <v>85</v>
      </c>
      <c r="J861" s="38">
        <v>2591</v>
      </c>
      <c r="K861" s="37" t="s">
        <v>85</v>
      </c>
      <c r="L861" s="38">
        <v>1502</v>
      </c>
      <c r="M861" s="54" t="s">
        <v>1830</v>
      </c>
    </row>
    <row r="862" spans="2:13" ht="11.25" customHeight="1" x14ac:dyDescent="0.2">
      <c r="B862" s="34" t="s">
        <v>1831</v>
      </c>
      <c r="C862" s="35" t="s">
        <v>1832</v>
      </c>
      <c r="D862" s="36" t="s">
        <v>84</v>
      </c>
      <c r="E862" s="37" t="s">
        <v>85</v>
      </c>
      <c r="F862" s="38">
        <v>8426</v>
      </c>
      <c r="G862" s="37" t="s">
        <v>85</v>
      </c>
      <c r="H862" s="38">
        <v>7801</v>
      </c>
      <c r="I862" s="37" t="s">
        <v>85</v>
      </c>
      <c r="J862" s="38">
        <v>9732</v>
      </c>
      <c r="K862" s="37" t="s">
        <v>85</v>
      </c>
      <c r="L862" s="38">
        <v>11099</v>
      </c>
      <c r="M862" s="54" t="s">
        <v>1833</v>
      </c>
    </row>
    <row r="863" spans="2:13" ht="11.25" customHeight="1" x14ac:dyDescent="0.2">
      <c r="B863" s="34" t="s">
        <v>1834</v>
      </c>
      <c r="C863" s="35" t="s">
        <v>1835</v>
      </c>
      <c r="D863" s="36"/>
      <c r="E863" s="56"/>
      <c r="F863" s="57"/>
      <c r="G863" s="56"/>
      <c r="H863" s="57"/>
      <c r="I863" s="56"/>
      <c r="J863" s="57"/>
      <c r="K863" s="56"/>
      <c r="L863" s="57"/>
      <c r="M863" s="54"/>
    </row>
    <row r="864" spans="2:13" ht="11.25" customHeight="1" x14ac:dyDescent="0.2">
      <c r="B864" s="34"/>
      <c r="C864" s="35" t="s">
        <v>1836</v>
      </c>
      <c r="D864" s="36" t="s">
        <v>84</v>
      </c>
      <c r="E864" s="37" t="s">
        <v>85</v>
      </c>
      <c r="F864" s="38">
        <v>1240</v>
      </c>
      <c r="G864" s="37" t="s">
        <v>85</v>
      </c>
      <c r="H864" s="38">
        <v>1844</v>
      </c>
      <c r="I864" s="37" t="s">
        <v>85</v>
      </c>
      <c r="J864" s="38">
        <v>1364</v>
      </c>
      <c r="K864" s="37" t="s">
        <v>85</v>
      </c>
      <c r="L864" s="38">
        <v>1769</v>
      </c>
      <c r="M864" s="54" t="s">
        <v>1837</v>
      </c>
    </row>
    <row r="865" spans="2:13" ht="3.75" customHeight="1" x14ac:dyDescent="0.2">
      <c r="B865" s="31"/>
      <c r="C865" s="87"/>
      <c r="D865" s="51"/>
      <c r="E865" s="84"/>
      <c r="F865" s="88"/>
      <c r="G865" s="84"/>
      <c r="H865" s="88"/>
      <c r="I865" s="84"/>
      <c r="J865" s="88"/>
      <c r="K865" s="84"/>
      <c r="L865" s="88"/>
      <c r="M865" s="64"/>
    </row>
    <row r="866" spans="2:13" ht="11.25" customHeight="1" x14ac:dyDescent="0.2">
      <c r="B866" s="31" t="s">
        <v>1838</v>
      </c>
      <c r="C866" s="32" t="s">
        <v>1839</v>
      </c>
      <c r="D866" s="36"/>
      <c r="E866" s="70"/>
      <c r="F866" s="71">
        <f>SUM(F867:F868)</f>
        <v>9586</v>
      </c>
      <c r="G866" s="70"/>
      <c r="H866" s="71">
        <f>SUM(H867:H868)</f>
        <v>13389</v>
      </c>
      <c r="I866" s="70"/>
      <c r="J866" s="71">
        <f>SUM(J867:J868)</f>
        <v>16260</v>
      </c>
      <c r="K866" s="70"/>
      <c r="L866" s="71">
        <f>SUM(L867:L868)</f>
        <v>19970</v>
      </c>
      <c r="M866" s="53" t="s">
        <v>1840</v>
      </c>
    </row>
    <row r="867" spans="2:13" ht="11.25" customHeight="1" x14ac:dyDescent="0.2">
      <c r="B867" s="34" t="s">
        <v>1841</v>
      </c>
      <c r="C867" s="35" t="s">
        <v>1842</v>
      </c>
      <c r="D867" s="36" t="s">
        <v>84</v>
      </c>
      <c r="E867" s="37" t="s">
        <v>85</v>
      </c>
      <c r="F867" s="38">
        <v>9586</v>
      </c>
      <c r="G867" s="37" t="s">
        <v>85</v>
      </c>
      <c r="H867" s="38">
        <v>13389</v>
      </c>
      <c r="I867" s="37" t="s">
        <v>85</v>
      </c>
      <c r="J867" s="38">
        <v>16260</v>
      </c>
      <c r="K867" s="37" t="s">
        <v>85</v>
      </c>
      <c r="L867" s="38">
        <v>19970</v>
      </c>
      <c r="M867" s="54" t="s">
        <v>1843</v>
      </c>
    </row>
    <row r="868" spans="2:13" ht="3.75" customHeight="1" x14ac:dyDescent="0.2">
      <c r="B868" s="34"/>
      <c r="C868" s="35"/>
      <c r="D868" s="36"/>
      <c r="E868" s="37"/>
      <c r="F868" s="38"/>
      <c r="G868" s="37"/>
      <c r="H868" s="38"/>
      <c r="I868" s="37"/>
      <c r="J868" s="38"/>
      <c r="K868" s="37"/>
      <c r="L868" s="38"/>
      <c r="M868" s="54"/>
    </row>
    <row r="869" spans="2:13" ht="11.25" customHeight="1" x14ac:dyDescent="0.2">
      <c r="B869" s="31" t="s">
        <v>1844</v>
      </c>
      <c r="C869" s="32" t="s">
        <v>1845</v>
      </c>
      <c r="D869" s="36"/>
      <c r="E869" s="70"/>
      <c r="F869" s="71">
        <f>SUM(F870:F871)</f>
        <v>8231</v>
      </c>
      <c r="G869" s="70"/>
      <c r="H869" s="71">
        <f>SUM(H870:H871)</f>
        <v>9447</v>
      </c>
      <c r="I869" s="70"/>
      <c r="J869" s="71">
        <f>SUM(J870:J871)</f>
        <v>10484</v>
      </c>
      <c r="K869" s="70"/>
      <c r="L869" s="71">
        <f>SUM(L870:L871)</f>
        <v>10755</v>
      </c>
      <c r="M869" s="53" t="s">
        <v>1846</v>
      </c>
    </row>
    <row r="870" spans="2:13" ht="11.25" customHeight="1" x14ac:dyDescent="0.2">
      <c r="B870" s="34" t="s">
        <v>1847</v>
      </c>
      <c r="C870" s="35" t="s">
        <v>1848</v>
      </c>
      <c r="D870" s="36" t="s">
        <v>84</v>
      </c>
      <c r="E870" s="37" t="s">
        <v>85</v>
      </c>
      <c r="F870" s="38">
        <v>1319</v>
      </c>
      <c r="G870" s="37" t="s">
        <v>85</v>
      </c>
      <c r="H870" s="38">
        <v>1508</v>
      </c>
      <c r="I870" s="37" t="s">
        <v>85</v>
      </c>
      <c r="J870" s="38">
        <v>1613</v>
      </c>
      <c r="K870" s="37" t="s">
        <v>85</v>
      </c>
      <c r="L870" s="38">
        <v>1425</v>
      </c>
      <c r="M870" s="54" t="s">
        <v>1849</v>
      </c>
    </row>
    <row r="871" spans="2:13" ht="11.25" customHeight="1" x14ac:dyDescent="0.2">
      <c r="B871" s="34" t="s">
        <v>1850</v>
      </c>
      <c r="C871" s="35" t="s">
        <v>1851</v>
      </c>
      <c r="D871" s="36" t="s">
        <v>638</v>
      </c>
      <c r="E871" s="37">
        <v>24195</v>
      </c>
      <c r="F871" s="38">
        <v>6912</v>
      </c>
      <c r="G871" s="37">
        <v>25594</v>
      </c>
      <c r="H871" s="38">
        <v>7939</v>
      </c>
      <c r="I871" s="37">
        <v>26271</v>
      </c>
      <c r="J871" s="38">
        <v>8871</v>
      </c>
      <c r="K871" s="37">
        <v>24097</v>
      </c>
      <c r="L871" s="38">
        <v>9330</v>
      </c>
      <c r="M871" s="54" t="s">
        <v>1852</v>
      </c>
    </row>
    <row r="872" spans="2:13" ht="5.25" customHeight="1" x14ac:dyDescent="0.2">
      <c r="B872" s="34"/>
      <c r="C872" s="35"/>
      <c r="D872" s="36"/>
      <c r="E872" s="37"/>
      <c r="F872" s="38"/>
      <c r="G872" s="37"/>
      <c r="H872" s="38"/>
      <c r="I872" s="37"/>
      <c r="J872" s="38"/>
      <c r="K872" s="37"/>
      <c r="L872" s="38"/>
      <c r="M872" s="54"/>
    </row>
    <row r="873" spans="2:13" ht="11.25" customHeight="1" x14ac:dyDescent="0.2">
      <c r="B873" s="31" t="s">
        <v>1853</v>
      </c>
      <c r="C873" s="32" t="s">
        <v>1854</v>
      </c>
      <c r="D873" s="36"/>
      <c r="E873" s="70"/>
      <c r="F873" s="71">
        <f>SUM(F874:F877)</f>
        <v>28813</v>
      </c>
      <c r="G873" s="70"/>
      <c r="H873" s="71">
        <f>SUM(H874:H877)</f>
        <v>30534</v>
      </c>
      <c r="I873" s="70"/>
      <c r="J873" s="71">
        <f>SUM(J874:J877)</f>
        <v>33297</v>
      </c>
      <c r="K873" s="70"/>
      <c r="L873" s="71">
        <f>SUM(L874:L877)</f>
        <v>33869</v>
      </c>
      <c r="M873" s="53" t="s">
        <v>1855</v>
      </c>
    </row>
    <row r="874" spans="2:13" ht="11.25" customHeight="1" x14ac:dyDescent="0.2">
      <c r="B874" s="34" t="s">
        <v>1856</v>
      </c>
      <c r="C874" s="35" t="s">
        <v>1857</v>
      </c>
      <c r="D874" s="36" t="s">
        <v>84</v>
      </c>
      <c r="E874" s="37" t="s">
        <v>85</v>
      </c>
      <c r="F874" s="38">
        <v>1204</v>
      </c>
      <c r="G874" s="37" t="s">
        <v>85</v>
      </c>
      <c r="H874" s="38">
        <v>1559</v>
      </c>
      <c r="I874" s="37" t="s">
        <v>85</v>
      </c>
      <c r="J874" s="38">
        <v>1816</v>
      </c>
      <c r="K874" s="37" t="s">
        <v>85</v>
      </c>
      <c r="L874" s="38">
        <v>2392</v>
      </c>
      <c r="M874" s="54" t="s">
        <v>1858</v>
      </c>
    </row>
    <row r="875" spans="2:13" ht="11.25" customHeight="1" x14ac:dyDescent="0.2">
      <c r="B875" s="34" t="s">
        <v>1859</v>
      </c>
      <c r="C875" s="35" t="s">
        <v>1860</v>
      </c>
      <c r="D875" s="36" t="s">
        <v>84</v>
      </c>
      <c r="E875" s="37" t="s">
        <v>85</v>
      </c>
      <c r="F875" s="38">
        <v>23220</v>
      </c>
      <c r="G875" s="37" t="s">
        <v>85</v>
      </c>
      <c r="H875" s="38">
        <v>25004</v>
      </c>
      <c r="I875" s="37" t="s">
        <v>85</v>
      </c>
      <c r="J875" s="38">
        <v>26572</v>
      </c>
      <c r="K875" s="37" t="s">
        <v>85</v>
      </c>
      <c r="L875" s="38">
        <v>26303</v>
      </c>
      <c r="M875" s="54" t="s">
        <v>1861</v>
      </c>
    </row>
    <row r="876" spans="2:13" ht="11.25" customHeight="1" x14ac:dyDescent="0.2">
      <c r="B876" s="34" t="s">
        <v>1862</v>
      </c>
      <c r="C876" s="35" t="s">
        <v>1863</v>
      </c>
      <c r="D876" s="36" t="s">
        <v>84</v>
      </c>
      <c r="E876" s="37" t="s">
        <v>85</v>
      </c>
      <c r="F876" s="38">
        <v>218</v>
      </c>
      <c r="G876" s="37" t="s">
        <v>85</v>
      </c>
      <c r="H876" s="38">
        <v>289</v>
      </c>
      <c r="I876" s="37" t="s">
        <v>85</v>
      </c>
      <c r="J876" s="38">
        <v>399</v>
      </c>
      <c r="K876" s="37" t="s">
        <v>85</v>
      </c>
      <c r="L876" s="38">
        <v>801</v>
      </c>
      <c r="M876" s="54" t="s">
        <v>1864</v>
      </c>
    </row>
    <row r="877" spans="2:13" ht="11.25" customHeight="1" x14ac:dyDescent="0.2">
      <c r="B877" s="34" t="s">
        <v>1865</v>
      </c>
      <c r="C877" s="35" t="s">
        <v>1866</v>
      </c>
      <c r="D877" s="36" t="s">
        <v>84</v>
      </c>
      <c r="E877" s="37" t="s">
        <v>85</v>
      </c>
      <c r="F877" s="38">
        <v>4171</v>
      </c>
      <c r="G877" s="37" t="s">
        <v>85</v>
      </c>
      <c r="H877" s="38">
        <v>3682</v>
      </c>
      <c r="I877" s="37" t="s">
        <v>85</v>
      </c>
      <c r="J877" s="38">
        <v>4510</v>
      </c>
      <c r="K877" s="37" t="s">
        <v>85</v>
      </c>
      <c r="L877" s="38">
        <v>4373</v>
      </c>
      <c r="M877" s="54" t="s">
        <v>1867</v>
      </c>
    </row>
    <row r="878" spans="2:13" ht="5.25" customHeight="1" x14ac:dyDescent="0.2">
      <c r="B878" s="34"/>
      <c r="C878" s="35"/>
      <c r="D878" s="36"/>
      <c r="E878" s="37"/>
      <c r="F878" s="38"/>
      <c r="G878" s="37"/>
      <c r="H878" s="38"/>
      <c r="I878" s="37"/>
      <c r="J878" s="38"/>
      <c r="K878" s="37"/>
      <c r="L878" s="38"/>
      <c r="M878" s="54"/>
    </row>
    <row r="879" spans="2:13" s="80" customFormat="1" ht="11.25" customHeight="1" x14ac:dyDescent="0.2">
      <c r="B879" s="28" t="s">
        <v>1868</v>
      </c>
      <c r="C879" s="20" t="s">
        <v>1869</v>
      </c>
      <c r="D879" s="44"/>
      <c r="E879" s="25"/>
      <c r="F879" s="19">
        <f>SUM(F881+F889+F895+F901+F906)</f>
        <v>26142</v>
      </c>
      <c r="G879" s="25"/>
      <c r="H879" s="19">
        <f>SUM(H881+H889+H895+H901+H906)</f>
        <v>36565</v>
      </c>
      <c r="I879" s="25"/>
      <c r="J879" s="19">
        <f>SUM(J881+J889+J895+J901+J906)</f>
        <v>39007</v>
      </c>
      <c r="K879" s="25"/>
      <c r="L879" s="19">
        <f>SUM(L881+L889+L895+L901+L906)</f>
        <v>42839</v>
      </c>
      <c r="M879" s="26" t="s">
        <v>1870</v>
      </c>
    </row>
    <row r="880" spans="2:13" ht="3.75" customHeight="1" x14ac:dyDescent="0.2">
      <c r="B880" s="34" t="s">
        <v>25</v>
      </c>
      <c r="C880" s="46"/>
      <c r="D880" s="47"/>
      <c r="E880" s="37"/>
      <c r="F880" s="38"/>
      <c r="G880" s="37"/>
      <c r="H880" s="38"/>
      <c r="I880" s="37"/>
      <c r="J880" s="38"/>
      <c r="K880" s="37"/>
      <c r="L880" s="38"/>
      <c r="M880" s="50"/>
    </row>
    <row r="881" spans="2:13" ht="11.25" customHeight="1" x14ac:dyDescent="0.2">
      <c r="B881" s="31" t="s">
        <v>1871</v>
      </c>
      <c r="C881" s="32" t="s">
        <v>1872</v>
      </c>
      <c r="D881" s="36"/>
      <c r="E881" s="70"/>
      <c r="F881" s="71">
        <f>SUM(F882:F887)</f>
        <v>14107</v>
      </c>
      <c r="G881" s="70"/>
      <c r="H881" s="71">
        <f>SUM(H882:H887)</f>
        <v>21201</v>
      </c>
      <c r="I881" s="70"/>
      <c r="J881" s="71">
        <f>SUM(J882:J887)</f>
        <v>22647</v>
      </c>
      <c r="K881" s="70"/>
      <c r="L881" s="71">
        <f>SUM(L882:L887)</f>
        <v>24714</v>
      </c>
      <c r="M881" s="53" t="s">
        <v>1873</v>
      </c>
    </row>
    <row r="882" spans="2:13" ht="11.25" customHeight="1" x14ac:dyDescent="0.2">
      <c r="B882" s="34" t="s">
        <v>1874</v>
      </c>
      <c r="C882" s="35" t="s">
        <v>1875</v>
      </c>
      <c r="D882" s="36" t="s">
        <v>84</v>
      </c>
      <c r="E882" s="37" t="s">
        <v>85</v>
      </c>
      <c r="F882" s="38">
        <v>435</v>
      </c>
      <c r="G882" s="37" t="s">
        <v>85</v>
      </c>
      <c r="H882" s="38">
        <v>616</v>
      </c>
      <c r="I882" s="37" t="s">
        <v>85</v>
      </c>
      <c r="J882" s="38">
        <v>816</v>
      </c>
      <c r="K882" s="37" t="s">
        <v>85</v>
      </c>
      <c r="L882" s="38">
        <v>930</v>
      </c>
      <c r="M882" s="54" t="s">
        <v>1876</v>
      </c>
    </row>
    <row r="883" spans="2:13" ht="11.25" customHeight="1" x14ac:dyDescent="0.2">
      <c r="B883" s="34" t="s">
        <v>1877</v>
      </c>
      <c r="C883" s="35" t="s">
        <v>1878</v>
      </c>
      <c r="D883" s="36" t="s">
        <v>84</v>
      </c>
      <c r="E883" s="37" t="s">
        <v>85</v>
      </c>
      <c r="F883" s="38">
        <v>10835</v>
      </c>
      <c r="G883" s="37" t="s">
        <v>85</v>
      </c>
      <c r="H883" s="38">
        <v>17478</v>
      </c>
      <c r="I883" s="37" t="s">
        <v>85</v>
      </c>
      <c r="J883" s="38">
        <v>17986</v>
      </c>
      <c r="K883" s="37" t="s">
        <v>85</v>
      </c>
      <c r="L883" s="38">
        <v>19411</v>
      </c>
      <c r="M883" s="54" t="s">
        <v>1879</v>
      </c>
    </row>
    <row r="884" spans="2:13" ht="11.25" customHeight="1" x14ac:dyDescent="0.2">
      <c r="B884" s="34" t="s">
        <v>1880</v>
      </c>
      <c r="C884" s="35" t="s">
        <v>1881</v>
      </c>
      <c r="D884" s="36" t="s">
        <v>84</v>
      </c>
      <c r="E884" s="37" t="s">
        <v>85</v>
      </c>
      <c r="F884" s="38">
        <v>2315</v>
      </c>
      <c r="G884" s="37" t="s">
        <v>85</v>
      </c>
      <c r="H884" s="38">
        <v>2571</v>
      </c>
      <c r="I884" s="37" t="s">
        <v>85</v>
      </c>
      <c r="J884" s="38">
        <v>3087</v>
      </c>
      <c r="K884" s="37" t="s">
        <v>85</v>
      </c>
      <c r="L884" s="38">
        <v>3654</v>
      </c>
      <c r="M884" s="54" t="s">
        <v>1882</v>
      </c>
    </row>
    <row r="885" spans="2:13" ht="11.25" customHeight="1" x14ac:dyDescent="0.2">
      <c r="B885" s="34" t="s">
        <v>1883</v>
      </c>
      <c r="C885" s="35" t="s">
        <v>1884</v>
      </c>
      <c r="D885" s="36"/>
      <c r="E885" s="37"/>
      <c r="F885" s="38"/>
      <c r="G885" s="37"/>
      <c r="H885" s="38"/>
      <c r="I885" s="37"/>
      <c r="J885" s="38"/>
      <c r="K885" s="37"/>
      <c r="L885" s="38"/>
      <c r="M885" s="54" t="s">
        <v>1885</v>
      </c>
    </row>
    <row r="886" spans="2:13" ht="10.5" customHeight="1" x14ac:dyDescent="0.2">
      <c r="B886" s="34" t="s">
        <v>1886</v>
      </c>
      <c r="C886" s="35" t="s">
        <v>1887</v>
      </c>
      <c r="D886" s="36" t="s">
        <v>84</v>
      </c>
      <c r="E886" s="37" t="s">
        <v>85</v>
      </c>
      <c r="F886" s="38">
        <v>522</v>
      </c>
      <c r="G886" s="37" t="s">
        <v>85</v>
      </c>
      <c r="H886" s="38">
        <v>536</v>
      </c>
      <c r="I886" s="37" t="s">
        <v>85</v>
      </c>
      <c r="J886" s="38">
        <v>758</v>
      </c>
      <c r="K886" s="37" t="s">
        <v>85</v>
      </c>
      <c r="L886" s="38">
        <v>719</v>
      </c>
      <c r="M886" s="54" t="s">
        <v>1888</v>
      </c>
    </row>
    <row r="887" spans="2:13" ht="3.75" customHeight="1" x14ac:dyDescent="0.2">
      <c r="B887" s="45"/>
      <c r="C887" s="46"/>
      <c r="D887" s="47"/>
      <c r="E887" s="37"/>
      <c r="F887" s="38"/>
      <c r="G887" s="37"/>
      <c r="H887" s="38"/>
      <c r="I887" s="37"/>
      <c r="J887" s="38"/>
      <c r="K887" s="37"/>
      <c r="L887" s="38"/>
      <c r="M887" s="50"/>
    </row>
    <row r="888" spans="2:13" ht="11.25" customHeight="1" x14ac:dyDescent="0.2">
      <c r="B888" s="31" t="s">
        <v>2156</v>
      </c>
      <c r="C888" s="32" t="s">
        <v>1889</v>
      </c>
      <c r="D888" s="47"/>
      <c r="E888" s="73"/>
      <c r="F888" s="60"/>
      <c r="G888" s="73"/>
      <c r="H888" s="60"/>
      <c r="I888" s="73"/>
      <c r="J888" s="60"/>
      <c r="K888" s="73"/>
      <c r="L888" s="60"/>
      <c r="M888" s="53" t="s">
        <v>1890</v>
      </c>
    </row>
    <row r="889" spans="2:13" ht="11.25" customHeight="1" x14ac:dyDescent="0.2">
      <c r="B889" s="31" t="s">
        <v>2155</v>
      </c>
      <c r="C889" s="32" t="s">
        <v>1891</v>
      </c>
      <c r="D889" s="47"/>
      <c r="E889" s="70"/>
      <c r="F889" s="71">
        <f>SUM(F892)</f>
        <v>2425</v>
      </c>
      <c r="G889" s="70"/>
      <c r="H889" s="71">
        <f>SUM(H892)</f>
        <v>2394</v>
      </c>
      <c r="I889" s="70"/>
      <c r="J889" s="71">
        <f>SUM(J892)</f>
        <v>2250</v>
      </c>
      <c r="K889" s="70"/>
      <c r="L889" s="71">
        <f>SUM(L892)</f>
        <v>2663</v>
      </c>
      <c r="M889" s="53" t="s">
        <v>1892</v>
      </c>
    </row>
    <row r="890" spans="2:13" ht="11.25" customHeight="1" x14ac:dyDescent="0.2">
      <c r="B890" s="34" t="s">
        <v>1893</v>
      </c>
      <c r="C890" s="35" t="s">
        <v>1894</v>
      </c>
      <c r="D890" s="47"/>
      <c r="E890" s="37"/>
      <c r="F890" s="38"/>
      <c r="G890" s="37"/>
      <c r="H890" s="38"/>
      <c r="I890" s="37"/>
      <c r="J890" s="38"/>
      <c r="K890" s="37"/>
      <c r="L890" s="38"/>
      <c r="M890" s="54" t="s">
        <v>1895</v>
      </c>
    </row>
    <row r="891" spans="2:13" ht="10.5" customHeight="1" x14ac:dyDescent="0.2">
      <c r="B891" s="34" t="s">
        <v>2141</v>
      </c>
      <c r="C891" s="35" t="s">
        <v>2143</v>
      </c>
      <c r="D891" s="35"/>
      <c r="E891" s="73"/>
      <c r="F891" s="60"/>
      <c r="G891" s="73"/>
      <c r="H891" s="60"/>
      <c r="I891" s="73"/>
      <c r="J891" s="60"/>
      <c r="K891" s="73"/>
      <c r="L891" s="60"/>
      <c r="M891" s="54" t="s">
        <v>2145</v>
      </c>
    </row>
    <row r="892" spans="2:13" ht="11.25" customHeight="1" x14ac:dyDescent="0.2">
      <c r="B892" s="34" t="s">
        <v>1896</v>
      </c>
      <c r="C892" s="35" t="s">
        <v>2142</v>
      </c>
      <c r="D892" s="36" t="s">
        <v>84</v>
      </c>
      <c r="E892" s="37" t="s">
        <v>85</v>
      </c>
      <c r="F892" s="38">
        <v>2425</v>
      </c>
      <c r="G892" s="37" t="s">
        <v>85</v>
      </c>
      <c r="H892" s="38">
        <v>2394</v>
      </c>
      <c r="I892" s="37" t="s">
        <v>85</v>
      </c>
      <c r="J892" s="38">
        <v>2250</v>
      </c>
      <c r="K892" s="37" t="s">
        <v>85</v>
      </c>
      <c r="L892" s="38">
        <v>2663</v>
      </c>
      <c r="M892" s="54" t="s">
        <v>2144</v>
      </c>
    </row>
    <row r="893" spans="2:13" ht="3.75" customHeight="1" x14ac:dyDescent="0.2">
      <c r="B893" s="34"/>
      <c r="C893" s="35"/>
      <c r="D893" s="36"/>
      <c r="E893" s="37"/>
      <c r="F893" s="38"/>
      <c r="G893" s="37"/>
      <c r="H893" s="38"/>
      <c r="I893" s="37"/>
      <c r="J893" s="38"/>
      <c r="K893" s="37"/>
      <c r="L893" s="38"/>
      <c r="M893" s="54"/>
    </row>
    <row r="894" spans="2:13" ht="11.25" customHeight="1" x14ac:dyDescent="0.2">
      <c r="B894" s="31" t="s">
        <v>1897</v>
      </c>
      <c r="C894" s="32" t="s">
        <v>1898</v>
      </c>
      <c r="D894" s="51"/>
      <c r="E894" s="91"/>
      <c r="F894" s="72"/>
      <c r="G894" s="91"/>
      <c r="H894" s="72"/>
      <c r="I894" s="91"/>
      <c r="J894" s="72"/>
      <c r="K894" s="91"/>
      <c r="L894" s="72"/>
      <c r="M894" s="53" t="s">
        <v>1899</v>
      </c>
    </row>
    <row r="895" spans="2:13" ht="11.25" customHeight="1" x14ac:dyDescent="0.2">
      <c r="B895" s="45"/>
      <c r="C895" s="32" t="s">
        <v>1900</v>
      </c>
      <c r="D895" s="47"/>
      <c r="E895" s="52"/>
      <c r="F895" s="33">
        <f>SUM(F896:F899)</f>
        <v>5320</v>
      </c>
      <c r="G895" s="52"/>
      <c r="H895" s="33">
        <f>SUM(H896:H899)</f>
        <v>7413</v>
      </c>
      <c r="I895" s="52"/>
      <c r="J895" s="33">
        <f>SUM(J896:J899)</f>
        <v>7924</v>
      </c>
      <c r="K895" s="52"/>
      <c r="L895" s="33">
        <f>SUM(L896:L899)</f>
        <v>8857</v>
      </c>
      <c r="M895" s="53" t="s">
        <v>1901</v>
      </c>
    </row>
    <row r="896" spans="2:13" ht="11.25" customHeight="1" x14ac:dyDescent="0.2">
      <c r="B896" s="34" t="s">
        <v>2150</v>
      </c>
      <c r="C896" s="35" t="s">
        <v>1902</v>
      </c>
      <c r="D896" s="36"/>
      <c r="E896" s="37"/>
      <c r="F896" s="38"/>
      <c r="G896" s="37"/>
      <c r="H896" s="38"/>
      <c r="I896" s="37"/>
      <c r="J896" s="38"/>
      <c r="K896" s="37"/>
      <c r="L896" s="38"/>
      <c r="M896" s="54" t="s">
        <v>1903</v>
      </c>
    </row>
    <row r="897" spans="2:13" ht="11.25" customHeight="1" x14ac:dyDescent="0.2">
      <c r="B897" s="34" t="s">
        <v>2151</v>
      </c>
      <c r="C897" s="35" t="s">
        <v>2152</v>
      </c>
      <c r="D897" s="36" t="s">
        <v>84</v>
      </c>
      <c r="E897" s="37" t="s">
        <v>85</v>
      </c>
      <c r="F897" s="38">
        <v>4853</v>
      </c>
      <c r="G897" s="37" t="s">
        <v>85</v>
      </c>
      <c r="H897" s="38">
        <v>6512</v>
      </c>
      <c r="I897" s="37" t="s">
        <v>85</v>
      </c>
      <c r="J897" s="38">
        <v>7109</v>
      </c>
      <c r="K897" s="37" t="s">
        <v>85</v>
      </c>
      <c r="L897" s="38">
        <v>8046</v>
      </c>
      <c r="M897" s="54"/>
    </row>
    <row r="898" spans="2:13" ht="11.25" customHeight="1" x14ac:dyDescent="0.2">
      <c r="B898" s="34" t="s">
        <v>2128</v>
      </c>
      <c r="C898" s="35"/>
      <c r="D898" s="36"/>
      <c r="E898" s="37"/>
      <c r="F898" s="38"/>
      <c r="G898" s="37"/>
      <c r="H898" s="38"/>
      <c r="I898" s="37"/>
      <c r="J898" s="38"/>
      <c r="K898" s="37"/>
      <c r="L898" s="38"/>
      <c r="M898" s="54"/>
    </row>
    <row r="899" spans="2:13" ht="11.25" customHeight="1" x14ac:dyDescent="0.2">
      <c r="B899" s="34" t="s">
        <v>1904</v>
      </c>
      <c r="C899" s="35" t="s">
        <v>2129</v>
      </c>
      <c r="D899" s="36" t="s">
        <v>84</v>
      </c>
      <c r="E899" s="37" t="s">
        <v>85</v>
      </c>
      <c r="F899" s="38">
        <v>467</v>
      </c>
      <c r="G899" s="37" t="s">
        <v>85</v>
      </c>
      <c r="H899" s="38">
        <v>901</v>
      </c>
      <c r="I899" s="37" t="s">
        <v>85</v>
      </c>
      <c r="J899" s="38">
        <v>815</v>
      </c>
      <c r="K899" s="37" t="s">
        <v>85</v>
      </c>
      <c r="L899" s="38">
        <v>811</v>
      </c>
      <c r="M899" s="54" t="s">
        <v>2130</v>
      </c>
    </row>
    <row r="900" spans="2:13" ht="3.75" customHeight="1" x14ac:dyDescent="0.2">
      <c r="B900" s="34"/>
      <c r="C900" s="35"/>
      <c r="D900" s="36"/>
      <c r="E900" s="37"/>
      <c r="F900" s="38"/>
      <c r="G900" s="37"/>
      <c r="H900" s="38"/>
      <c r="I900" s="37"/>
      <c r="J900" s="38"/>
      <c r="K900" s="37"/>
      <c r="L900" s="38"/>
      <c r="M900" s="54"/>
    </row>
    <row r="901" spans="2:13" ht="11.25" customHeight="1" x14ac:dyDescent="0.2">
      <c r="B901" s="31" t="s">
        <v>1905</v>
      </c>
      <c r="C901" s="32" t="s">
        <v>1906</v>
      </c>
      <c r="D901" s="47"/>
      <c r="E901" s="70"/>
      <c r="F901" s="71">
        <f>SUM(F902:F904)</f>
        <v>2395</v>
      </c>
      <c r="G901" s="70"/>
      <c r="H901" s="71">
        <f>SUM(H902:H904)</f>
        <v>2601</v>
      </c>
      <c r="I901" s="70"/>
      <c r="J901" s="71">
        <f>SUM(J902:J904)</f>
        <v>2481</v>
      </c>
      <c r="K901" s="70"/>
      <c r="L901" s="71">
        <f>SUM(L902:L904)</f>
        <v>3079</v>
      </c>
      <c r="M901" s="53" t="s">
        <v>1907</v>
      </c>
    </row>
    <row r="902" spans="2:13" ht="11.25" customHeight="1" x14ac:dyDescent="0.2">
      <c r="B902" s="34" t="s">
        <v>1908</v>
      </c>
      <c r="C902" s="35" t="s">
        <v>2067</v>
      </c>
      <c r="D902" s="36"/>
      <c r="E902" s="37"/>
      <c r="F902" s="57"/>
      <c r="G902" s="37"/>
      <c r="H902" s="57"/>
      <c r="I902" s="37"/>
      <c r="J902" s="57"/>
      <c r="K902" s="37"/>
      <c r="L902" s="57"/>
      <c r="M902" s="54" t="s">
        <v>1909</v>
      </c>
    </row>
    <row r="903" spans="2:13" ht="11.25" customHeight="1" x14ac:dyDescent="0.2">
      <c r="B903" s="34" t="s">
        <v>1910</v>
      </c>
      <c r="C903" s="35" t="s">
        <v>1911</v>
      </c>
      <c r="D903" s="36"/>
      <c r="E903" s="37"/>
      <c r="F903" s="57"/>
      <c r="G903" s="37"/>
      <c r="H903" s="57"/>
      <c r="I903" s="37"/>
      <c r="J903" s="57"/>
      <c r="K903" s="37"/>
      <c r="L903" s="57"/>
      <c r="M903" s="54" t="s">
        <v>1912</v>
      </c>
    </row>
    <row r="904" spans="2:13" ht="11.25" customHeight="1" x14ac:dyDescent="0.2">
      <c r="B904" s="34"/>
      <c r="C904" s="35" t="s">
        <v>1913</v>
      </c>
      <c r="D904" s="36" t="s">
        <v>84</v>
      </c>
      <c r="E904" s="37" t="s">
        <v>85</v>
      </c>
      <c r="F904" s="38">
        <v>2395</v>
      </c>
      <c r="G904" s="37" t="s">
        <v>85</v>
      </c>
      <c r="H904" s="38">
        <v>2601</v>
      </c>
      <c r="I904" s="37" t="s">
        <v>85</v>
      </c>
      <c r="J904" s="38">
        <v>2481</v>
      </c>
      <c r="K904" s="37" t="s">
        <v>85</v>
      </c>
      <c r="L904" s="38">
        <v>3079</v>
      </c>
      <c r="M904" s="54" t="s">
        <v>1914</v>
      </c>
    </row>
    <row r="905" spans="2:13" ht="5.25" customHeight="1" x14ac:dyDescent="0.2">
      <c r="B905" s="34"/>
      <c r="C905" s="35"/>
      <c r="D905" s="36"/>
      <c r="E905" s="37"/>
      <c r="F905" s="38"/>
      <c r="G905" s="37"/>
      <c r="H905" s="38"/>
      <c r="I905" s="37"/>
      <c r="J905" s="38"/>
      <c r="K905" s="37"/>
      <c r="L905" s="38"/>
      <c r="M905" s="54"/>
    </row>
    <row r="906" spans="2:13" ht="11.25" customHeight="1" x14ac:dyDescent="0.2">
      <c r="B906" s="31" t="s">
        <v>1915</v>
      </c>
      <c r="C906" s="32" t="s">
        <v>1916</v>
      </c>
      <c r="D906" s="13"/>
      <c r="E906" s="70"/>
      <c r="F906" s="71">
        <f>SUM(F907:F913)</f>
        <v>1895</v>
      </c>
      <c r="G906" s="70"/>
      <c r="H906" s="71">
        <f>SUM(H907:H913)</f>
        <v>2956</v>
      </c>
      <c r="I906" s="70"/>
      <c r="J906" s="71">
        <f>SUM(J907:J913)</f>
        <v>3705</v>
      </c>
      <c r="K906" s="70"/>
      <c r="L906" s="71">
        <f>SUM(L907:L913)</f>
        <v>3526</v>
      </c>
      <c r="M906" s="53" t="s">
        <v>1917</v>
      </c>
    </row>
    <row r="907" spans="2:13" ht="11.25" customHeight="1" x14ac:dyDescent="0.2">
      <c r="B907" s="34" t="s">
        <v>1918</v>
      </c>
      <c r="C907" s="35" t="s">
        <v>1919</v>
      </c>
      <c r="D907" s="36" t="s">
        <v>638</v>
      </c>
      <c r="E907" s="37">
        <v>31250</v>
      </c>
      <c r="F907" s="38">
        <v>431</v>
      </c>
      <c r="G907" s="37">
        <v>43063</v>
      </c>
      <c r="H907" s="38">
        <v>613</v>
      </c>
      <c r="I907" s="37">
        <v>38157</v>
      </c>
      <c r="J907" s="38">
        <v>588</v>
      </c>
      <c r="K907" s="37">
        <v>32385</v>
      </c>
      <c r="L907" s="38">
        <v>523</v>
      </c>
      <c r="M907" s="54" t="s">
        <v>1920</v>
      </c>
    </row>
    <row r="908" spans="2:13" ht="11.25" customHeight="1" x14ac:dyDescent="0.2">
      <c r="B908" s="34" t="s">
        <v>1921</v>
      </c>
      <c r="C908" s="35" t="s">
        <v>1922</v>
      </c>
      <c r="D908" s="36" t="s">
        <v>84</v>
      </c>
      <c r="E908" s="37" t="s">
        <v>85</v>
      </c>
      <c r="F908" s="38">
        <v>164</v>
      </c>
      <c r="G908" s="37" t="s">
        <v>85</v>
      </c>
      <c r="H908" s="38">
        <v>228</v>
      </c>
      <c r="I908" s="37" t="s">
        <v>85</v>
      </c>
      <c r="J908" s="38">
        <v>265</v>
      </c>
      <c r="K908" s="37" t="s">
        <v>85</v>
      </c>
      <c r="L908" s="38">
        <v>275</v>
      </c>
      <c r="M908" s="54" t="s">
        <v>1923</v>
      </c>
    </row>
    <row r="909" spans="2:13" ht="11.25" customHeight="1" x14ac:dyDescent="0.2">
      <c r="B909" s="34" t="s">
        <v>1924</v>
      </c>
      <c r="C909" s="35" t="s">
        <v>1925</v>
      </c>
      <c r="D909" s="36" t="s">
        <v>84</v>
      </c>
      <c r="E909" s="37" t="s">
        <v>85</v>
      </c>
      <c r="F909" s="38">
        <v>50</v>
      </c>
      <c r="G909" s="37" t="s">
        <v>85</v>
      </c>
      <c r="H909" s="38">
        <v>84</v>
      </c>
      <c r="I909" s="37" t="s">
        <v>85</v>
      </c>
      <c r="J909" s="38">
        <v>136</v>
      </c>
      <c r="K909" s="37" t="s">
        <v>85</v>
      </c>
      <c r="L909" s="38">
        <v>116</v>
      </c>
      <c r="M909" s="54" t="s">
        <v>1926</v>
      </c>
    </row>
    <row r="910" spans="2:13" ht="11.25" customHeight="1" x14ac:dyDescent="0.2">
      <c r="B910" s="34" t="s">
        <v>1927</v>
      </c>
      <c r="C910" s="35" t="s">
        <v>1928</v>
      </c>
      <c r="D910" s="36" t="s">
        <v>638</v>
      </c>
      <c r="E910" s="37">
        <v>1532</v>
      </c>
      <c r="F910" s="38">
        <v>306</v>
      </c>
      <c r="G910" s="37">
        <v>2250</v>
      </c>
      <c r="H910" s="38">
        <v>440</v>
      </c>
      <c r="I910" s="37">
        <v>2361</v>
      </c>
      <c r="J910" s="38">
        <v>564</v>
      </c>
      <c r="K910" s="37">
        <v>1598</v>
      </c>
      <c r="L910" s="38">
        <v>368</v>
      </c>
      <c r="M910" s="54" t="s">
        <v>1929</v>
      </c>
    </row>
    <row r="911" spans="2:13" ht="11.25" customHeight="1" x14ac:dyDescent="0.2">
      <c r="B911" s="34" t="s">
        <v>1930</v>
      </c>
      <c r="C911" s="35" t="s">
        <v>1931</v>
      </c>
      <c r="D911" s="81" t="s">
        <v>1932</v>
      </c>
      <c r="E911" s="37">
        <v>48</v>
      </c>
      <c r="F911" s="38">
        <v>154</v>
      </c>
      <c r="G911" s="37">
        <v>32</v>
      </c>
      <c r="H911" s="38">
        <v>112</v>
      </c>
      <c r="I911" s="37">
        <v>19</v>
      </c>
      <c r="J911" s="38">
        <v>71</v>
      </c>
      <c r="K911" s="37">
        <v>14</v>
      </c>
      <c r="L911" s="38">
        <v>50</v>
      </c>
      <c r="M911" s="54" t="s">
        <v>1933</v>
      </c>
    </row>
    <row r="912" spans="2:13" ht="11.25" customHeight="1" x14ac:dyDescent="0.2">
      <c r="B912" s="34" t="s">
        <v>1934</v>
      </c>
      <c r="C912" s="35" t="s">
        <v>1935</v>
      </c>
      <c r="D912" s="36" t="s">
        <v>21</v>
      </c>
      <c r="E912" s="37">
        <v>238</v>
      </c>
      <c r="F912" s="38">
        <v>606</v>
      </c>
      <c r="G912" s="37">
        <v>396</v>
      </c>
      <c r="H912" s="38">
        <v>1026</v>
      </c>
      <c r="I912" s="37">
        <v>406</v>
      </c>
      <c r="J912" s="38">
        <v>1378</v>
      </c>
      <c r="K912" s="37">
        <v>329</v>
      </c>
      <c r="L912" s="38">
        <v>1142</v>
      </c>
      <c r="M912" s="54" t="s">
        <v>1936</v>
      </c>
    </row>
    <row r="913" spans="2:13" ht="11.25" customHeight="1" x14ac:dyDescent="0.2">
      <c r="B913" s="34" t="s">
        <v>1937</v>
      </c>
      <c r="C913" s="35" t="s">
        <v>1938</v>
      </c>
      <c r="D913" s="36" t="s">
        <v>84</v>
      </c>
      <c r="E913" s="37" t="s">
        <v>85</v>
      </c>
      <c r="F913" s="38">
        <v>184</v>
      </c>
      <c r="G913" s="37" t="s">
        <v>85</v>
      </c>
      <c r="H913" s="38">
        <v>453</v>
      </c>
      <c r="I913" s="37" t="s">
        <v>85</v>
      </c>
      <c r="J913" s="38">
        <v>703</v>
      </c>
      <c r="K913" s="37" t="s">
        <v>85</v>
      </c>
      <c r="L913" s="38">
        <v>1052</v>
      </c>
      <c r="M913" s="54" t="s">
        <v>1939</v>
      </c>
    </row>
    <row r="914" spans="2:13" ht="5.25" customHeight="1" x14ac:dyDescent="0.2">
      <c r="B914" s="34"/>
      <c r="C914" s="35"/>
      <c r="D914" s="36"/>
      <c r="E914" s="37"/>
      <c r="F914" s="38"/>
      <c r="G914" s="37"/>
      <c r="H914" s="38"/>
      <c r="I914" s="37"/>
      <c r="J914" s="38"/>
      <c r="K914" s="37"/>
      <c r="L914" s="38"/>
      <c r="M914" s="54"/>
    </row>
    <row r="915" spans="2:13" s="80" customFormat="1" ht="11.25" customHeight="1" x14ac:dyDescent="0.2">
      <c r="B915" s="28" t="s">
        <v>1940</v>
      </c>
      <c r="C915" s="20" t="s">
        <v>1941</v>
      </c>
      <c r="D915" s="93"/>
      <c r="E915" s="98"/>
      <c r="F915" s="99"/>
      <c r="G915" s="98"/>
      <c r="H915" s="99"/>
      <c r="I915" s="98"/>
      <c r="J915" s="99"/>
      <c r="K915" s="98"/>
      <c r="L915" s="99"/>
      <c r="M915" s="26" t="s">
        <v>1942</v>
      </c>
    </row>
    <row r="916" spans="2:13" s="80" customFormat="1" ht="11.25" customHeight="1" x14ac:dyDescent="0.2">
      <c r="B916" s="28"/>
      <c r="C916" s="20" t="s">
        <v>1943</v>
      </c>
      <c r="D916" s="93"/>
      <c r="E916" s="77"/>
      <c r="F916" s="78">
        <f>SUM(F919+F926+F945+F952+F960+F956)</f>
        <v>188311</v>
      </c>
      <c r="G916" s="77"/>
      <c r="H916" s="78">
        <f>SUM(H919+H926+H945+H952+H960+H956)</f>
        <v>204827</v>
      </c>
      <c r="I916" s="77"/>
      <c r="J916" s="78">
        <f>SUM(J919+J926+J945+J952+J960+J956)</f>
        <v>258823</v>
      </c>
      <c r="K916" s="77"/>
      <c r="L916" s="78">
        <f>SUM(L919+L926+L945+L952+L960+L956)</f>
        <v>255503</v>
      </c>
      <c r="M916" s="26" t="s">
        <v>1483</v>
      </c>
    </row>
    <row r="917" spans="2:13" ht="5.25" customHeight="1" x14ac:dyDescent="0.2">
      <c r="B917" s="63"/>
      <c r="C917" s="32"/>
      <c r="D917" s="36"/>
      <c r="E917" s="70"/>
      <c r="F917" s="71"/>
      <c r="G917" s="70"/>
      <c r="H917" s="71"/>
      <c r="I917" s="70"/>
      <c r="J917" s="71"/>
      <c r="K917" s="70"/>
      <c r="L917" s="71"/>
      <c r="M917" s="53"/>
    </row>
    <row r="918" spans="2:13" ht="11.25" customHeight="1" x14ac:dyDescent="0.2">
      <c r="B918" s="31" t="s">
        <v>1944</v>
      </c>
      <c r="C918" s="32" t="s">
        <v>1945</v>
      </c>
      <c r="D918" s="36"/>
      <c r="E918" s="73"/>
      <c r="F918" s="60"/>
      <c r="G918" s="73"/>
      <c r="H918" s="60"/>
      <c r="I918" s="73"/>
      <c r="J918" s="60"/>
      <c r="K918" s="73"/>
      <c r="L918" s="60"/>
      <c r="M918" s="53" t="s">
        <v>1946</v>
      </c>
    </row>
    <row r="919" spans="2:13" ht="11.25" customHeight="1" x14ac:dyDescent="0.2">
      <c r="B919" s="31"/>
      <c r="C919" s="32" t="s">
        <v>1947</v>
      </c>
      <c r="D919" s="36"/>
      <c r="E919" s="70"/>
      <c r="F919" s="71">
        <f>SUM(F921:F923)</f>
        <v>18998</v>
      </c>
      <c r="G919" s="70"/>
      <c r="H919" s="71">
        <f>SUM(H921:H923)</f>
        <v>17583</v>
      </c>
      <c r="I919" s="70"/>
      <c r="J919" s="71">
        <f>SUM(J921:J923)</f>
        <v>17657</v>
      </c>
      <c r="K919" s="70"/>
      <c r="L919" s="71">
        <f>SUM(L921:L923)</f>
        <v>19335</v>
      </c>
      <c r="M919" s="53" t="s">
        <v>1948</v>
      </c>
    </row>
    <row r="920" spans="2:13" ht="11.25" customHeight="1" x14ac:dyDescent="0.2">
      <c r="B920" s="34" t="s">
        <v>1949</v>
      </c>
      <c r="C920" s="35" t="s">
        <v>1950</v>
      </c>
      <c r="D920" s="47"/>
      <c r="E920" s="37"/>
      <c r="F920" s="38"/>
      <c r="G920" s="37"/>
      <c r="H920" s="38"/>
      <c r="I920" s="37"/>
      <c r="J920" s="38"/>
      <c r="K920" s="37"/>
      <c r="L920" s="38"/>
      <c r="M920" s="54" t="s">
        <v>1951</v>
      </c>
    </row>
    <row r="921" spans="2:13" ht="11.25" customHeight="1" x14ac:dyDescent="0.2">
      <c r="B921" s="34" t="s">
        <v>1952</v>
      </c>
      <c r="C921" s="35" t="s">
        <v>1953</v>
      </c>
      <c r="D921" s="36" t="s">
        <v>84</v>
      </c>
      <c r="E921" s="37" t="s">
        <v>85</v>
      </c>
      <c r="F921" s="38">
        <v>6042</v>
      </c>
      <c r="G921" s="37" t="s">
        <v>85</v>
      </c>
      <c r="H921" s="38">
        <v>6713</v>
      </c>
      <c r="I921" s="37" t="s">
        <v>85</v>
      </c>
      <c r="J921" s="38">
        <v>7498</v>
      </c>
      <c r="K921" s="37" t="s">
        <v>85</v>
      </c>
      <c r="L921" s="38">
        <v>7160</v>
      </c>
      <c r="M921" s="54" t="s">
        <v>1954</v>
      </c>
    </row>
    <row r="922" spans="2:13" ht="11.25" customHeight="1" x14ac:dyDescent="0.2">
      <c r="B922" s="45" t="s">
        <v>1955</v>
      </c>
      <c r="C922" s="35" t="s">
        <v>1956</v>
      </c>
      <c r="D922" s="36"/>
      <c r="E922" s="56"/>
      <c r="F922" s="57"/>
      <c r="G922" s="56"/>
      <c r="H922" s="57"/>
      <c r="I922" s="56"/>
      <c r="J922" s="57"/>
      <c r="K922" s="56"/>
      <c r="L922" s="57"/>
      <c r="M922" s="54" t="s">
        <v>1957</v>
      </c>
    </row>
    <row r="923" spans="2:13" ht="11.25" customHeight="1" x14ac:dyDescent="0.2">
      <c r="B923" s="34" t="s">
        <v>1958</v>
      </c>
      <c r="C923" s="35" t="s">
        <v>1959</v>
      </c>
      <c r="D923" s="36" t="s">
        <v>84</v>
      </c>
      <c r="E923" s="37" t="s">
        <v>85</v>
      </c>
      <c r="F923" s="38">
        <v>12956</v>
      </c>
      <c r="G923" s="37" t="s">
        <v>85</v>
      </c>
      <c r="H923" s="38">
        <v>10870</v>
      </c>
      <c r="I923" s="37" t="s">
        <v>85</v>
      </c>
      <c r="J923" s="38">
        <v>10159</v>
      </c>
      <c r="K923" s="37" t="s">
        <v>85</v>
      </c>
      <c r="L923" s="38">
        <v>12175</v>
      </c>
      <c r="M923" s="54" t="s">
        <v>1948</v>
      </c>
    </row>
    <row r="924" spans="2:13" ht="5.25" customHeight="1" x14ac:dyDescent="0.2">
      <c r="B924" s="63"/>
      <c r="C924" s="32"/>
      <c r="D924" s="36"/>
      <c r="E924" s="70"/>
      <c r="F924" s="71"/>
      <c r="G924" s="70"/>
      <c r="H924" s="71"/>
      <c r="I924" s="70"/>
      <c r="J924" s="71"/>
      <c r="K924" s="70"/>
      <c r="L924" s="71"/>
      <c r="M924" s="53"/>
    </row>
    <row r="925" spans="2:13" ht="11.25" customHeight="1" x14ac:dyDescent="0.2">
      <c r="B925" s="31" t="s">
        <v>1960</v>
      </c>
      <c r="C925" s="32" t="s">
        <v>1961</v>
      </c>
      <c r="D925" s="36"/>
      <c r="E925" s="37"/>
      <c r="F925" s="38"/>
      <c r="G925" s="37"/>
      <c r="H925" s="38"/>
      <c r="I925" s="37"/>
      <c r="J925" s="38"/>
      <c r="K925" s="37"/>
      <c r="L925" s="38"/>
      <c r="M925" s="53"/>
    </row>
    <row r="926" spans="2:13" ht="11.25" customHeight="1" x14ac:dyDescent="0.2">
      <c r="B926" s="34"/>
      <c r="C926" s="32" t="s">
        <v>1962</v>
      </c>
      <c r="D926" s="36"/>
      <c r="E926" s="70"/>
      <c r="F926" s="71">
        <f>SUM(F928:F943)</f>
        <v>23004</v>
      </c>
      <c r="G926" s="70"/>
      <c r="H926" s="71">
        <f>SUM(H928:H943)</f>
        <v>24350</v>
      </c>
      <c r="I926" s="70"/>
      <c r="J926" s="71">
        <f>SUM(J928:J943)</f>
        <v>27675</v>
      </c>
      <c r="K926" s="70"/>
      <c r="L926" s="71">
        <f>SUM(L928:L943)</f>
        <v>26769</v>
      </c>
      <c r="M926" s="53" t="s">
        <v>1963</v>
      </c>
    </row>
    <row r="927" spans="2:13" ht="11.25" customHeight="1" x14ac:dyDescent="0.2">
      <c r="B927" s="34" t="s">
        <v>1964</v>
      </c>
      <c r="C927" s="35" t="s">
        <v>1965</v>
      </c>
      <c r="D927" s="35"/>
      <c r="E927" s="73"/>
      <c r="F927" s="60"/>
      <c r="G927" s="73"/>
      <c r="H927" s="60"/>
      <c r="I927" s="73"/>
      <c r="J927" s="60"/>
      <c r="K927" s="73"/>
      <c r="L927" s="60"/>
      <c r="M927" s="54" t="s">
        <v>1966</v>
      </c>
    </row>
    <row r="928" spans="2:13" ht="11.25" customHeight="1" x14ac:dyDescent="0.2">
      <c r="B928" s="34" t="s">
        <v>25</v>
      </c>
      <c r="C928" s="35" t="s">
        <v>1967</v>
      </c>
      <c r="D928" s="36" t="s">
        <v>84</v>
      </c>
      <c r="E928" s="37" t="s">
        <v>85</v>
      </c>
      <c r="F928" s="38">
        <v>5970</v>
      </c>
      <c r="G928" s="37" t="s">
        <v>85</v>
      </c>
      <c r="H928" s="38">
        <v>6404</v>
      </c>
      <c r="I928" s="37" t="s">
        <v>85</v>
      </c>
      <c r="J928" s="38">
        <v>7935</v>
      </c>
      <c r="K928" s="37" t="s">
        <v>85</v>
      </c>
      <c r="L928" s="38">
        <v>8158</v>
      </c>
      <c r="M928" s="54" t="s">
        <v>1968</v>
      </c>
    </row>
    <row r="929" spans="2:13" ht="11.25" customHeight="1" x14ac:dyDescent="0.2">
      <c r="B929" s="34" t="s">
        <v>1969</v>
      </c>
      <c r="C929" s="35" t="s">
        <v>2090</v>
      </c>
      <c r="D929" s="36" t="s">
        <v>25</v>
      </c>
      <c r="E929" s="37"/>
      <c r="F929" s="38"/>
      <c r="G929" s="37"/>
      <c r="H929" s="38"/>
      <c r="I929" s="37"/>
      <c r="J929" s="38"/>
      <c r="K929" s="37"/>
      <c r="L929" s="38"/>
      <c r="M929" s="54" t="s">
        <v>2093</v>
      </c>
    </row>
    <row r="930" spans="2:13" ht="11.25" customHeight="1" x14ac:dyDescent="0.2">
      <c r="B930" s="34"/>
      <c r="C930" s="35" t="s">
        <v>2091</v>
      </c>
      <c r="D930" s="36" t="s">
        <v>84</v>
      </c>
      <c r="E930" s="37" t="s">
        <v>85</v>
      </c>
      <c r="F930" s="38">
        <v>1158</v>
      </c>
      <c r="G930" s="37" t="s">
        <v>85</v>
      </c>
      <c r="H930" s="38">
        <v>1321</v>
      </c>
      <c r="I930" s="37" t="s">
        <v>85</v>
      </c>
      <c r="J930" s="38">
        <v>1426</v>
      </c>
      <c r="K930" s="37" t="s">
        <v>85</v>
      </c>
      <c r="L930" s="38">
        <v>512</v>
      </c>
      <c r="M930" s="54" t="s">
        <v>2092</v>
      </c>
    </row>
    <row r="931" spans="2:13" ht="11.25" customHeight="1" x14ac:dyDescent="0.2">
      <c r="B931" s="34" t="s">
        <v>1970</v>
      </c>
      <c r="C931" s="35" t="s">
        <v>1971</v>
      </c>
      <c r="D931" s="47"/>
      <c r="E931" s="37"/>
      <c r="F931" s="38"/>
      <c r="G931" s="37"/>
      <c r="H931" s="38"/>
      <c r="I931" s="37"/>
      <c r="J931" s="38"/>
      <c r="K931" s="37"/>
      <c r="L931" s="38"/>
      <c r="M931" s="54" t="s">
        <v>1972</v>
      </c>
    </row>
    <row r="932" spans="2:13" ht="11.25" customHeight="1" x14ac:dyDescent="0.2">
      <c r="B932" s="45"/>
      <c r="C932" s="35" t="s">
        <v>1973</v>
      </c>
      <c r="D932" s="36" t="s">
        <v>84</v>
      </c>
      <c r="E932" s="37" t="s">
        <v>85</v>
      </c>
      <c r="F932" s="38">
        <v>7905</v>
      </c>
      <c r="G932" s="37" t="s">
        <v>85</v>
      </c>
      <c r="H932" s="38">
        <v>7975</v>
      </c>
      <c r="I932" s="37" t="s">
        <v>85</v>
      </c>
      <c r="J932" s="38">
        <v>9441</v>
      </c>
      <c r="K932" s="37" t="s">
        <v>85</v>
      </c>
      <c r="L932" s="38">
        <v>9714</v>
      </c>
      <c r="M932" s="54" t="s">
        <v>1974</v>
      </c>
    </row>
    <row r="933" spans="2:13" ht="11.25" customHeight="1" x14ac:dyDescent="0.2">
      <c r="B933" s="34" t="s">
        <v>1975</v>
      </c>
      <c r="C933" s="35" t="s">
        <v>1976</v>
      </c>
      <c r="D933" s="47"/>
      <c r="E933" s="37"/>
      <c r="F933" s="38"/>
      <c r="G933" s="37"/>
      <c r="H933" s="38"/>
      <c r="I933" s="37"/>
      <c r="J933" s="38"/>
      <c r="K933" s="37"/>
      <c r="L933" s="38"/>
      <c r="M933" s="54" t="s">
        <v>1977</v>
      </c>
    </row>
    <row r="934" spans="2:13" ht="11.25" customHeight="1" x14ac:dyDescent="0.2">
      <c r="B934" s="34" t="s">
        <v>25</v>
      </c>
      <c r="C934" s="35" t="s">
        <v>1978</v>
      </c>
      <c r="D934" s="36" t="s">
        <v>84</v>
      </c>
      <c r="E934" s="37" t="s">
        <v>85</v>
      </c>
      <c r="F934" s="38">
        <v>3349</v>
      </c>
      <c r="G934" s="37" t="s">
        <v>85</v>
      </c>
      <c r="H934" s="38">
        <v>2957</v>
      </c>
      <c r="I934" s="37" t="s">
        <v>85</v>
      </c>
      <c r="J934" s="38">
        <v>1584</v>
      </c>
      <c r="K934" s="37" t="s">
        <v>85</v>
      </c>
      <c r="L934" s="38">
        <v>863</v>
      </c>
      <c r="M934" s="54" t="s">
        <v>1979</v>
      </c>
    </row>
    <row r="935" spans="2:13" ht="11.25" customHeight="1" x14ac:dyDescent="0.2">
      <c r="B935" s="34" t="s">
        <v>1980</v>
      </c>
      <c r="C935" s="35" t="s">
        <v>1981</v>
      </c>
      <c r="D935" s="47"/>
      <c r="E935" s="37"/>
      <c r="F935" s="38"/>
      <c r="G935" s="37"/>
      <c r="H935" s="38"/>
      <c r="I935" s="37"/>
      <c r="J935" s="38"/>
      <c r="K935" s="37"/>
      <c r="L935" s="38"/>
      <c r="M935" s="54" t="s">
        <v>1977</v>
      </c>
    </row>
    <row r="936" spans="2:13" ht="11.25" customHeight="1" x14ac:dyDescent="0.2">
      <c r="B936" s="45"/>
      <c r="C936" s="35" t="s">
        <v>1982</v>
      </c>
      <c r="D936" s="36" t="s">
        <v>84</v>
      </c>
      <c r="E936" s="37" t="s">
        <v>85</v>
      </c>
      <c r="F936" s="38">
        <v>2293</v>
      </c>
      <c r="G936" s="37" t="s">
        <v>85</v>
      </c>
      <c r="H936" s="38">
        <v>2253</v>
      </c>
      <c r="I936" s="37" t="s">
        <v>85</v>
      </c>
      <c r="J936" s="38">
        <v>1717</v>
      </c>
      <c r="K936" s="37" t="s">
        <v>85</v>
      </c>
      <c r="L936" s="38">
        <v>1825</v>
      </c>
      <c r="M936" s="54" t="s">
        <v>1983</v>
      </c>
    </row>
    <row r="937" spans="2:13" ht="11.25" customHeight="1" x14ac:dyDescent="0.2">
      <c r="B937" s="34" t="s">
        <v>1984</v>
      </c>
      <c r="C937" s="35" t="s">
        <v>1985</v>
      </c>
      <c r="D937" s="36"/>
      <c r="E937" s="37"/>
      <c r="F937" s="38"/>
      <c r="G937" s="37"/>
      <c r="H937" s="38"/>
      <c r="I937" s="37"/>
      <c r="J937" s="38"/>
      <c r="K937" s="37"/>
      <c r="L937" s="38"/>
      <c r="M937" s="54" t="s">
        <v>1986</v>
      </c>
    </row>
    <row r="938" spans="2:13" ht="11.25" customHeight="1" x14ac:dyDescent="0.2">
      <c r="B938" s="34"/>
      <c r="C938" s="35" t="s">
        <v>1987</v>
      </c>
      <c r="D938" s="36" t="s">
        <v>84</v>
      </c>
      <c r="E938" s="37" t="s">
        <v>85</v>
      </c>
      <c r="F938" s="38">
        <v>1553</v>
      </c>
      <c r="G938" s="37" t="s">
        <v>85</v>
      </c>
      <c r="H938" s="38">
        <v>2249</v>
      </c>
      <c r="I938" s="37" t="s">
        <v>85</v>
      </c>
      <c r="J938" s="38">
        <v>2032</v>
      </c>
      <c r="K938" s="37" t="s">
        <v>85</v>
      </c>
      <c r="L938" s="38">
        <v>1546</v>
      </c>
      <c r="M938" s="54" t="s">
        <v>1988</v>
      </c>
    </row>
    <row r="939" spans="2:13" ht="11.25" customHeight="1" x14ac:dyDescent="0.2">
      <c r="B939" s="45" t="s">
        <v>1989</v>
      </c>
      <c r="C939" s="35" t="s">
        <v>1990</v>
      </c>
      <c r="D939" s="36"/>
      <c r="E939" s="37"/>
      <c r="F939" s="38"/>
      <c r="G939" s="37"/>
      <c r="H939" s="38"/>
      <c r="I939" s="37"/>
      <c r="J939" s="38"/>
      <c r="K939" s="37"/>
      <c r="L939" s="38"/>
      <c r="M939" s="54" t="s">
        <v>1991</v>
      </c>
    </row>
    <row r="940" spans="2:13" ht="11.25" customHeight="1" x14ac:dyDescent="0.2">
      <c r="B940" s="45"/>
      <c r="C940" s="35" t="s">
        <v>1992</v>
      </c>
      <c r="D940" s="36" t="s">
        <v>84</v>
      </c>
      <c r="E940" s="37" t="s">
        <v>85</v>
      </c>
      <c r="F940" s="38">
        <v>424</v>
      </c>
      <c r="G940" s="37" t="s">
        <v>85</v>
      </c>
      <c r="H940" s="38">
        <v>400</v>
      </c>
      <c r="I940" s="37" t="s">
        <v>85</v>
      </c>
      <c r="J940" s="38">
        <v>1121</v>
      </c>
      <c r="K940" s="37" t="s">
        <v>85</v>
      </c>
      <c r="L940" s="38">
        <v>1507</v>
      </c>
      <c r="M940" s="54" t="s">
        <v>1993</v>
      </c>
    </row>
    <row r="941" spans="2:13" ht="11.25" customHeight="1" x14ac:dyDescent="0.2">
      <c r="B941" s="34" t="s">
        <v>1994</v>
      </c>
      <c r="C941" s="35" t="s">
        <v>1995</v>
      </c>
      <c r="D941" s="47"/>
      <c r="E941" s="37"/>
      <c r="F941" s="38"/>
      <c r="G941" s="37"/>
      <c r="H941" s="38"/>
      <c r="I941" s="37"/>
      <c r="J941" s="38"/>
      <c r="K941" s="37"/>
      <c r="L941" s="38"/>
      <c r="M941" s="54" t="s">
        <v>1996</v>
      </c>
    </row>
    <row r="942" spans="2:13" ht="11.25" customHeight="1" x14ac:dyDescent="0.2">
      <c r="B942" s="34" t="s">
        <v>1997</v>
      </c>
      <c r="C942" s="35" t="s">
        <v>1998</v>
      </c>
      <c r="D942" s="47"/>
      <c r="E942" s="37"/>
      <c r="F942" s="38"/>
      <c r="G942" s="37"/>
      <c r="H942" s="38"/>
      <c r="I942" s="37"/>
      <c r="J942" s="38"/>
      <c r="K942" s="37"/>
      <c r="L942" s="38"/>
      <c r="M942" s="54" t="s">
        <v>1999</v>
      </c>
    </row>
    <row r="943" spans="2:13" ht="11.25" customHeight="1" x14ac:dyDescent="0.2">
      <c r="B943" s="34" t="s">
        <v>25</v>
      </c>
      <c r="C943" s="35" t="s">
        <v>2000</v>
      </c>
      <c r="D943" s="36" t="s">
        <v>84</v>
      </c>
      <c r="E943" s="37" t="s">
        <v>85</v>
      </c>
      <c r="F943" s="38">
        <v>352</v>
      </c>
      <c r="G943" s="37" t="s">
        <v>85</v>
      </c>
      <c r="H943" s="38">
        <v>791</v>
      </c>
      <c r="I943" s="37" t="s">
        <v>85</v>
      </c>
      <c r="J943" s="38">
        <v>2419</v>
      </c>
      <c r="K943" s="37" t="s">
        <v>85</v>
      </c>
      <c r="L943" s="38">
        <v>2644</v>
      </c>
      <c r="M943" s="54" t="s">
        <v>2001</v>
      </c>
    </row>
    <row r="944" spans="2:13" ht="5.25" customHeight="1" x14ac:dyDescent="0.2">
      <c r="B944" s="45"/>
      <c r="C944" s="46"/>
      <c r="D944" s="47"/>
      <c r="E944" s="37"/>
      <c r="F944" s="65"/>
      <c r="G944" s="37"/>
      <c r="H944" s="65"/>
      <c r="I944" s="37"/>
      <c r="J944" s="65"/>
      <c r="K944" s="37"/>
      <c r="L944" s="65"/>
      <c r="M944" s="50"/>
    </row>
    <row r="945" spans="2:13" ht="11.25" customHeight="1" x14ac:dyDescent="0.2">
      <c r="B945" s="31" t="s">
        <v>2002</v>
      </c>
      <c r="C945" s="32" t="s">
        <v>2003</v>
      </c>
      <c r="D945" s="36"/>
      <c r="E945" s="70"/>
      <c r="F945" s="71">
        <f>SUM(F947:F950)</f>
        <v>2160</v>
      </c>
      <c r="G945" s="70"/>
      <c r="H945" s="71">
        <f>SUM(H947:H950)</f>
        <v>2226</v>
      </c>
      <c r="I945" s="70"/>
      <c r="J945" s="71">
        <f>SUM(J947:J950)</f>
        <v>2158</v>
      </c>
      <c r="K945" s="70"/>
      <c r="L945" s="71">
        <f>SUM(L947:L950)</f>
        <v>2711</v>
      </c>
      <c r="M945" s="53" t="s">
        <v>2004</v>
      </c>
    </row>
    <row r="946" spans="2:13" ht="11.25" customHeight="1" x14ac:dyDescent="0.2">
      <c r="B946" s="34" t="s">
        <v>2005</v>
      </c>
      <c r="C946" s="35" t="s">
        <v>2006</v>
      </c>
      <c r="D946" s="47"/>
      <c r="E946" s="37"/>
      <c r="F946" s="38"/>
      <c r="G946" s="37"/>
      <c r="H946" s="38"/>
      <c r="I946" s="37"/>
      <c r="J946" s="38"/>
      <c r="K946" s="37"/>
      <c r="L946" s="38"/>
      <c r="M946" s="54"/>
    </row>
    <row r="947" spans="2:13" ht="11.25" customHeight="1" x14ac:dyDescent="0.2">
      <c r="B947" s="45"/>
      <c r="C947" s="35" t="s">
        <v>2007</v>
      </c>
      <c r="D947" s="36" t="s">
        <v>25</v>
      </c>
      <c r="E947" s="37"/>
      <c r="F947" s="38"/>
      <c r="G947" s="37"/>
      <c r="H947" s="38"/>
      <c r="I947" s="37"/>
      <c r="J947" s="38"/>
      <c r="K947" s="37"/>
      <c r="L947" s="38"/>
      <c r="M947" s="54" t="s">
        <v>2008</v>
      </c>
    </row>
    <row r="948" spans="2:13" ht="11.25" customHeight="1" x14ac:dyDescent="0.2">
      <c r="B948" s="45"/>
      <c r="C948" s="35" t="s">
        <v>2009</v>
      </c>
      <c r="D948" s="36"/>
      <c r="E948" s="37"/>
      <c r="F948" s="38"/>
      <c r="G948" s="37"/>
      <c r="H948" s="38"/>
      <c r="I948" s="37"/>
      <c r="J948" s="38"/>
      <c r="K948" s="37"/>
      <c r="L948" s="38"/>
      <c r="M948" s="54" t="s">
        <v>2010</v>
      </c>
    </row>
    <row r="949" spans="2:13" ht="11.25" customHeight="1" x14ac:dyDescent="0.2">
      <c r="B949" s="45"/>
      <c r="C949" s="35" t="s">
        <v>2011</v>
      </c>
      <c r="D949" s="36" t="s">
        <v>84</v>
      </c>
      <c r="E949" s="37" t="s">
        <v>85</v>
      </c>
      <c r="F949" s="38">
        <v>2160</v>
      </c>
      <c r="G949" s="37" t="s">
        <v>85</v>
      </c>
      <c r="H949" s="38">
        <v>2226</v>
      </c>
      <c r="I949" s="37" t="s">
        <v>85</v>
      </c>
      <c r="J949" s="38">
        <v>2158</v>
      </c>
      <c r="K949" s="37" t="s">
        <v>85</v>
      </c>
      <c r="L949" s="38">
        <v>2711</v>
      </c>
      <c r="M949" s="54" t="s">
        <v>2012</v>
      </c>
    </row>
    <row r="950" spans="2:13" ht="5.25" customHeight="1" x14ac:dyDescent="0.2">
      <c r="B950" s="45"/>
      <c r="C950" s="46"/>
      <c r="D950" s="47"/>
      <c r="E950" s="37"/>
      <c r="F950" s="38"/>
      <c r="G950" s="37"/>
      <c r="H950" s="38"/>
      <c r="I950" s="37"/>
      <c r="J950" s="38"/>
      <c r="K950" s="37"/>
      <c r="L950" s="38"/>
      <c r="M950" s="50"/>
    </row>
    <row r="951" spans="2:13" ht="11.25" customHeight="1" x14ac:dyDescent="0.2">
      <c r="B951" s="31" t="s">
        <v>2158</v>
      </c>
      <c r="C951" s="32" t="s">
        <v>2164</v>
      </c>
      <c r="D951" s="36"/>
      <c r="E951" s="73"/>
      <c r="F951" s="60"/>
      <c r="G951" s="73"/>
      <c r="H951" s="60"/>
      <c r="I951" s="73"/>
      <c r="J951" s="60"/>
      <c r="K951" s="73"/>
      <c r="L951" s="60"/>
      <c r="M951" s="53"/>
    </row>
    <row r="952" spans="2:13" ht="11.25" customHeight="1" x14ac:dyDescent="0.2">
      <c r="B952" s="31"/>
      <c r="C952" s="32" t="s">
        <v>2163</v>
      </c>
      <c r="D952" s="36"/>
      <c r="E952" s="70"/>
      <c r="F952" s="71">
        <f>F954</f>
        <v>121226</v>
      </c>
      <c r="G952" s="70"/>
      <c r="H952" s="71">
        <f>H954</f>
        <v>136175</v>
      </c>
      <c r="I952" s="70"/>
      <c r="J952" s="71">
        <f>J954</f>
        <v>171438</v>
      </c>
      <c r="K952" s="70"/>
      <c r="L952" s="71">
        <f>L954</f>
        <v>167554</v>
      </c>
      <c r="M952" s="53" t="s">
        <v>2165</v>
      </c>
    </row>
    <row r="953" spans="2:13" ht="11.25" customHeight="1" x14ac:dyDescent="0.2">
      <c r="B953" s="34"/>
      <c r="C953" s="35" t="s">
        <v>2013</v>
      </c>
      <c r="D953" s="47"/>
      <c r="E953" s="37"/>
      <c r="F953" s="38"/>
      <c r="G953" s="37"/>
      <c r="H953" s="38"/>
      <c r="I953" s="37"/>
      <c r="J953" s="38"/>
      <c r="K953" s="37"/>
      <c r="L953" s="38"/>
      <c r="M953" s="54" t="s">
        <v>2166</v>
      </c>
    </row>
    <row r="954" spans="2:13" ht="11.25" customHeight="1" x14ac:dyDescent="0.2">
      <c r="B954" s="34" t="s">
        <v>2160</v>
      </c>
      <c r="C954" s="35" t="s">
        <v>2159</v>
      </c>
      <c r="D954" s="36" t="s">
        <v>84</v>
      </c>
      <c r="E954" s="37" t="s">
        <v>85</v>
      </c>
      <c r="F954" s="38">
        <v>121226</v>
      </c>
      <c r="G954" s="37" t="s">
        <v>85</v>
      </c>
      <c r="H954" s="38">
        <v>136175</v>
      </c>
      <c r="I954" s="37" t="s">
        <v>85</v>
      </c>
      <c r="J954" s="38">
        <v>171438</v>
      </c>
      <c r="K954" s="37" t="s">
        <v>85</v>
      </c>
      <c r="L954" s="38">
        <v>167554</v>
      </c>
      <c r="M954" s="54" t="s">
        <v>2169</v>
      </c>
    </row>
    <row r="955" spans="2:13" ht="5.25" customHeight="1" x14ac:dyDescent="0.2">
      <c r="B955" s="45"/>
      <c r="C955" s="46"/>
      <c r="D955" s="47"/>
      <c r="E955" s="37"/>
      <c r="F955" s="38"/>
      <c r="G955" s="37"/>
      <c r="H955" s="38"/>
      <c r="I955" s="37"/>
      <c r="J955" s="38"/>
      <c r="K955" s="37"/>
      <c r="L955" s="38"/>
      <c r="M955" s="50"/>
    </row>
    <row r="956" spans="2:13" ht="11.25" customHeight="1" x14ac:dyDescent="0.2">
      <c r="B956" s="31" t="s">
        <v>2161</v>
      </c>
      <c r="C956" s="32" t="s">
        <v>2162</v>
      </c>
      <c r="D956" s="36"/>
      <c r="E956" s="73"/>
      <c r="F956" s="68">
        <f>F957</f>
        <v>18259</v>
      </c>
      <c r="G956" s="73"/>
      <c r="H956" s="68">
        <f>H957</f>
        <v>18821</v>
      </c>
      <c r="I956" s="73"/>
      <c r="J956" s="68">
        <f>J957</f>
        <v>30218</v>
      </c>
      <c r="K956" s="73"/>
      <c r="L956" s="68">
        <f>L957</f>
        <v>32939</v>
      </c>
      <c r="M956" s="53" t="s">
        <v>2167</v>
      </c>
    </row>
    <row r="957" spans="2:13" ht="11.25" customHeight="1" x14ac:dyDescent="0.2">
      <c r="B957" s="34" t="s">
        <v>2014</v>
      </c>
      <c r="C957" s="35" t="s">
        <v>2162</v>
      </c>
      <c r="D957" s="36" t="s">
        <v>84</v>
      </c>
      <c r="E957" s="37" t="s">
        <v>85</v>
      </c>
      <c r="F957" s="38">
        <v>18259</v>
      </c>
      <c r="G957" s="37" t="s">
        <v>85</v>
      </c>
      <c r="H957" s="38">
        <v>18821</v>
      </c>
      <c r="I957" s="37" t="s">
        <v>85</v>
      </c>
      <c r="J957" s="38">
        <v>30218</v>
      </c>
      <c r="K957" s="37" t="s">
        <v>85</v>
      </c>
      <c r="L957" s="38">
        <v>32939</v>
      </c>
      <c r="M957" s="54" t="s">
        <v>2168</v>
      </c>
    </row>
    <row r="958" spans="2:13" ht="5.25" customHeight="1" x14ac:dyDescent="0.2">
      <c r="B958" s="45"/>
      <c r="C958" s="46"/>
      <c r="D958" s="47"/>
      <c r="E958" s="37"/>
      <c r="F958" s="38"/>
      <c r="G958" s="37"/>
      <c r="H958" s="38"/>
      <c r="I958" s="37"/>
      <c r="J958" s="38"/>
      <c r="K958" s="37"/>
      <c r="L958" s="38"/>
      <c r="M958" s="50"/>
    </row>
    <row r="959" spans="2:13" ht="11.25" customHeight="1" x14ac:dyDescent="0.2">
      <c r="B959" s="31" t="s">
        <v>2015</v>
      </c>
      <c r="C959" s="32" t="s">
        <v>2016</v>
      </c>
      <c r="D959" s="36"/>
      <c r="E959" s="37"/>
      <c r="F959" s="38"/>
      <c r="G959" s="37"/>
      <c r="H959" s="38"/>
      <c r="I959" s="37"/>
      <c r="J959" s="38"/>
      <c r="K959" s="37"/>
      <c r="L959" s="38"/>
      <c r="M959" s="53" t="s">
        <v>2017</v>
      </c>
    </row>
    <row r="960" spans="2:13" ht="11.25" customHeight="1" x14ac:dyDescent="0.2">
      <c r="B960" s="31"/>
      <c r="C960" s="32" t="s">
        <v>2018</v>
      </c>
      <c r="D960" s="36"/>
      <c r="E960" s="70"/>
      <c r="F960" s="71">
        <f>SUM(F964:F964)</f>
        <v>4664</v>
      </c>
      <c r="G960" s="70"/>
      <c r="H960" s="71">
        <f>SUM(H964:H964)</f>
        <v>5672</v>
      </c>
      <c r="I960" s="70"/>
      <c r="J960" s="71">
        <f>SUM(J964:J964)</f>
        <v>9677</v>
      </c>
      <c r="K960" s="70"/>
      <c r="L960" s="71">
        <f>SUM(L964:L964)</f>
        <v>6195</v>
      </c>
      <c r="M960" s="53" t="s">
        <v>2019</v>
      </c>
    </row>
    <row r="961" spans="2:14" ht="11.25" customHeight="1" x14ac:dyDescent="0.2">
      <c r="B961" s="34" t="s">
        <v>2020</v>
      </c>
      <c r="C961" s="35" t="s">
        <v>2021</v>
      </c>
      <c r="D961" s="47"/>
      <c r="E961" s="91"/>
      <c r="F961" s="72"/>
      <c r="G961" s="91"/>
      <c r="H961" s="72"/>
      <c r="I961" s="91"/>
      <c r="J961" s="72"/>
      <c r="K961" s="91"/>
      <c r="L961" s="72"/>
      <c r="M961" s="54" t="s">
        <v>2022</v>
      </c>
    </row>
    <row r="962" spans="2:14" ht="11.25" customHeight="1" x14ac:dyDescent="0.2">
      <c r="B962" s="34" t="s">
        <v>2023</v>
      </c>
      <c r="C962" s="35" t="s">
        <v>2024</v>
      </c>
      <c r="D962" s="47"/>
      <c r="E962" s="91"/>
      <c r="F962" s="72"/>
      <c r="G962" s="91"/>
      <c r="H962" s="72"/>
      <c r="I962" s="91"/>
      <c r="J962" s="72"/>
      <c r="K962" s="91"/>
      <c r="L962" s="72"/>
      <c r="M962" s="54" t="s">
        <v>2025</v>
      </c>
    </row>
    <row r="963" spans="2:14" ht="11.25" customHeight="1" x14ac:dyDescent="0.2">
      <c r="B963" s="45"/>
      <c r="C963" s="35" t="s">
        <v>2026</v>
      </c>
      <c r="D963" s="36"/>
      <c r="E963" s="58"/>
      <c r="F963" s="57"/>
      <c r="G963" s="58"/>
      <c r="H963" s="57"/>
      <c r="I963" s="58"/>
      <c r="J963" s="57"/>
      <c r="K963" s="58"/>
      <c r="L963" s="57"/>
      <c r="M963" s="54" t="s">
        <v>2027</v>
      </c>
    </row>
    <row r="964" spans="2:14" ht="11.25" customHeight="1" x14ac:dyDescent="0.2">
      <c r="B964" s="34" t="s">
        <v>25</v>
      </c>
      <c r="C964" s="35" t="s">
        <v>2028</v>
      </c>
      <c r="D964" s="36" t="s">
        <v>84</v>
      </c>
      <c r="E964" s="37" t="s">
        <v>85</v>
      </c>
      <c r="F964" s="38">
        <v>4664</v>
      </c>
      <c r="G964" s="37" t="s">
        <v>85</v>
      </c>
      <c r="H964" s="38">
        <v>5672</v>
      </c>
      <c r="I964" s="37" t="s">
        <v>85</v>
      </c>
      <c r="J964" s="38">
        <v>9677</v>
      </c>
      <c r="K964" s="37" t="s">
        <v>85</v>
      </c>
      <c r="L964" s="38">
        <v>6195</v>
      </c>
      <c r="M964" s="54" t="s">
        <v>2029</v>
      </c>
    </row>
    <row r="965" spans="2:14" ht="5.25" customHeight="1" x14ac:dyDescent="0.2">
      <c r="B965" s="45"/>
      <c r="C965" s="35"/>
      <c r="D965" s="36"/>
      <c r="E965" s="37"/>
      <c r="F965" s="38"/>
      <c r="G965" s="37"/>
      <c r="H965" s="38"/>
      <c r="I965" s="37"/>
      <c r="J965" s="38"/>
      <c r="K965" s="37"/>
      <c r="L965" s="38"/>
      <c r="M965" s="54"/>
    </row>
    <row r="966" spans="2:14" ht="3" customHeight="1" x14ac:dyDescent="0.2">
      <c r="B966" s="125"/>
      <c r="C966" s="126"/>
      <c r="D966" s="127"/>
      <c r="E966" s="128"/>
      <c r="F966" s="129"/>
      <c r="G966" s="128"/>
      <c r="H966" s="129"/>
      <c r="I966" s="128"/>
      <c r="J966" s="129"/>
      <c r="K966" s="128"/>
      <c r="L966" s="129"/>
      <c r="M966" s="130"/>
    </row>
    <row r="968" spans="2:14" ht="12.95" customHeight="1" thickBot="1" x14ac:dyDescent="0.25"/>
    <row r="969" spans="2:14" s="136" customFormat="1" ht="16.5" customHeight="1" thickTop="1" x14ac:dyDescent="0.2">
      <c r="B969" s="132" t="s">
        <v>2170</v>
      </c>
      <c r="C969" s="133"/>
      <c r="D969" s="133"/>
      <c r="E969" s="134"/>
      <c r="F969" s="134"/>
      <c r="G969" s="134"/>
      <c r="H969" s="134"/>
      <c r="I969" s="134"/>
      <c r="J969" s="134"/>
      <c r="K969" s="134"/>
      <c r="L969" s="134"/>
      <c r="M969" s="134"/>
      <c r="N969" s="135"/>
    </row>
    <row r="970" spans="2:14" s="136" customFormat="1" ht="5.25" customHeight="1" x14ac:dyDescent="0.2">
      <c r="B970" s="137"/>
      <c r="D970" s="138"/>
      <c r="E970" s="135"/>
      <c r="F970" s="135"/>
      <c r="G970" s="135"/>
      <c r="H970" s="135"/>
      <c r="I970" s="135"/>
      <c r="J970" s="135"/>
      <c r="K970" s="135"/>
      <c r="L970" s="135"/>
      <c r="M970" s="135"/>
      <c r="N970" s="135"/>
    </row>
    <row r="971" spans="2:14" s="136" customFormat="1" ht="16.5" customHeight="1" x14ac:dyDescent="0.2">
      <c r="B971" s="139" t="s">
        <v>2149</v>
      </c>
      <c r="D971" s="138"/>
      <c r="E971" s="135"/>
      <c r="F971" s="135"/>
      <c r="G971" s="135"/>
      <c r="H971" s="135"/>
      <c r="I971" s="135"/>
      <c r="J971" s="135"/>
      <c r="K971" s="135"/>
      <c r="L971" s="135"/>
      <c r="M971" s="135"/>
      <c r="N971" s="135"/>
    </row>
  </sheetData>
  <mergeCells count="12">
    <mergeCell ref="B4:B6"/>
    <mergeCell ref="C4:C6"/>
    <mergeCell ref="D4:D6"/>
    <mergeCell ref="K4:L4"/>
    <mergeCell ref="M4:M6"/>
    <mergeCell ref="K5:K6"/>
    <mergeCell ref="I4:J4"/>
    <mergeCell ref="I5:I6"/>
    <mergeCell ref="E4:F4"/>
    <mergeCell ref="E5:E6"/>
    <mergeCell ref="G4:H4"/>
    <mergeCell ref="G5:G6"/>
  </mergeCells>
  <printOptions horizontalCentered="1"/>
  <pageMargins left="0.15748031496062992" right="0.15748031496062992" top="0.19685039370078741" bottom="0.15748031496062992" header="0.15748031496062992" footer="0.15748031496062992"/>
  <pageSetup paperSize="9" scale="75" fitToHeight="1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ΒΙΟΜ. ΠΡΟΙΟΝΤA-IND. COMMODITIES</vt:lpstr>
      <vt:lpstr>'ΒΙΟΜ. ΠΡΟΙΟΝΤA-IND. COMMODITIES'!Print_Area</vt:lpstr>
      <vt:lpstr>'ΒΙΟΜ. ΠΡΟΙΟΝΤA-IND. COMMODITIES'!Print_Titles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Theodoulou  George</cp:lastModifiedBy>
  <cp:lastPrinted>2025-09-10T08:46:12Z</cp:lastPrinted>
  <dcterms:created xsi:type="dcterms:W3CDTF">2018-08-09T06:58:38Z</dcterms:created>
  <dcterms:modified xsi:type="dcterms:W3CDTF">2025-09-10T08:46:32Z</dcterms:modified>
</cp:coreProperties>
</file>