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225" tabRatio="619" activeTab="0"/>
  </bookViews>
  <sheets>
    <sheet name="Κύριες Μεταβλητές" sheetId="1" r:id="rId1"/>
    <sheet name="Προσέγγιση Παραγωγής" sheetId="2" r:id="rId2"/>
    <sheet name="Προσέγγιση Δαπανών" sheetId="3" r:id="rId3"/>
    <sheet name="Προσέγγιση Εισοδήματος" sheetId="4" r:id="rId4"/>
  </sheets>
  <definedNames>
    <definedName name="_xlnm.Print_Area" localSheetId="0">'Κύριες Μεταβλητές'!$B$1:$AD$33</definedName>
    <definedName name="_xlnm.Print_Area" localSheetId="2">'Προσέγγιση Δαπανών'!$B$1:$AD$53</definedName>
    <definedName name="_xlnm.Print_Area" localSheetId="3">'Προσέγγιση Εισοδήματος'!$B$1:$AD$30</definedName>
    <definedName name="_xlnm.Print_Area" localSheetId="1">'Προσέγγιση Παραγωγής'!$B$1:$AD$149</definedName>
    <definedName name="_xlnm.Print_Titles" localSheetId="0">'Κύριες Μεταβλητές'!$B:$C,'Κύριες Μεταβλητές'!$3:$3</definedName>
    <definedName name="_xlnm.Print_Titles" localSheetId="2">'Προσέγγιση Δαπανών'!$B:$C,'Προσέγγιση Δαπανών'!$3:$3</definedName>
    <definedName name="_xlnm.Print_Titles" localSheetId="3">'Προσέγγιση Εισοδήματος'!$B:$C,'Προσέγγιση Εισοδήματος'!$3:$3</definedName>
    <definedName name="_xlnm.Print_Titles" localSheetId="1">'Προσέγγιση Παραγωγής'!$B:$C,'Προσέγγιση Παραγωγής'!$3:$3</definedName>
  </definedNames>
  <calcPr fullCalcOnLoad="1"/>
</workbook>
</file>

<file path=xl/sharedStrings.xml><?xml version="1.0" encoding="utf-8"?>
<sst xmlns="http://schemas.openxmlformats.org/spreadsheetml/2006/main" count="323" uniqueCount="111">
  <si>
    <t xml:space="preserve">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</si>
  <si>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</si>
  <si>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</si>
  <si>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</si>
  <si>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</si>
  <si>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</si>
  <si>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</si>
  <si>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</si>
  <si>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</si>
  <si>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</si>
  <si>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</si>
  <si>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</si>
  <si>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</si>
  <si>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</si>
  <si>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</si>
  <si>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</si>
  <si>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</si>
  <si>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</si>
  <si>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</si>
  <si>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</si>
  <si>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</si>
  <si>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 xml:space="preserve"> % ετήσια ποσοστιαία μεταβολή σε τρέχουσες τιμές</t>
  </si>
  <si>
    <t xml:space="preserve"> Ακαθάριστο Εγχώριο Προϊόν σε τρέχουσες τιμές αγοράς</t>
  </si>
  <si>
    <t xml:space="preserve"> Σχέση με άλλα σύνολα Εθνικών Λογαριασμών</t>
  </si>
  <si>
    <t>Συν: Καθαρές εισροές εισοδήματος από ξένες χώρες</t>
  </si>
  <si>
    <t xml:space="preserve"> Mέσος Πληθυσμός (σε χιλιάδες)</t>
  </si>
  <si>
    <r>
      <rPr>
        <vertAlign val="superscript"/>
        <sz val="10"/>
        <color indexed="8"/>
        <rFont val="Arial Greek"/>
        <family val="0"/>
      </rPr>
      <t xml:space="preserve"> p</t>
    </r>
    <r>
      <rPr>
        <sz val="10"/>
        <color indexed="8"/>
        <rFont val="Arial Greek"/>
        <family val="0"/>
      </rPr>
      <t>: Προκαταρκτικά στοιχεία</t>
    </r>
  </si>
  <si>
    <t>Σημειώσεις:</t>
  </si>
  <si>
    <t>ΕΘΝΙΚΟΙ ΛΟΓΑΡΙΑΣΜΟΙ - ΚΥΡΙΕΣ ΜΕΤΑΒΛΗΤΕΣ</t>
  </si>
  <si>
    <t>Γεωργία, δασοκομία και αλιεία</t>
  </si>
  <si>
    <t>Ορυχεία και λατομεία</t>
  </si>
  <si>
    <t>Μεταποιητικές βιομηχανίες</t>
  </si>
  <si>
    <t>Παραγωγή  ηλεκτρικού  ρεύματος, φυσικού αερίου, ατμού και κλιματισμού</t>
  </si>
  <si>
    <t>Παροχή νερού, επεξεργασία λυμάτων, διαχείριση αποβλήτων και δραστηριότητες εξυγίανσης</t>
  </si>
  <si>
    <t>Κατασκευές</t>
  </si>
  <si>
    <t>Χονδρικό και λιανικό εμπόριο, επισκευή μηχανοκινήτων οχημάτων και μοτοσικλετών</t>
  </si>
  <si>
    <t>Μεταφορά και αποθήκευση</t>
  </si>
  <si>
    <t>Δραστηριότητες υπηρεσιών παροχής καταλύματος και υπηρεσιών εστίασης</t>
  </si>
  <si>
    <t>Ενημέρωση και επικοινωνία</t>
  </si>
  <si>
    <t>Χρηματοπιστωτικές και ασφαλιστικές δραστηριότητες</t>
  </si>
  <si>
    <t>Διαχείριση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</si>
  <si>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</si>
  <si>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</si>
  <si>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άμυνα, υποχρεωτική κοινωνική ασφάλιση</t>
  </si>
  <si>
    <t>Εκπαίδευση</t>
  </si>
  <si>
    <t>Δραστηριότητες σχετικές με την ανθρώπινη υγεία και κοινωνική μέριμνα</t>
  </si>
  <si>
    <t>Τέχνες, διασκέδαση και ψυχαγωγία</t>
  </si>
  <si>
    <t>Άλλες δραστηριότητες παροχής υπηρεσιών</t>
  </si>
  <si>
    <t>Δραστηριότητες νοικοκυριών ως εργοδοτών</t>
  </si>
  <si>
    <t>Ακαθάριστο Εγχώριο Προϊόν σε τρέχουσες τιμές αγοράς κατά Οικονομική Δραστηριότητα (Ευρώ εκ.)</t>
  </si>
  <si>
    <t xml:space="preserve"> Σύνολο Ακαθάριστης Προστιθέμενης αξίας</t>
  </si>
  <si>
    <t>Ετήσια Ποσοστιαία Μεταβολή του Ακαθάριστου Εγχώριου</t>
  </si>
  <si>
    <t>Ετήσια Ποσοστιαία Μεταβολή του Ακαθάριστου Εγχώριου Προϊόντος κατά Οικονομική Δραστηριότητα (σε τρέχουσες τιμές αγοράς)</t>
  </si>
  <si>
    <t xml:space="preserve"> Σύνολο Ακαθάριστης Προστιθέμενης αξίας (%)</t>
  </si>
  <si>
    <t>Ποσοστό κατανομής της ακαθάριστης προστιθέμενης αξίας κατά οικονομική δραστηριότητα (%)</t>
  </si>
  <si>
    <t xml:space="preserve">Ακαθάριστο Εγχώριο Προϊόν κατά Κατηγορία Δαπανών </t>
  </si>
  <si>
    <t>σε τρέχουσες τιμές αγοράς (Ευρώ εκ.)</t>
  </si>
  <si>
    <t xml:space="preserve"> Δημόσια κατανάλωση </t>
  </si>
  <si>
    <t xml:space="preserve"> Ιδιωτική κατανάλωση</t>
  </si>
  <si>
    <t xml:space="preserve"> Εξαγωγές αγαθών και υπηρεσιών</t>
  </si>
  <si>
    <t xml:space="preserve"> Μείον:  Εισαγωγές αγαθών και υπηρεσιών</t>
  </si>
  <si>
    <t>Ετήσια Ποσοστιαία Μεταβολή του Ακαθάριστου Εγχώριου Προϊόντος, σε τρέχουσες τιμές αγοράς, κατά Κατηγορία Δαπανών (%)</t>
  </si>
  <si>
    <t xml:space="preserve"> Εισαγωγές αγαθών και υπηρεσιών</t>
  </si>
  <si>
    <t>Ακαθάριστο Εγχώριο Προϊόν, κατά Κατηγορία Εισοδήματος, σε τρέχουσες τιμές αγοράς (Ευρώ εκ.)</t>
  </si>
  <si>
    <t>Ετήσια Ποσοστιαία Μεταβολή του Ακαθάριστου Εγχώριου Προϊόντος, σε τρέχουσες τιμές αγοράς, κατά Κατηγορία Εισοδήματος (%)</t>
  </si>
  <si>
    <t>Μεικτό Εισόδημα</t>
  </si>
  <si>
    <t>Καθαρό λειτουργικό πλεόνασμα</t>
  </si>
  <si>
    <t>Μείον:  Ανάλωση παγίου κεφαλαίου</t>
  </si>
  <si>
    <t xml:space="preserve">     Εθνικό Εισόδημα σε τρέχουσες τιμές </t>
  </si>
  <si>
    <t>Κατά κεφαλή ΑΕΠ  (Ευρώ)</t>
  </si>
  <si>
    <t>Κατά κεφαλή ΑΕΕ (Ευρώ)</t>
  </si>
  <si>
    <t>ΑΚΑΘΑΡΙΣΤΟ ΕΓΧΩΡΙΟ ΠΡΟΪΟΝ - ΠΡΟΣΕΓΓΙΣΗ ΤΗΣ ΠΑΡΑΓΩΓΗΣ</t>
  </si>
  <si>
    <t>ΑΚΑΘΑΡΙΣΤΟ ΕΓΧΩΡΙΟ ΠΡΟΪΟΝ - ΠΡΟΣΕΓΓΙΣΗ ΤΩΝ ΔΑΠΑΝΩΝ</t>
  </si>
  <si>
    <t xml:space="preserve"> Ακαθάριστος σχηματισμός κεφαλαίου</t>
  </si>
  <si>
    <t xml:space="preserve">   Ακαθάριστος σχηματισμός παγίου κεφαλαίου</t>
  </si>
  <si>
    <t xml:space="preserve"> Ακαθάριστος σχηματισμός παγίου κεφαλαίου</t>
  </si>
  <si>
    <t>Απολαβές Μισθωτών</t>
  </si>
  <si>
    <t>Ανάλωση Παγίου Κεφαλαίου</t>
  </si>
  <si>
    <t>Φόροι επί της παραγωγής και των εισαγωγών</t>
  </si>
  <si>
    <t>Μείον: Επιδοτήσεις</t>
  </si>
  <si>
    <t>Μείον:    Επιδοτήσεις  προϊόντων</t>
  </si>
  <si>
    <t xml:space="preserve"> Συν:        Καθαροί φόροι επί προϊόντων</t>
  </si>
  <si>
    <t xml:space="preserve">     Ακαθάριστο Εγχώριο Προϊόν (ΑΕΠ) σε τρέχουσες τιμές</t>
  </si>
  <si>
    <t xml:space="preserve">     Ακαθάριστο Εθνικό Εισόδημα (ΑΕΕ) σε τρέχουσες τιμές </t>
  </si>
  <si>
    <t xml:space="preserve">  % Ετήσια ποσοστιαία μεταβολή </t>
  </si>
  <si>
    <t>ΑΚΑΘΑΡΙΣΤΟ ΕΓΧΩΡΙΟ ΠΡΟΪΟΝ - ΠΡΟΣΕΓΓΙΣΗ ΤΟΥ ΕΙΣΟΔΗΜΑΤΟΣ</t>
  </si>
  <si>
    <r>
      <t>Πρωτογενής τομέας</t>
    </r>
    <r>
      <rPr>
        <sz val="10"/>
        <color indexed="8"/>
        <rFont val="Arial"/>
        <family val="2"/>
      </rPr>
      <t xml:space="preserve"> ( Α )</t>
    </r>
  </si>
  <si>
    <r>
      <t xml:space="preserve">Τριτογενής τομέας </t>
    </r>
    <r>
      <rPr>
        <sz val="10"/>
        <color indexed="8"/>
        <rFont val="Arial"/>
        <family val="2"/>
      </rPr>
      <t>( G μέχρι T )</t>
    </r>
  </si>
  <si>
    <r>
      <t>Δευτερογενής τομέας</t>
    </r>
    <r>
      <rPr>
        <sz val="10"/>
        <color indexed="8"/>
        <rFont val="Arial"/>
        <family val="2"/>
      </rPr>
      <t xml:space="preserve"> ( B μέχρι F )</t>
    </r>
  </si>
  <si>
    <r>
      <t>2020</t>
    </r>
    <r>
      <rPr>
        <b/>
        <vertAlign val="superscript"/>
        <sz val="10"/>
        <color indexed="12"/>
        <rFont val="Arial"/>
        <family val="2"/>
      </rPr>
      <t>p</t>
    </r>
  </si>
  <si>
    <t xml:space="preserve">Προϊόντος κατά Οικονομική Δραστηριότητα σε μετρήσεις </t>
  </si>
  <si>
    <t>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</t>
  </si>
  <si>
    <t>Τα στοιχεία των Εθνικών Λογαριασμών καταρτίστηκαν σύμφωνα με το Ευρωπαϊκό Σύστημα Λογαριασμών ESA2010.</t>
  </si>
  <si>
    <r>
      <t>Ακαθάριστο Εγχώριο Προϊόν                                                              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Ευρώ εκ.</t>
    </r>
  </si>
  <si>
    <r>
      <t xml:space="preserve"> % ετησία ποσοστιαία μεταβολή σε μετρήσεις όγκου (σταθερές τιμές)</t>
    </r>
    <r>
      <rPr>
        <vertAlign val="superscript"/>
        <sz val="10"/>
        <rFont val="Arial"/>
        <family val="2"/>
      </rPr>
      <t>1</t>
    </r>
  </si>
  <si>
    <t>2. Οι Φόροι επί προϊόντων περιλαμβάνουν τον Φόρο Προστιθέμενης Αξίας (Φ.Π.Α), τους Φόρους και Δασμούς επί εισαγωγών και τους Φόρους επί προϊόντων εκτός από Φ.Π.Α. και φόρους επί εισαγωγών.</t>
  </si>
  <si>
    <r>
      <t>Συν:        Φόροι επί προϊόντων</t>
    </r>
    <r>
      <rPr>
        <i/>
        <vertAlign val="superscript"/>
        <sz val="10"/>
        <rFont val="Arial"/>
        <family val="2"/>
      </rPr>
      <t>2</t>
    </r>
  </si>
  <si>
    <t xml:space="preserve"> Τα στοιχεία των Εθνικών Λογαριασμών καταρτίστηκαν σύμφωνα με το Ευρωπαϊκό Σύστημα Λογαριασμών ESA2010.</t>
  </si>
  <si>
    <r>
      <t>Ακαθάριστο Εγχώριο Προϊόν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κατά Οικονομική Δραστηριότητα, Ευρώ εκ.</t>
    </r>
  </si>
  <si>
    <r>
      <t>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%</t>
    </r>
  </si>
  <si>
    <r>
      <t>Ακαθάριστο Εγχώριο Προϊόν κατά Κατηγορία Δαπανών,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Ευρώ εκ.</t>
    </r>
  </si>
  <si>
    <r>
      <t>Ετήσια Ποσοστιαία Μεταβολή του Ακαθάριστου Εγχώριου Προϊόντος,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 κατά Κατηγορία Δαπανών, %</t>
    </r>
  </si>
  <si>
    <r>
      <t>Ακαθάριστο Εγχώριο Προϊόν 
σε μετρήσεις όγκου (σταθερές τιμές)</t>
    </r>
    <r>
      <rPr>
        <b/>
        <vertAlign val="superscript"/>
        <sz val="10"/>
        <rFont val="Arial"/>
        <family val="2"/>
      </rPr>
      <t>1</t>
    </r>
  </si>
  <si>
    <t xml:space="preserve">   Αυξομείωση αποθεμάτων (συμπ. τιμαλφών)</t>
  </si>
  <si>
    <t>Ακαθάριστο Εγχώριο Προϊόν 
σε Τρέχουσες Τιμές Αγοράς Ευρώ εκ.</t>
  </si>
  <si>
    <t xml:space="preserve">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 </t>
  </si>
  <si>
    <t xml:space="preserve">   Η μεθοδολογία αλυσιδωτής σύνδεσης (chain linking) δεν εφαρμόζεται στη μεταβλητή "Αυξομείωση αποθεμάτων (συμπερ. τιμαλφών)", καθώς παρουσιάζει αρνητικές τιμές για κάποιες χρονιές.</t>
  </si>
  <si>
    <r>
      <t xml:space="preserve"> Ακαθάριστο Εγχώριο Προϊόν σε μετρήσεις όγκου (σταθερές τιμές)</t>
    </r>
    <r>
      <rPr>
        <b/>
        <vertAlign val="superscript"/>
        <sz val="10"/>
        <rFont val="Arial"/>
        <family val="2"/>
      </rPr>
      <t>1</t>
    </r>
  </si>
  <si>
    <t>(Τελευταία Ενημέρωση 04/03/2022)</t>
  </si>
  <si>
    <t>COPYRIGHT © :2022, ΚΥΠΡΙΑΚΗ ΔΗΜΟΚΡΑΤΙΑ, ΣΤΑΤΙΣΤΙΚΗ ΥΠΗΡΕΣΙΑ</t>
  </si>
  <si>
    <r>
      <t>2021</t>
    </r>
    <r>
      <rPr>
        <b/>
        <vertAlign val="superscript"/>
        <sz val="10"/>
        <color indexed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</si>
</sst>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&quot;€&quot;\-#,##0"/>
    <numFmt numFmtId="167" formatCode="&quot;€&quot;#,##0;[Red]&quot;€&quot;\-#,##0"/>
    <numFmt numFmtId="168" formatCode="&quot;€&quot;#,##0.00;&quot;€&quot;\-#,##0.00"/>
    <numFmt numFmtId="169" formatCode="&quot;€&quot;#,##0.00;[Red]&quot;€&quot;\-#,##0.00"/>
    <numFmt numFmtId="170" formatCode="_ &quot;€&quot;* #,##0_ ;_ &quot;€&quot;* \-#,##0_ ;_ &quot;€&quot;* &quot;-&quot;_ ;_ @_ "/>
    <numFmt numFmtId="171" formatCode="_ * #,##0_ ;_ * \-#,##0_ ;_ * &quot;-&quot;_ ;_ @_ "/>
    <numFmt numFmtId="172" formatCode="_ &quot;€&quot;* #,##0.00_ ;_ &quot;€&quot;* \-#,##0.00_ ;_ &quot;€&quot;* &quot;-&quot;??_ ;_ @_ "/>
    <numFmt numFmtId="173" formatCode="_ * #,##0.00_ ;_ * \-#,##0.00_ ;_ * &quot;-&quot;??_ ;_ @_ "/>
    <numFmt numFmtId="174" formatCode="\$#,##0.00\ ;[Red]\(\$#,##0.00\)"/>
    <numFmt numFmtId="175" formatCode="#,##0.0"/>
    <numFmt numFmtId="176" formatCode="0.0"/>
    <numFmt numFmtId="177" formatCode="#,##0.000"/>
    <numFmt numFmtId="178" formatCode="#,##0.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00"/>
    <numFmt numFmtId="191" formatCode="0.00000000"/>
    <numFmt numFmtId="192" formatCode="#,##0.000000"/>
    <numFmt numFmtId="193" formatCode="#,##0.0000000"/>
    <numFmt numFmtId="194" formatCode="#,##0.00000000"/>
    <numFmt numFmtId="195" formatCode="0.0%"/>
    <numFmt numFmtId="196" formatCode="0.000%"/>
    <numFmt numFmtId="197" formatCode="0.0000%"/>
    <numFmt numFmtId="198" formatCode="0.00000%"/>
  </numFmts>
  <fonts count="82">
    <font>
      <sz val="9"/>
      <color indexed="8"/>
      <name val="»iioUoia"/>
      <family val="0"/>
    </font>
    <font>
      <b/>
      <sz val="10"/>
      <color indexed="8"/>
      <name val="»iioUoia"/>
      <family val="0"/>
    </font>
    <font>
      <i/>
      <sz val="10"/>
      <color indexed="8"/>
      <name val="»iioUoia"/>
      <family val="0"/>
    </font>
    <font>
      <b/>
      <i/>
      <sz val="10"/>
      <color indexed="8"/>
      <name val="»iioUoia"/>
      <family val="0"/>
    </font>
    <font>
      <b/>
      <sz val="9"/>
      <color indexed="8"/>
      <name val="»iioUoia"/>
      <family val="0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24"/>
      <color indexed="12"/>
      <name val="Arial Greek"/>
      <family val="2"/>
    </font>
    <font>
      <b/>
      <sz val="10"/>
      <color indexed="12"/>
      <name val="Arial Greek"/>
      <family val="2"/>
    </font>
    <font>
      <sz val="10"/>
      <color indexed="12"/>
      <name val="Arial Greek"/>
      <family val="2"/>
    </font>
    <font>
      <sz val="10"/>
      <color indexed="8"/>
      <name val="Arial Greek"/>
      <family val="2"/>
    </font>
    <font>
      <b/>
      <sz val="10"/>
      <color indexed="8"/>
      <name val="Arial Greek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name val="Arial Greek"/>
      <family val="2"/>
    </font>
    <font>
      <i/>
      <sz val="10"/>
      <name val="Arial"/>
      <family val="2"/>
    </font>
    <font>
      <vertAlign val="superscript"/>
      <sz val="10"/>
      <color indexed="8"/>
      <name val="Arial Greek"/>
      <family val="0"/>
    </font>
    <font>
      <b/>
      <vertAlign val="superscript"/>
      <sz val="10"/>
      <color indexed="12"/>
      <name val="Arial"/>
      <family val="2"/>
    </font>
    <font>
      <b/>
      <sz val="24"/>
      <color indexed="12"/>
      <name val="Arial"/>
      <family val="2"/>
    </font>
    <font>
      <i/>
      <sz val="10"/>
      <color indexed="8"/>
      <name val="Arial Greek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»iioUoi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»iioUoia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Greek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»iioUoi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»iioUoi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Greek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" fontId="4" fillId="0" borderId="0">
      <alignment/>
      <protection/>
    </xf>
    <xf numFmtId="164" fontId="0" fillId="0" borderId="0" applyFont="0" applyFill="0" applyBorder="0" applyAlignment="0" applyProtection="0"/>
    <xf numFmtId="174" fontId="4" fillId="0" borderId="0">
      <alignment/>
      <protection/>
    </xf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4" fillId="0" borderId="0">
      <alignment/>
      <protection/>
    </xf>
    <xf numFmtId="9" fontId="5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2" fillId="33" borderId="0" xfId="0" applyFont="1" applyFill="1" applyBorder="1" applyAlignment="1">
      <alignment/>
    </xf>
    <xf numFmtId="0" fontId="9" fillId="33" borderId="10" xfId="0" applyNumberFormat="1" applyFont="1" applyFill="1" applyBorder="1" applyAlignment="1" applyProtection="1">
      <alignment horizontal="left"/>
      <protection locked="0"/>
    </xf>
    <xf numFmtId="0" fontId="11" fillId="33" borderId="10" xfId="0" applyNumberFormat="1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7" fillId="33" borderId="10" xfId="0" applyFont="1" applyFill="1" applyBorder="1" applyAlignment="1" applyProtection="1">
      <alignment/>
      <protection/>
    </xf>
    <xf numFmtId="0" fontId="12" fillId="33" borderId="10" xfId="0" applyNumberFormat="1" applyFont="1" applyFill="1" applyBorder="1" applyAlignment="1" applyProtection="1">
      <alignment/>
      <protection locked="0"/>
    </xf>
    <xf numFmtId="0" fontId="75" fillId="33" borderId="10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 locked="0"/>
    </xf>
    <xf numFmtId="0" fontId="75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 vertical="center"/>
    </xf>
    <xf numFmtId="0" fontId="7" fillId="33" borderId="11" xfId="0" applyNumberFormat="1" applyFont="1" applyFill="1" applyBorder="1" applyAlignment="1" applyProtection="1">
      <alignment vertical="center"/>
      <protection locked="0"/>
    </xf>
    <xf numFmtId="0" fontId="7" fillId="33" borderId="12" xfId="0" applyNumberFormat="1" applyFont="1" applyFill="1" applyBorder="1" applyAlignment="1" applyProtection="1">
      <alignment vertical="center"/>
      <protection locked="0"/>
    </xf>
    <xf numFmtId="0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vertical="center"/>
    </xf>
    <xf numFmtId="175" fontId="16" fillId="33" borderId="14" xfId="0" applyNumberFormat="1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>
      <alignment vertical="center"/>
    </xf>
    <xf numFmtId="0" fontId="7" fillId="33" borderId="15" xfId="0" applyNumberFormat="1" applyFont="1" applyFill="1" applyBorder="1" applyAlignment="1" applyProtection="1">
      <alignment vertical="center"/>
      <protection locked="0"/>
    </xf>
    <xf numFmtId="0" fontId="7" fillId="33" borderId="16" xfId="0" applyNumberFormat="1" applyFont="1" applyFill="1" applyBorder="1" applyAlignment="1" applyProtection="1">
      <alignment vertical="center"/>
      <protection locked="0"/>
    </xf>
    <xf numFmtId="175" fontId="15" fillId="33" borderId="14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vertical="center"/>
    </xf>
    <xf numFmtId="0" fontId="15" fillId="33" borderId="16" xfId="0" applyNumberFormat="1" applyFont="1" applyFill="1" applyBorder="1" applyAlignment="1" applyProtection="1">
      <alignment vertical="center"/>
      <protection locked="0"/>
    </xf>
    <xf numFmtId="0" fontId="18" fillId="33" borderId="15" xfId="0" applyNumberFormat="1" applyFont="1" applyFill="1" applyBorder="1" applyAlignment="1" applyProtection="1">
      <alignment horizontal="left" vertical="center"/>
      <protection locked="0"/>
    </xf>
    <xf numFmtId="0" fontId="7" fillId="33" borderId="16" xfId="0" applyNumberFormat="1" applyFont="1" applyFill="1" applyBorder="1" applyAlignment="1" applyProtection="1">
      <alignment horizontal="left" vertical="center"/>
      <protection locked="0"/>
    </xf>
    <xf numFmtId="0" fontId="18" fillId="33" borderId="15" xfId="0" applyNumberFormat="1" applyFont="1" applyFill="1" applyBorder="1" applyAlignment="1" applyProtection="1">
      <alignment vertical="center"/>
      <protection locked="0"/>
    </xf>
    <xf numFmtId="0" fontId="18" fillId="33" borderId="16" xfId="0" applyNumberFormat="1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>
      <alignment vertical="center"/>
    </xf>
    <xf numFmtId="0" fontId="8" fillId="33" borderId="15" xfId="0" applyNumberFormat="1" applyFont="1" applyFill="1" applyBorder="1" applyAlignment="1" applyProtection="1">
      <alignment horizontal="left" vertical="center"/>
      <protection locked="0"/>
    </xf>
    <xf numFmtId="0" fontId="8" fillId="33" borderId="16" xfId="0" applyNumberFormat="1" applyFont="1" applyFill="1" applyBorder="1" applyAlignment="1" applyProtection="1">
      <alignment vertical="center"/>
      <protection locked="0"/>
    </xf>
    <xf numFmtId="0" fontId="17" fillId="33" borderId="15" xfId="0" applyNumberFormat="1" applyFont="1" applyFill="1" applyBorder="1" applyAlignment="1" applyProtection="1">
      <alignment horizontal="left" vertical="center"/>
      <protection locked="0"/>
    </xf>
    <xf numFmtId="0" fontId="17" fillId="33" borderId="16" xfId="0" applyNumberFormat="1" applyFont="1" applyFill="1" applyBorder="1" applyAlignment="1" applyProtection="1">
      <alignment vertical="center"/>
      <protection locked="0"/>
    </xf>
    <xf numFmtId="0" fontId="18" fillId="33" borderId="16" xfId="0" applyFont="1" applyFill="1" applyBorder="1" applyAlignment="1">
      <alignment vertical="center"/>
    </xf>
    <xf numFmtId="0" fontId="7" fillId="33" borderId="15" xfId="0" applyNumberFormat="1" applyFont="1" applyFill="1" applyBorder="1" applyAlignment="1" applyProtection="1">
      <alignment horizontal="left" vertical="center"/>
      <protection locked="0"/>
    </xf>
    <xf numFmtId="0" fontId="76" fillId="33" borderId="0" xfId="0" applyFont="1" applyFill="1" applyBorder="1" applyAlignment="1">
      <alignment vertical="center"/>
    </xf>
    <xf numFmtId="0" fontId="76" fillId="33" borderId="15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vertical="center"/>
      <protection locked="0"/>
    </xf>
    <xf numFmtId="0" fontId="6" fillId="33" borderId="16" xfId="0" applyNumberFormat="1" applyFont="1" applyFill="1" applyBorder="1" applyAlignment="1" applyProtection="1">
      <alignment vertical="center"/>
      <protection locked="0"/>
    </xf>
    <xf numFmtId="0" fontId="75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2" xfId="0" applyNumberFormat="1" applyFont="1" applyFill="1" applyBorder="1" applyAlignment="1" applyProtection="1">
      <alignment horizontal="left" vertical="center"/>
      <protection locked="0"/>
    </xf>
    <xf numFmtId="175" fontId="16" fillId="33" borderId="18" xfId="0" applyNumberFormat="1" applyFont="1" applyFill="1" applyBorder="1" applyAlignment="1" applyProtection="1">
      <alignment vertical="center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175" fontId="7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77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176" fontId="15" fillId="33" borderId="14" xfId="0" applyNumberFormat="1" applyFont="1" applyFill="1" applyBorder="1" applyAlignment="1">
      <alignment vertical="center"/>
    </xf>
    <xf numFmtId="175" fontId="15" fillId="33" borderId="14" xfId="0" applyNumberFormat="1" applyFont="1" applyFill="1" applyBorder="1" applyAlignment="1">
      <alignment vertical="center"/>
    </xf>
    <xf numFmtId="175" fontId="15" fillId="33" borderId="14" xfId="0" applyNumberFormat="1" applyFont="1" applyFill="1" applyBorder="1" applyAlignment="1" applyProtection="1">
      <alignment horizontal="right" vertical="center"/>
      <protection locked="0"/>
    </xf>
    <xf numFmtId="175" fontId="15" fillId="33" borderId="14" xfId="0" applyNumberFormat="1" applyFont="1" applyFill="1" applyBorder="1" applyAlignment="1" applyProtection="1">
      <alignment vertical="center"/>
      <protection/>
    </xf>
    <xf numFmtId="175" fontId="15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75" fontId="16" fillId="33" borderId="14" xfId="0" applyNumberFormat="1" applyFont="1" applyFill="1" applyBorder="1" applyAlignment="1" applyProtection="1">
      <alignment horizontal="left" vertical="center"/>
      <protection locked="0"/>
    </xf>
    <xf numFmtId="175" fontId="16" fillId="33" borderId="14" xfId="0" applyNumberFormat="1" applyFont="1" applyFill="1" applyBorder="1" applyAlignment="1">
      <alignment vertical="center"/>
    </xf>
    <xf numFmtId="175" fontId="16" fillId="33" borderId="0" xfId="0" applyNumberFormat="1" applyFont="1" applyFill="1" applyBorder="1" applyAlignment="1" applyProtection="1">
      <alignment vertical="center"/>
      <protection locked="0"/>
    </xf>
    <xf numFmtId="175" fontId="15" fillId="33" borderId="15" xfId="0" applyNumberFormat="1" applyFont="1" applyFill="1" applyBorder="1" applyAlignment="1" applyProtection="1">
      <alignment vertical="center"/>
      <protection locked="0"/>
    </xf>
    <xf numFmtId="0" fontId="18" fillId="33" borderId="19" xfId="0" applyNumberFormat="1" applyFont="1" applyFill="1" applyBorder="1" applyAlignment="1" applyProtection="1">
      <alignment horizontal="center" vertical="center"/>
      <protection locked="0"/>
    </xf>
    <xf numFmtId="175" fontId="16" fillId="33" borderId="17" xfId="0" applyNumberFormat="1" applyFont="1" applyFill="1" applyBorder="1" applyAlignment="1" applyProtection="1">
      <alignment vertical="center"/>
      <protection locked="0"/>
    </xf>
    <xf numFmtId="0" fontId="16" fillId="33" borderId="15" xfId="0" applyNumberFormat="1" applyFont="1" applyFill="1" applyBorder="1" applyAlignment="1" applyProtection="1">
      <alignment horizontal="left" vertical="center"/>
      <protection locked="0"/>
    </xf>
    <xf numFmtId="0" fontId="18" fillId="33" borderId="12" xfId="0" applyNumberFormat="1" applyFont="1" applyFill="1" applyBorder="1" applyAlignment="1" applyProtection="1">
      <alignment vertical="center"/>
      <protection locked="0"/>
    </xf>
    <xf numFmtId="0" fontId="16" fillId="33" borderId="0" xfId="0" applyNumberFormat="1" applyFont="1" applyFill="1" applyBorder="1" applyAlignment="1" applyProtection="1">
      <alignment vertical="center"/>
      <protection locked="0"/>
    </xf>
    <xf numFmtId="0" fontId="18" fillId="33" borderId="0" xfId="0" applyNumberFormat="1" applyFont="1" applyFill="1" applyBorder="1" applyAlignment="1" applyProtection="1">
      <alignment vertical="center"/>
      <protection locked="0"/>
    </xf>
    <xf numFmtId="0" fontId="19" fillId="33" borderId="10" xfId="0" applyNumberFormat="1" applyFont="1" applyFill="1" applyBorder="1" applyAlignment="1" applyProtection="1">
      <alignment/>
      <protection locked="0"/>
    </xf>
    <xf numFmtId="0" fontId="1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NumberFormat="1" applyFont="1" applyFill="1" applyBorder="1" applyAlignment="1" applyProtection="1">
      <alignment/>
      <protection locked="0"/>
    </xf>
    <xf numFmtId="0" fontId="76" fillId="33" borderId="1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applyProtection="1">
      <alignment/>
      <protection locked="0"/>
    </xf>
    <xf numFmtId="0" fontId="76" fillId="33" borderId="0" xfId="0" applyNumberFormat="1" applyFont="1" applyFill="1" applyBorder="1" applyAlignment="1" applyProtection="1">
      <alignment/>
      <protection locked="0"/>
    </xf>
    <xf numFmtId="195" fontId="7" fillId="34" borderId="14" xfId="62" applyNumberFormat="1" applyFont="1" applyFill="1" applyBorder="1" applyAlignment="1">
      <alignment vertical="center"/>
      <protection/>
    </xf>
    <xf numFmtId="195" fontId="17" fillId="34" borderId="14" xfId="62" applyNumberFormat="1" applyFont="1" applyFill="1" applyBorder="1" applyAlignment="1">
      <alignment vertical="center"/>
      <protection/>
    </xf>
    <xf numFmtId="0" fontId="17" fillId="33" borderId="15" xfId="0" applyFont="1" applyFill="1" applyBorder="1" applyAlignment="1">
      <alignment vertical="center"/>
    </xf>
    <xf numFmtId="195" fontId="17" fillId="34" borderId="0" xfId="62" applyNumberFormat="1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9" fillId="33" borderId="0" xfId="0" applyFont="1" applyFill="1" applyBorder="1" applyAlignment="1">
      <alignment vertical="center"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18" fillId="33" borderId="17" xfId="0" applyNumberFormat="1" applyFont="1" applyFill="1" applyBorder="1" applyAlignment="1" applyProtection="1">
      <alignment horizontal="left" vertical="center"/>
      <protection locked="0"/>
    </xf>
    <xf numFmtId="175" fontId="15" fillId="33" borderId="18" xfId="0" applyNumberFormat="1" applyFont="1" applyFill="1" applyBorder="1" applyAlignment="1" applyProtection="1">
      <alignment vertical="center"/>
      <protection locked="0"/>
    </xf>
    <xf numFmtId="0" fontId="16" fillId="33" borderId="16" xfId="0" applyNumberFormat="1" applyFont="1" applyFill="1" applyBorder="1" applyAlignment="1" applyProtection="1">
      <alignment vertical="center"/>
      <protection locked="0"/>
    </xf>
    <xf numFmtId="3" fontId="16" fillId="33" borderId="14" xfId="0" applyNumberFormat="1" applyFont="1" applyFill="1" applyBorder="1" applyAlignment="1" applyProtection="1">
      <alignment vertical="center"/>
      <protection locked="0"/>
    </xf>
    <xf numFmtId="175" fontId="15" fillId="33" borderId="18" xfId="0" applyNumberFormat="1" applyFont="1" applyFill="1" applyBorder="1" applyAlignment="1" applyProtection="1">
      <alignment horizontal="left" vertical="center"/>
      <protection locked="0"/>
    </xf>
    <xf numFmtId="176" fontId="7" fillId="34" borderId="14" xfId="62" applyNumberFormat="1" applyFont="1" applyFill="1" applyBorder="1" applyAlignment="1">
      <alignment vertical="center"/>
      <protection/>
    </xf>
    <xf numFmtId="176" fontId="17" fillId="34" borderId="14" xfId="62" applyNumberFormat="1" applyFont="1" applyFill="1" applyBorder="1" applyAlignment="1">
      <alignment vertical="center"/>
      <protection/>
    </xf>
    <xf numFmtId="176" fontId="17" fillId="34" borderId="18" xfId="62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 applyProtection="1">
      <alignment horizontal="left" vertical="center"/>
      <protection locked="0"/>
    </xf>
    <xf numFmtId="0" fontId="6" fillId="33" borderId="12" xfId="0" applyNumberFormat="1" applyFont="1" applyFill="1" applyBorder="1" applyAlignment="1" applyProtection="1">
      <alignment vertical="center"/>
      <protection locked="0"/>
    </xf>
    <xf numFmtId="195" fontId="7" fillId="34" borderId="18" xfId="62" applyNumberFormat="1" applyFont="1" applyFill="1" applyBorder="1" applyAlignment="1">
      <alignment vertical="center"/>
      <protection/>
    </xf>
    <xf numFmtId="0" fontId="80" fillId="33" borderId="0" xfId="0" applyFont="1" applyFill="1" applyBorder="1" applyAlignment="1">
      <alignment vertical="center"/>
    </xf>
    <xf numFmtId="175" fontId="22" fillId="33" borderId="14" xfId="0" applyNumberFormat="1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>
      <alignment vertical="center"/>
    </xf>
    <xf numFmtId="0" fontId="18" fillId="35" borderId="15" xfId="0" applyNumberFormat="1" applyFont="1" applyFill="1" applyBorder="1" applyAlignment="1" applyProtection="1">
      <alignment horizontal="left" vertical="center"/>
      <protection locked="0"/>
    </xf>
    <xf numFmtId="0" fontId="18" fillId="35" borderId="16" xfId="0" applyNumberFormat="1" applyFont="1" applyFill="1" applyBorder="1" applyAlignment="1" applyProtection="1">
      <alignment vertical="center"/>
      <protection locked="0"/>
    </xf>
    <xf numFmtId="0" fontId="8" fillId="35" borderId="15" xfId="0" applyNumberFormat="1" applyFont="1" applyFill="1" applyBorder="1" applyAlignment="1" applyProtection="1">
      <alignment horizontal="left" vertical="center"/>
      <protection locked="0"/>
    </xf>
    <xf numFmtId="0" fontId="8" fillId="35" borderId="16" xfId="0" applyNumberFormat="1" applyFont="1" applyFill="1" applyBorder="1" applyAlignment="1" applyProtection="1">
      <alignment vertical="center"/>
      <protection locked="0"/>
    </xf>
    <xf numFmtId="0" fontId="17" fillId="33" borderId="15" xfId="0" applyNumberFormat="1" applyFont="1" applyFill="1" applyBorder="1" applyAlignment="1" applyProtection="1">
      <alignment vertical="center"/>
      <protection locked="0"/>
    </xf>
    <xf numFmtId="0" fontId="7" fillId="35" borderId="16" xfId="0" applyNumberFormat="1" applyFont="1" applyFill="1" applyBorder="1" applyAlignment="1" applyProtection="1">
      <alignment horizontal="left" vertical="center"/>
      <protection locked="0"/>
    </xf>
    <xf numFmtId="0" fontId="12" fillId="35" borderId="0" xfId="0" applyFont="1" applyFill="1" applyBorder="1" applyAlignment="1">
      <alignment/>
    </xf>
    <xf numFmtId="0" fontId="20" fillId="35" borderId="0" xfId="58" applyFont="1" applyFill="1" applyBorder="1">
      <alignment/>
      <protection/>
    </xf>
    <xf numFmtId="0" fontId="7" fillId="35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175" fontId="7" fillId="35" borderId="0" xfId="0" applyNumberFormat="1" applyFont="1" applyFill="1" applyBorder="1" applyAlignment="1">
      <alignment/>
    </xf>
    <xf numFmtId="0" fontId="75" fillId="36" borderId="0" xfId="0" applyFont="1" applyFill="1" applyBorder="1" applyAlignment="1">
      <alignment vertical="center"/>
    </xf>
    <xf numFmtId="0" fontId="7" fillId="35" borderId="0" xfId="58" applyFont="1" applyFill="1" applyBorder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76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left"/>
    </xf>
    <xf numFmtId="0" fontId="81" fillId="35" borderId="0" xfId="53" applyNumberFormat="1" applyFont="1" applyFill="1" applyBorder="1" applyAlignment="1" applyProtection="1">
      <alignment vertical="center"/>
      <protection locked="0"/>
    </xf>
    <xf numFmtId="0" fontId="7" fillId="35" borderId="0" xfId="58" applyNumberFormat="1" applyFont="1" applyFill="1" applyBorder="1" applyAlignment="1" applyProtection="1">
      <alignment vertical="center"/>
      <protection locked="0"/>
    </xf>
    <xf numFmtId="0" fontId="75" fillId="36" borderId="0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77" fillId="36" borderId="2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5" fillId="36" borderId="0" xfId="0" applyFont="1" applyFill="1" applyBorder="1" applyAlignment="1" applyProtection="1">
      <alignment/>
      <protection/>
    </xf>
    <xf numFmtId="0" fontId="77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top"/>
    </xf>
    <xf numFmtId="0" fontId="7" fillId="36" borderId="0" xfId="0" applyFont="1" applyFill="1" applyBorder="1" applyAlignment="1" applyProtection="1">
      <alignment/>
      <protection/>
    </xf>
    <xf numFmtId="0" fontId="76" fillId="36" borderId="0" xfId="0" applyFont="1" applyFill="1" applyBorder="1" applyAlignment="1">
      <alignment vertical="center"/>
    </xf>
    <xf numFmtId="0" fontId="18" fillId="35" borderId="15" xfId="0" applyNumberFormat="1" applyFont="1" applyFill="1" applyBorder="1" applyAlignment="1" applyProtection="1">
      <alignment vertical="center"/>
      <protection locked="0"/>
    </xf>
    <xf numFmtId="0" fontId="7" fillId="35" borderId="15" xfId="0" applyNumberFormat="1" applyFont="1" applyFill="1" applyBorder="1" applyAlignment="1" applyProtection="1">
      <alignment horizontal="right" vertical="center"/>
      <protection locked="0"/>
    </xf>
    <xf numFmtId="0" fontId="7" fillId="35" borderId="15" xfId="0" applyFont="1" applyFill="1" applyBorder="1" applyAlignment="1">
      <alignment horizontal="right" vertical="center"/>
    </xf>
    <xf numFmtId="0" fontId="7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16" xfId="0" applyNumberFormat="1" applyFont="1" applyFill="1" applyBorder="1" applyAlignment="1" applyProtection="1">
      <alignment vertical="center"/>
      <protection locked="0"/>
    </xf>
    <xf numFmtId="0" fontId="22" fillId="35" borderId="16" xfId="0" applyNumberFormat="1" applyFont="1" applyFill="1" applyBorder="1" applyAlignment="1" applyProtection="1">
      <alignment vertical="center"/>
      <protection locked="0"/>
    </xf>
    <xf numFmtId="0" fontId="7" fillId="35" borderId="15" xfId="0" applyNumberFormat="1" applyFont="1" applyFill="1" applyBorder="1" applyAlignment="1" applyProtection="1">
      <alignment vertical="center"/>
      <protection locked="0"/>
    </xf>
    <xf numFmtId="0" fontId="18" fillId="35" borderId="16" xfId="0" applyNumberFormat="1" applyFont="1" applyFill="1" applyBorder="1" applyAlignment="1" applyProtection="1">
      <alignment horizontal="left" vertical="center"/>
      <protection locked="0"/>
    </xf>
    <xf numFmtId="175" fontId="16" fillId="0" borderId="1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175" fontId="15" fillId="35" borderId="14" xfId="0" applyNumberFormat="1" applyFont="1" applyFill="1" applyBorder="1" applyAlignment="1" applyProtection="1">
      <alignment vertical="center"/>
      <protection locked="0"/>
    </xf>
    <xf numFmtId="0" fontId="12" fillId="36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 wrapText="1"/>
    </xf>
    <xf numFmtId="0" fontId="12" fillId="36" borderId="0" xfId="0" applyFont="1" applyFill="1" applyBorder="1" applyAlignment="1">
      <alignment vertical="center" wrapText="1"/>
    </xf>
    <xf numFmtId="0" fontId="16" fillId="35" borderId="15" xfId="0" applyNumberFormat="1" applyFont="1" applyFill="1" applyBorder="1" applyAlignment="1" applyProtection="1">
      <alignment vertical="center"/>
      <protection locked="0"/>
    </xf>
    <xf numFmtId="0" fontId="16" fillId="35" borderId="16" xfId="0" applyNumberFormat="1" applyFont="1" applyFill="1" applyBorder="1" applyAlignment="1" applyProtection="1">
      <alignment vertical="center"/>
      <protection locked="0"/>
    </xf>
    <xf numFmtId="0" fontId="22" fillId="35" borderId="15" xfId="0" applyNumberFormat="1" applyFont="1" applyFill="1" applyBorder="1" applyAlignment="1" applyProtection="1">
      <alignment vertical="center"/>
      <protection/>
    </xf>
    <xf numFmtId="0" fontId="16" fillId="35" borderId="15" xfId="0" applyNumberFormat="1" applyFont="1" applyFill="1" applyBorder="1" applyAlignment="1" applyProtection="1">
      <alignment horizontal="left" vertical="center"/>
      <protection locked="0"/>
    </xf>
    <xf numFmtId="0" fontId="18" fillId="35" borderId="16" xfId="0" applyFont="1" applyFill="1" applyBorder="1" applyAlignment="1">
      <alignment vertical="center"/>
    </xf>
    <xf numFmtId="0" fontId="7" fillId="35" borderId="15" xfId="0" applyNumberFormat="1" applyFont="1" applyFill="1" applyBorder="1" applyAlignment="1" applyProtection="1">
      <alignment horizontal="left" vertical="center"/>
      <protection locked="0"/>
    </xf>
    <xf numFmtId="0" fontId="17" fillId="35" borderId="16" xfId="0" applyNumberFormat="1" applyFont="1" applyFill="1" applyBorder="1" applyAlignment="1" applyProtection="1">
      <alignment vertical="center"/>
      <protection locked="0"/>
    </xf>
    <xf numFmtId="0" fontId="6" fillId="35" borderId="16" xfId="0" applyNumberFormat="1" applyFont="1" applyFill="1" applyBorder="1" applyAlignment="1" applyProtection="1">
      <alignment vertical="center"/>
      <protection locked="0"/>
    </xf>
    <xf numFmtId="175" fontId="76" fillId="33" borderId="14" xfId="0" applyNumberFormat="1" applyFont="1" applyFill="1" applyBorder="1" applyAlignment="1" applyProtection="1">
      <alignment vertical="center"/>
      <protection locked="0"/>
    </xf>
    <xf numFmtId="175" fontId="79" fillId="33" borderId="14" xfId="0" applyNumberFormat="1" applyFont="1" applyFill="1" applyBorder="1" applyAlignment="1" applyProtection="1">
      <alignment vertical="center"/>
      <protection locked="0"/>
    </xf>
    <xf numFmtId="175" fontId="79" fillId="33" borderId="15" xfId="0" applyNumberFormat="1" applyFont="1" applyFill="1" applyBorder="1" applyAlignment="1" applyProtection="1">
      <alignment vertical="center"/>
      <protection locked="0"/>
    </xf>
    <xf numFmtId="175" fontId="76" fillId="33" borderId="15" xfId="0" applyNumberFormat="1" applyFont="1" applyFill="1" applyBorder="1" applyAlignment="1" applyProtection="1">
      <alignment vertical="center"/>
      <protection locked="0"/>
    </xf>
    <xf numFmtId="195" fontId="76" fillId="34" borderId="17" xfId="62" applyNumberFormat="1" applyFont="1" applyFill="1" applyBorder="1" applyAlignment="1">
      <alignment vertical="center"/>
      <protection/>
    </xf>
    <xf numFmtId="195" fontId="76" fillId="34" borderId="18" xfId="62" applyNumberFormat="1" applyFont="1" applyFill="1" applyBorder="1" applyAlignment="1">
      <alignment vertical="center"/>
      <protection/>
    </xf>
    <xf numFmtId="175" fontId="76" fillId="33" borderId="15" xfId="0" applyNumberFormat="1" applyFont="1" applyFill="1" applyBorder="1" applyAlignment="1" applyProtection="1">
      <alignment horizontal="left" vertical="center"/>
      <protection locked="0"/>
    </xf>
    <xf numFmtId="195" fontId="76" fillId="34" borderId="14" xfId="62" applyNumberFormat="1" applyFont="1" applyFill="1" applyBorder="1" applyAlignment="1">
      <alignment vertical="center"/>
      <protection/>
    </xf>
    <xf numFmtId="175" fontId="79" fillId="0" borderId="14" xfId="0" applyNumberFormat="1" applyFont="1" applyFill="1" applyBorder="1" applyAlignment="1" applyProtection="1">
      <alignment vertical="center"/>
      <protection locked="0"/>
    </xf>
    <xf numFmtId="175" fontId="76" fillId="35" borderId="14" xfId="0" applyNumberFormat="1" applyFont="1" applyFill="1" applyBorder="1" applyAlignment="1" applyProtection="1">
      <alignment vertical="center"/>
      <protection locked="0"/>
    </xf>
    <xf numFmtId="176" fontId="79" fillId="34" borderId="14" xfId="62" applyNumberFormat="1" applyFont="1" applyFill="1" applyBorder="1" applyAlignment="1">
      <alignment vertical="center"/>
      <protection/>
    </xf>
    <xf numFmtId="195" fontId="79" fillId="34" borderId="14" xfId="62" applyNumberFormat="1" applyFont="1" applyFill="1" applyBorder="1" applyAlignment="1">
      <alignment vertical="center"/>
      <protection/>
    </xf>
    <xf numFmtId="175" fontId="79" fillId="33" borderId="16" xfId="0" applyNumberFormat="1" applyFont="1" applyFill="1" applyBorder="1" applyAlignment="1" applyProtection="1">
      <alignment vertical="center"/>
      <protection locked="0"/>
    </xf>
    <xf numFmtId="175" fontId="76" fillId="33" borderId="14" xfId="0" applyNumberFormat="1" applyFont="1" applyFill="1" applyBorder="1" applyAlignment="1">
      <alignment vertical="center"/>
    </xf>
    <xf numFmtId="175" fontId="76" fillId="33" borderId="16" xfId="0" applyNumberFormat="1" applyFont="1" applyFill="1" applyBorder="1" applyAlignment="1">
      <alignment vertical="center"/>
    </xf>
    <xf numFmtId="175" fontId="76" fillId="33" borderId="14" xfId="0" applyNumberFormat="1" applyFont="1" applyFill="1" applyBorder="1" applyAlignment="1" applyProtection="1">
      <alignment horizontal="right" vertical="center"/>
      <protection locked="0"/>
    </xf>
    <xf numFmtId="175" fontId="76" fillId="33" borderId="16" xfId="0" applyNumberFormat="1" applyFont="1" applyFill="1" applyBorder="1" applyAlignment="1" applyProtection="1">
      <alignment horizontal="right" vertical="center"/>
      <protection locked="0"/>
    </xf>
    <xf numFmtId="175" fontId="76" fillId="33" borderId="17" xfId="0" applyNumberFormat="1" applyFont="1" applyFill="1" applyBorder="1" applyAlignment="1" applyProtection="1">
      <alignment vertical="center"/>
      <protection locked="0"/>
    </xf>
    <xf numFmtId="175" fontId="76" fillId="33" borderId="18" xfId="0" applyNumberFormat="1" applyFont="1" applyFill="1" applyBorder="1" applyAlignment="1" applyProtection="1">
      <alignment vertical="center"/>
      <protection locked="0"/>
    </xf>
    <xf numFmtId="175" fontId="16" fillId="33" borderId="15" xfId="0" applyNumberFormat="1" applyFont="1" applyFill="1" applyBorder="1" applyAlignment="1" applyProtection="1">
      <alignment vertical="center"/>
      <protection locked="0"/>
    </xf>
    <xf numFmtId="195" fontId="15" fillId="34" borderId="14" xfId="62" applyNumberFormat="1" applyFont="1" applyFill="1" applyBorder="1" applyAlignment="1">
      <alignment vertical="center"/>
      <protection/>
    </xf>
    <xf numFmtId="175" fontId="15" fillId="33" borderId="15" xfId="0" applyNumberFormat="1" applyFont="1" applyFill="1" applyBorder="1" applyAlignment="1" applyProtection="1">
      <alignment horizontal="right" vertical="center"/>
      <protection locked="0"/>
    </xf>
    <xf numFmtId="176" fontId="15" fillId="34" borderId="14" xfId="62" applyNumberFormat="1" applyFont="1" applyFill="1" applyBorder="1" applyAlignment="1">
      <alignment vertical="center"/>
      <protection/>
    </xf>
    <xf numFmtId="176" fontId="15" fillId="33" borderId="16" xfId="0" applyNumberFormat="1" applyFont="1" applyFill="1" applyBorder="1" applyAlignment="1">
      <alignment vertical="center"/>
    </xf>
    <xf numFmtId="176" fontId="16" fillId="34" borderId="14" xfId="62" applyNumberFormat="1" applyFont="1" applyFill="1" applyBorder="1" applyAlignment="1">
      <alignment vertical="center"/>
      <protection/>
    </xf>
    <xf numFmtId="176" fontId="16" fillId="34" borderId="18" xfId="62" applyNumberFormat="1" applyFont="1" applyFill="1" applyBorder="1" applyAlignment="1">
      <alignment vertical="center"/>
      <protection/>
    </xf>
    <xf numFmtId="175" fontId="22" fillId="33" borderId="15" xfId="0" applyNumberFormat="1" applyFont="1" applyFill="1" applyBorder="1" applyAlignment="1" applyProtection="1">
      <alignment vertical="center"/>
      <protection locked="0"/>
    </xf>
    <xf numFmtId="175" fontId="15" fillId="33" borderId="15" xfId="0" applyNumberFormat="1" applyFont="1" applyFill="1" applyBorder="1" applyAlignment="1" applyProtection="1">
      <alignment horizontal="left" vertical="center"/>
      <protection locked="0"/>
    </xf>
    <xf numFmtId="175" fontId="76" fillId="33" borderId="14" xfId="0" applyNumberFormat="1" applyFont="1" applyFill="1" applyBorder="1" applyAlignment="1" applyProtection="1">
      <alignment horizontal="left" vertical="center"/>
      <protection locked="0"/>
    </xf>
    <xf numFmtId="195" fontId="79" fillId="34" borderId="0" xfId="62" applyNumberFormat="1" applyFont="1" applyFill="1" applyBorder="1" applyAlignment="1">
      <alignment vertical="center"/>
      <protection/>
    </xf>
    <xf numFmtId="175" fontId="16" fillId="33" borderId="21" xfId="0" applyNumberFormat="1" applyFont="1" applyFill="1" applyBorder="1" applyAlignment="1" applyProtection="1">
      <alignment vertical="center"/>
      <protection locked="0"/>
    </xf>
    <xf numFmtId="175" fontId="76" fillId="33" borderId="21" xfId="0" applyNumberFormat="1" applyFont="1" applyFill="1" applyBorder="1" applyAlignment="1" applyProtection="1">
      <alignment vertical="center"/>
      <protection locked="0"/>
    </xf>
    <xf numFmtId="175" fontId="76" fillId="0" borderId="14" xfId="0" applyNumberFormat="1" applyFont="1" applyFill="1" applyBorder="1" applyAlignment="1" applyProtection="1">
      <alignment vertical="center"/>
      <protection locked="0"/>
    </xf>
    <xf numFmtId="175" fontId="12" fillId="33" borderId="0" xfId="0" applyNumberFormat="1" applyFont="1" applyFill="1" applyBorder="1" applyAlignment="1">
      <alignment vertical="center"/>
    </xf>
    <xf numFmtId="0" fontId="16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77" fillId="33" borderId="20" xfId="0" applyFont="1" applyFill="1" applyBorder="1" applyAlignment="1">
      <alignment/>
    </xf>
    <xf numFmtId="0" fontId="76" fillId="33" borderId="0" xfId="58" applyNumberFormat="1" applyFont="1" applyFill="1" applyBorder="1" applyAlignment="1" applyProtection="1">
      <alignment horizontal="left" vertical="center" wrapText="1"/>
      <protection locked="0"/>
    </xf>
    <xf numFmtId="175" fontId="75" fillId="33" borderId="0" xfId="0" applyNumberFormat="1" applyFont="1" applyFill="1" applyBorder="1" applyAlignment="1">
      <alignment/>
    </xf>
    <xf numFmtId="0" fontId="18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58" applyNumberFormat="1" applyFont="1" applyFill="1" applyBorder="1" applyAlignment="1" applyProtection="1">
      <alignment horizontal="left" vertical="center" wrapText="1"/>
      <protection locked="0"/>
    </xf>
    <xf numFmtId="0" fontId="55" fillId="33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152400</xdr:colOff>
      <xdr:row>0</xdr:row>
      <xdr:rowOff>0</xdr:rowOff>
    </xdr:from>
    <xdr:to>
      <xdr:col>29</xdr:col>
      <xdr:colOff>695325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17175" y="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85725</xdr:colOff>
      <xdr:row>0</xdr:row>
      <xdr:rowOff>0</xdr:rowOff>
    </xdr:from>
    <xdr:to>
      <xdr:col>29</xdr:col>
      <xdr:colOff>590550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55150" y="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333375</xdr:colOff>
      <xdr:row>0</xdr:row>
      <xdr:rowOff>0</xdr:rowOff>
    </xdr:from>
    <xdr:to>
      <xdr:col>30</xdr:col>
      <xdr:colOff>28575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0450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190500</xdr:colOff>
      <xdr:row>0</xdr:row>
      <xdr:rowOff>0</xdr:rowOff>
    </xdr:from>
    <xdr:to>
      <xdr:col>29</xdr:col>
      <xdr:colOff>657225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07575" y="0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ystat.gov.cy/mof/cystat/statistics.nsf/all/7A29B9A78074BA34C2258304002CF2CE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ystat.gov.cy/mof/cystat/statistics.nsf/all/7A29B9A78074BA34C2258304002CF2CE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ystat.gov.cy/mof/cystat/statistics.nsf/all/7A29B9A78074BA34C2258304002CF2CE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showOutlineSymbols="0" defaultGridColor="0" zoomScaleSheetLayoutView="75" zoomScalePageLayoutView="0" colorId="8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61.625" style="1" customWidth="1"/>
    <col min="4" max="4" width="9.375" style="57" customWidth="1"/>
    <col min="5" max="6" width="9.375" style="1" customWidth="1"/>
    <col min="7" max="7" width="9.875" style="1" customWidth="1"/>
    <col min="8" max="24" width="9.375" style="1" customWidth="1"/>
    <col min="25" max="30" width="9.375" style="40" customWidth="1"/>
    <col min="31" max="16384" width="12.00390625" style="1" customWidth="1"/>
  </cols>
  <sheetData>
    <row r="1" spans="2:30" ht="37.5" customHeight="1" thickBot="1">
      <c r="B1" s="2" t="s">
        <v>28</v>
      </c>
      <c r="C1" s="3"/>
      <c r="D1" s="56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</row>
    <row r="2" spans="2:30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62">
        <v>2018</v>
      </c>
      <c r="AB3" s="16">
        <v>2019</v>
      </c>
      <c r="AC3" s="16" t="s">
        <v>89</v>
      </c>
      <c r="AD3" s="16" t="s">
        <v>110</v>
      </c>
    </row>
    <row r="4" spans="1:30" s="19" customFormat="1" ht="30" customHeight="1">
      <c r="A4" s="17"/>
      <c r="B4" s="196" t="s">
        <v>104</v>
      </c>
      <c r="C4" s="197"/>
      <c r="D4" s="18">
        <v>7678.312</v>
      </c>
      <c r="E4" s="18">
        <v>7979.499</v>
      </c>
      <c r="F4" s="18">
        <v>8373.437</v>
      </c>
      <c r="G4" s="18">
        <v>9059.778</v>
      </c>
      <c r="H4" s="18">
        <v>9731.561</v>
      </c>
      <c r="I4" s="18">
        <v>10594.981</v>
      </c>
      <c r="J4" s="18">
        <v>11416.891</v>
      </c>
      <c r="K4" s="18">
        <v>11877.037</v>
      </c>
      <c r="L4" s="18">
        <v>12845.288</v>
      </c>
      <c r="M4" s="18">
        <v>13856.442</v>
      </c>
      <c r="N4" s="18">
        <v>14822.306</v>
      </c>
      <c r="O4" s="18">
        <v>16000.018</v>
      </c>
      <c r="P4" s="18">
        <v>17511.579</v>
      </c>
      <c r="Q4" s="18">
        <v>19009.576</v>
      </c>
      <c r="R4" s="18">
        <v>18675.493</v>
      </c>
      <c r="S4" s="18">
        <v>19409.974</v>
      </c>
      <c r="T4" s="18">
        <v>19803.033</v>
      </c>
      <c r="U4" s="18">
        <v>19440.777</v>
      </c>
      <c r="V4" s="18">
        <v>17994.967</v>
      </c>
      <c r="W4" s="18">
        <v>17430.161</v>
      </c>
      <c r="X4" s="18">
        <v>17883.959</v>
      </c>
      <c r="Y4" s="18">
        <v>18929.34</v>
      </c>
      <c r="Z4" s="18">
        <v>20245.262</v>
      </c>
      <c r="AA4" s="18">
        <v>21612.598</v>
      </c>
      <c r="AB4" s="18">
        <v>23009.941</v>
      </c>
      <c r="AC4" s="187">
        <v>21617.93</v>
      </c>
      <c r="AD4" s="187">
        <v>23352.800000000003</v>
      </c>
    </row>
    <row r="5" spans="1:30" s="23" customFormat="1" ht="18" customHeight="1">
      <c r="A5" s="13"/>
      <c r="B5" s="20"/>
      <c r="C5" s="21" t="s">
        <v>21</v>
      </c>
      <c r="D5" s="22"/>
      <c r="E5" s="91">
        <f>(E4/D4-1)*100</f>
        <v>3.922567876897931</v>
      </c>
      <c r="F5" s="91">
        <f aca="true" t="shared" si="0" ref="F5:AD5">(F4/E4-1)*100</f>
        <v>4.936876362789189</v>
      </c>
      <c r="G5" s="91">
        <f t="shared" si="0"/>
        <v>8.196646132287144</v>
      </c>
      <c r="H5" s="91">
        <f t="shared" si="0"/>
        <v>7.4150050917362265</v>
      </c>
      <c r="I5" s="91">
        <f t="shared" si="0"/>
        <v>8.872368985818401</v>
      </c>
      <c r="J5" s="91">
        <f t="shared" si="0"/>
        <v>7.757541047029726</v>
      </c>
      <c r="K5" s="91">
        <f t="shared" si="0"/>
        <v>4.030396716584228</v>
      </c>
      <c r="L5" s="91">
        <f t="shared" si="0"/>
        <v>8.15229421277377</v>
      </c>
      <c r="M5" s="91">
        <f t="shared" si="0"/>
        <v>7.871789250657502</v>
      </c>
      <c r="N5" s="91">
        <f t="shared" si="0"/>
        <v>6.970505126785076</v>
      </c>
      <c r="O5" s="91">
        <f t="shared" si="0"/>
        <v>7.9455382988315115</v>
      </c>
      <c r="P5" s="91">
        <f t="shared" si="0"/>
        <v>9.447245621848687</v>
      </c>
      <c r="Q5" s="91">
        <f t="shared" si="0"/>
        <v>8.554322828341165</v>
      </c>
      <c r="R5" s="91">
        <f t="shared" si="0"/>
        <v>-1.7574458262509474</v>
      </c>
      <c r="S5" s="91">
        <f t="shared" si="0"/>
        <v>3.9328600321287377</v>
      </c>
      <c r="T5" s="91">
        <f t="shared" si="0"/>
        <v>2.0250362004606615</v>
      </c>
      <c r="U5" s="91">
        <f t="shared" si="0"/>
        <v>-1.8292955427585356</v>
      </c>
      <c r="V5" s="91">
        <f t="shared" si="0"/>
        <v>-7.436996988340527</v>
      </c>
      <c r="W5" s="91">
        <f>(W4/V4-1)*100</f>
        <v>-3.1386887233524785</v>
      </c>
      <c r="X5" s="91">
        <f t="shared" si="0"/>
        <v>2.6035215624227392</v>
      </c>
      <c r="Y5" s="91">
        <f t="shared" si="0"/>
        <v>5.845355606104907</v>
      </c>
      <c r="Z5" s="91">
        <f t="shared" si="0"/>
        <v>6.9517584870893545</v>
      </c>
      <c r="AA5" s="91">
        <f t="shared" si="0"/>
        <v>6.753856778934275</v>
      </c>
      <c r="AB5" s="91">
        <f t="shared" si="0"/>
        <v>6.4654096652331905</v>
      </c>
      <c r="AC5" s="91">
        <f t="shared" si="0"/>
        <v>-6.049606993777157</v>
      </c>
      <c r="AD5" s="91">
        <f t="shared" si="0"/>
        <v>8.02514394301399</v>
      </c>
    </row>
    <row r="6" spans="1:30" s="23" customFormat="1" ht="12" customHeight="1">
      <c r="A6" s="13"/>
      <c r="B6" s="20"/>
      <c r="C6" s="21"/>
      <c r="D6" s="22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177"/>
      <c r="AD6" s="177"/>
    </row>
    <row r="7" spans="1:30" s="23" customFormat="1" ht="46.5" customHeight="1">
      <c r="A7" s="13"/>
      <c r="B7" s="198" t="s">
        <v>93</v>
      </c>
      <c r="C7" s="199"/>
      <c r="D7" s="18">
        <v>11386.761</v>
      </c>
      <c r="E7" s="18">
        <v>11528.934</v>
      </c>
      <c r="F7" s="18">
        <v>11833.401</v>
      </c>
      <c r="G7" s="18">
        <v>12556.522</v>
      </c>
      <c r="H7" s="18">
        <v>13184.092</v>
      </c>
      <c r="I7" s="18">
        <v>13970.564</v>
      </c>
      <c r="J7" s="18">
        <v>14522.759</v>
      </c>
      <c r="K7" s="18">
        <v>15063.435</v>
      </c>
      <c r="L7" s="18">
        <v>15458.592</v>
      </c>
      <c r="M7" s="18">
        <v>16235.594</v>
      </c>
      <c r="N7" s="18">
        <v>17023.508</v>
      </c>
      <c r="O7" s="18">
        <v>17825.967</v>
      </c>
      <c r="P7" s="18">
        <v>18734.747</v>
      </c>
      <c r="Q7" s="18">
        <v>19417.968</v>
      </c>
      <c r="R7" s="18">
        <v>19026.645</v>
      </c>
      <c r="S7" s="18">
        <v>19409.974</v>
      </c>
      <c r="T7" s="18">
        <v>19487.893</v>
      </c>
      <c r="U7" s="18">
        <v>18816.18</v>
      </c>
      <c r="V7" s="18">
        <v>17583.141</v>
      </c>
      <c r="W7" s="18">
        <v>17261.491</v>
      </c>
      <c r="X7" s="18">
        <v>17845.461</v>
      </c>
      <c r="Y7" s="18">
        <v>18997.306</v>
      </c>
      <c r="Z7" s="18">
        <v>20109.131</v>
      </c>
      <c r="AA7" s="18">
        <v>21253.912</v>
      </c>
      <c r="AB7" s="18">
        <v>22376.796</v>
      </c>
      <c r="AC7" s="18">
        <v>21261.471</v>
      </c>
      <c r="AD7" s="18">
        <v>22433.492</v>
      </c>
    </row>
    <row r="8" spans="1:30" s="23" customFormat="1" ht="18" customHeight="1">
      <c r="A8" s="13"/>
      <c r="B8" s="20"/>
      <c r="C8" s="24" t="s">
        <v>94</v>
      </c>
      <c r="D8" s="51"/>
      <c r="E8" s="91">
        <f aca="true" t="shared" si="1" ref="E8:AA8">(E7/D7-1)*100</f>
        <v>1.248581576446539</v>
      </c>
      <c r="F8" s="91">
        <f t="shared" si="1"/>
        <v>2.6408946395217514</v>
      </c>
      <c r="G8" s="91">
        <f t="shared" si="1"/>
        <v>6.110846746425658</v>
      </c>
      <c r="H8" s="91">
        <f t="shared" si="1"/>
        <v>4.997960422480041</v>
      </c>
      <c r="I8" s="91">
        <f t="shared" si="1"/>
        <v>5.965310314885541</v>
      </c>
      <c r="J8" s="91">
        <f t="shared" si="1"/>
        <v>3.952560540862926</v>
      </c>
      <c r="K8" s="91">
        <f t="shared" si="1"/>
        <v>3.7229564988305652</v>
      </c>
      <c r="L8" s="91">
        <f t="shared" si="1"/>
        <v>2.6232861229859017</v>
      </c>
      <c r="M8" s="91">
        <f t="shared" si="1"/>
        <v>5.026343925759846</v>
      </c>
      <c r="N8" s="91">
        <f t="shared" si="1"/>
        <v>4.853003838356651</v>
      </c>
      <c r="O8" s="91">
        <f t="shared" si="1"/>
        <v>4.713828665631081</v>
      </c>
      <c r="P8" s="91">
        <f t="shared" si="1"/>
        <v>5.098068452611848</v>
      </c>
      <c r="Q8" s="91">
        <f t="shared" si="1"/>
        <v>3.6468119905755936</v>
      </c>
      <c r="R8" s="91">
        <f t="shared" si="1"/>
        <v>-2.0152623590686702</v>
      </c>
      <c r="S8" s="91">
        <f t="shared" si="1"/>
        <v>2.0146957069940408</v>
      </c>
      <c r="T8" s="91">
        <f t="shared" si="1"/>
        <v>0.4014379411327429</v>
      </c>
      <c r="U8" s="91">
        <f t="shared" si="1"/>
        <v>-3.4468220858971277</v>
      </c>
      <c r="V8" s="91">
        <f t="shared" si="1"/>
        <v>-6.553078254991185</v>
      </c>
      <c r="W8" s="91">
        <f t="shared" si="1"/>
        <v>-1.829309109220012</v>
      </c>
      <c r="X8" s="91">
        <f t="shared" si="1"/>
        <v>3.3830797119437594</v>
      </c>
      <c r="Y8" s="91">
        <f t="shared" si="1"/>
        <v>6.454554466258955</v>
      </c>
      <c r="Z8" s="91">
        <f t="shared" si="1"/>
        <v>5.852540354932434</v>
      </c>
      <c r="AA8" s="91">
        <f t="shared" si="1"/>
        <v>5.692841724488229</v>
      </c>
      <c r="AB8" s="91">
        <f>(AB7/AA7-1)*100</f>
        <v>5.283187396277911</v>
      </c>
      <c r="AC8" s="91">
        <f>(AC7/AB7-1)*100</f>
        <v>-4.984292657447464</v>
      </c>
      <c r="AD8" s="91">
        <f>(AD7/AC7-1)*100</f>
        <v>5.5124172734802634</v>
      </c>
    </row>
    <row r="9" spans="1:30" s="23" customFormat="1" ht="12.75">
      <c r="A9" s="13"/>
      <c r="B9" s="20"/>
      <c r="C9" s="21"/>
      <c r="D9" s="2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178"/>
      <c r="AB9" s="178"/>
      <c r="AC9" s="53"/>
      <c r="AD9" s="53"/>
    </row>
    <row r="10" spans="1:154" s="19" customFormat="1" ht="12.75">
      <c r="A10" s="17"/>
      <c r="B10" s="32"/>
      <c r="C10" s="3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</row>
    <row r="11" spans="1:154" s="19" customFormat="1" ht="18" customHeight="1">
      <c r="A11" s="17"/>
      <c r="B11" s="25" t="s">
        <v>23</v>
      </c>
      <c r="C11" s="2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76"/>
      <c r="AB11" s="176"/>
      <c r="AC11" s="18"/>
      <c r="AD11" s="18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</row>
    <row r="12" spans="1:154" s="19" customFormat="1" ht="18" customHeight="1">
      <c r="A12" s="17"/>
      <c r="B12" s="200" t="s">
        <v>82</v>
      </c>
      <c r="C12" s="201"/>
      <c r="D12" s="18">
        <v>7678.312</v>
      </c>
      <c r="E12" s="18">
        <v>7979.499</v>
      </c>
      <c r="F12" s="18">
        <v>8373.437</v>
      </c>
      <c r="G12" s="18">
        <v>9059.778</v>
      </c>
      <c r="H12" s="18">
        <v>9731.561</v>
      </c>
      <c r="I12" s="18">
        <v>10594.981</v>
      </c>
      <c r="J12" s="18">
        <v>11416.891</v>
      </c>
      <c r="K12" s="18">
        <v>11877.037</v>
      </c>
      <c r="L12" s="18">
        <v>12845.288</v>
      </c>
      <c r="M12" s="18">
        <v>13856.442</v>
      </c>
      <c r="N12" s="18">
        <v>14822.306</v>
      </c>
      <c r="O12" s="18">
        <v>16000.018</v>
      </c>
      <c r="P12" s="18">
        <v>17511.579</v>
      </c>
      <c r="Q12" s="18">
        <v>19009.576</v>
      </c>
      <c r="R12" s="18">
        <v>18675.493</v>
      </c>
      <c r="S12" s="18">
        <v>19409.974</v>
      </c>
      <c r="T12" s="18">
        <v>19803.033</v>
      </c>
      <c r="U12" s="18">
        <v>19440.777</v>
      </c>
      <c r="V12" s="18">
        <v>17994.967</v>
      </c>
      <c r="W12" s="18">
        <v>17430.161</v>
      </c>
      <c r="X12" s="18">
        <v>17883.959</v>
      </c>
      <c r="Y12" s="18">
        <v>18929.34</v>
      </c>
      <c r="Z12" s="18">
        <v>20245.262</v>
      </c>
      <c r="AA12" s="18">
        <v>21612.598</v>
      </c>
      <c r="AB12" s="18">
        <v>23009.941</v>
      </c>
      <c r="AC12" s="18">
        <v>21617.93</v>
      </c>
      <c r="AD12" s="18">
        <v>23352.800000000003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</row>
    <row r="13" spans="1:30" s="23" customFormat="1" ht="18" customHeight="1">
      <c r="A13" s="13"/>
      <c r="B13" s="104"/>
      <c r="C13" s="105" t="s">
        <v>24</v>
      </c>
      <c r="D13" s="22">
        <v>-387.96</v>
      </c>
      <c r="E13" s="22">
        <v>-385.82</v>
      </c>
      <c r="F13" s="22">
        <v>-458.84</v>
      </c>
      <c r="G13" s="22">
        <v>273.4</v>
      </c>
      <c r="H13" s="22">
        <v>-558.62</v>
      </c>
      <c r="I13" s="22">
        <v>-909.57</v>
      </c>
      <c r="J13" s="22">
        <v>-814.82</v>
      </c>
      <c r="K13" s="22">
        <v>-612.59</v>
      </c>
      <c r="L13" s="22">
        <v>-523.58</v>
      </c>
      <c r="M13" s="22">
        <v>-779.73</v>
      </c>
      <c r="N13" s="22">
        <v>-770.65</v>
      </c>
      <c r="O13" s="22">
        <v>-886.76</v>
      </c>
      <c r="P13" s="22">
        <v>-1121.93</v>
      </c>
      <c r="Q13" s="22">
        <v>-311.675</v>
      </c>
      <c r="R13" s="22">
        <v>-51.988</v>
      </c>
      <c r="S13" s="22">
        <v>-277.153</v>
      </c>
      <c r="T13" s="22">
        <v>521.623</v>
      </c>
      <c r="U13" s="22">
        <v>-134.788</v>
      </c>
      <c r="V13" s="22">
        <v>-212.6</v>
      </c>
      <c r="W13" s="22">
        <v>-465.298</v>
      </c>
      <c r="X13" s="22">
        <v>-116.776</v>
      </c>
      <c r="Y13" s="22">
        <v>-754.604</v>
      </c>
      <c r="Z13" s="22">
        <v>-594.6426870000068</v>
      </c>
      <c r="AA13" s="61">
        <v>-775.099</v>
      </c>
      <c r="AB13" s="61">
        <v>-1084.011</v>
      </c>
      <c r="AC13" s="22">
        <v>-1281.295</v>
      </c>
      <c r="AD13" s="22">
        <v>-1492.1</v>
      </c>
    </row>
    <row r="14" spans="1:154" s="19" customFormat="1" ht="18" customHeight="1">
      <c r="A14" s="17"/>
      <c r="B14" s="64" t="s">
        <v>83</v>
      </c>
      <c r="C14" s="28"/>
      <c r="D14" s="18">
        <v>7290.352</v>
      </c>
      <c r="E14" s="18">
        <v>7593.679</v>
      </c>
      <c r="F14" s="18">
        <v>7914.597</v>
      </c>
      <c r="G14" s="18">
        <v>9333.178</v>
      </c>
      <c r="H14" s="18">
        <v>9172.940999999999</v>
      </c>
      <c r="I14" s="18">
        <v>9685.411</v>
      </c>
      <c r="J14" s="18">
        <v>10602.071</v>
      </c>
      <c r="K14" s="18">
        <v>11264.447</v>
      </c>
      <c r="L14" s="18">
        <v>12321.708</v>
      </c>
      <c r="M14" s="18">
        <v>13076.712</v>
      </c>
      <c r="N14" s="18">
        <v>14051.656</v>
      </c>
      <c r="O14" s="18">
        <v>15113.258</v>
      </c>
      <c r="P14" s="18">
        <v>16389.649</v>
      </c>
      <c r="Q14" s="18">
        <v>18697.901</v>
      </c>
      <c r="R14" s="18">
        <v>18623.504999999997</v>
      </c>
      <c r="S14" s="18">
        <v>19132.821</v>
      </c>
      <c r="T14" s="18">
        <v>20324.656</v>
      </c>
      <c r="U14" s="18">
        <v>19305.988999999998</v>
      </c>
      <c r="V14" s="18">
        <v>17782.367000000002</v>
      </c>
      <c r="W14" s="18">
        <v>16964.862999999998</v>
      </c>
      <c r="X14" s="18">
        <v>17767.183</v>
      </c>
      <c r="Y14" s="18">
        <v>18174.735999999997</v>
      </c>
      <c r="Z14" s="18">
        <v>19650.619</v>
      </c>
      <c r="AA14" s="18">
        <v>20837.499000000003</v>
      </c>
      <c r="AB14" s="18">
        <v>21925.93</v>
      </c>
      <c r="AC14" s="18">
        <v>20336.634</v>
      </c>
      <c r="AD14" s="18">
        <v>21860.700000000004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30" s="23" customFormat="1" ht="18" customHeight="1">
      <c r="A15" s="13"/>
      <c r="B15" s="30"/>
      <c r="C15" s="31" t="s">
        <v>67</v>
      </c>
      <c r="D15" s="22">
        <v>1030.263</v>
      </c>
      <c r="E15" s="22">
        <v>1106.607</v>
      </c>
      <c r="F15" s="22">
        <v>1164.6470000000002</v>
      </c>
      <c r="G15" s="22">
        <v>1231.033</v>
      </c>
      <c r="H15" s="22">
        <v>1254.5080000000003</v>
      </c>
      <c r="I15" s="22">
        <v>1328.657</v>
      </c>
      <c r="J15" s="22">
        <v>1378.459</v>
      </c>
      <c r="K15" s="22">
        <v>1439.3619999999999</v>
      </c>
      <c r="L15" s="22">
        <v>1527.5179999999998</v>
      </c>
      <c r="M15" s="22">
        <v>1642.767</v>
      </c>
      <c r="N15" s="22">
        <v>1734.4</v>
      </c>
      <c r="O15" s="22">
        <v>1837.1720000000003</v>
      </c>
      <c r="P15" s="22">
        <v>1966.1999999999998</v>
      </c>
      <c r="Q15" s="22">
        <v>2175.15</v>
      </c>
      <c r="R15" s="22">
        <v>2218.295</v>
      </c>
      <c r="S15" s="22">
        <v>2351.7119999999995</v>
      </c>
      <c r="T15" s="22">
        <v>2406.7010000000005</v>
      </c>
      <c r="U15" s="22">
        <v>2438.2200000000003</v>
      </c>
      <c r="V15" s="22">
        <v>2438.6379999999995</v>
      </c>
      <c r="W15" s="22">
        <v>2421.1259999999997</v>
      </c>
      <c r="X15" s="22">
        <v>2410.7650000000003</v>
      </c>
      <c r="Y15" s="22">
        <v>2378.292</v>
      </c>
      <c r="Z15" s="22">
        <v>2456.374</v>
      </c>
      <c r="AA15" s="61">
        <v>2554.648</v>
      </c>
      <c r="AB15" s="22">
        <v>2668.398</v>
      </c>
      <c r="AC15" s="22">
        <v>2748.5</v>
      </c>
      <c r="AD15" s="22">
        <v>2844.654</v>
      </c>
    </row>
    <row r="16" spans="1:154" s="19" customFormat="1" ht="18" customHeight="1">
      <c r="A16" s="17"/>
      <c r="B16" s="64" t="s">
        <v>68</v>
      </c>
      <c r="C16" s="88"/>
      <c r="D16" s="18">
        <v>6260.089</v>
      </c>
      <c r="E16" s="18">
        <v>6487.072</v>
      </c>
      <c r="F16" s="18">
        <v>6749.95</v>
      </c>
      <c r="G16" s="18">
        <v>8102.145</v>
      </c>
      <c r="H16" s="18">
        <v>7918.432999999999</v>
      </c>
      <c r="I16" s="18">
        <v>8356.754</v>
      </c>
      <c r="J16" s="18">
        <v>9223.612</v>
      </c>
      <c r="K16" s="18">
        <v>9825.085000000001</v>
      </c>
      <c r="L16" s="18">
        <v>10794.19</v>
      </c>
      <c r="M16" s="18">
        <v>11433.945</v>
      </c>
      <c r="N16" s="18">
        <v>12317.256000000001</v>
      </c>
      <c r="O16" s="18">
        <v>13276.086</v>
      </c>
      <c r="P16" s="18">
        <v>14423.449</v>
      </c>
      <c r="Q16" s="18">
        <v>16522.751</v>
      </c>
      <c r="R16" s="18">
        <v>16405.21</v>
      </c>
      <c r="S16" s="18">
        <v>16781.109</v>
      </c>
      <c r="T16" s="18">
        <v>17917.954999999998</v>
      </c>
      <c r="U16" s="18">
        <v>16867.768999999997</v>
      </c>
      <c r="V16" s="18">
        <v>15343.729000000003</v>
      </c>
      <c r="W16" s="18">
        <v>14543.736999999997</v>
      </c>
      <c r="X16" s="18">
        <v>15356.418000000001</v>
      </c>
      <c r="Y16" s="18">
        <v>15796.443999999998</v>
      </c>
      <c r="Z16" s="18">
        <v>17194.245</v>
      </c>
      <c r="AA16" s="18">
        <v>18282.851000000002</v>
      </c>
      <c r="AB16" s="18">
        <v>19257.532</v>
      </c>
      <c r="AC16" s="18">
        <v>17588.135</v>
      </c>
      <c r="AD16" s="18">
        <v>19016.046000000006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12.75">
      <c r="A17" s="17"/>
      <c r="B17" s="32"/>
      <c r="C17" s="3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54" s="19" customFormat="1" ht="12.75">
      <c r="A18" s="17"/>
      <c r="B18" s="3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76"/>
      <c r="AB18" s="18"/>
      <c r="AC18" s="18"/>
      <c r="AD18" s="18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2.75">
      <c r="A19" s="17"/>
      <c r="B19" s="106"/>
      <c r="C19" s="205" t="s">
        <v>25</v>
      </c>
      <c r="D19" s="22">
        <v>650.9</v>
      </c>
      <c r="E19" s="22">
        <v>661.3</v>
      </c>
      <c r="F19" s="22">
        <v>670.8</v>
      </c>
      <c r="G19" s="22">
        <v>679.1</v>
      </c>
      <c r="H19" s="22">
        <v>686.7</v>
      </c>
      <c r="I19" s="22">
        <v>694</v>
      </c>
      <c r="J19" s="22">
        <v>701.5</v>
      </c>
      <c r="K19" s="22">
        <v>709.6</v>
      </c>
      <c r="L19" s="22">
        <v>718.3</v>
      </c>
      <c r="M19" s="22">
        <v>728</v>
      </c>
      <c r="N19" s="22">
        <v>738.5</v>
      </c>
      <c r="O19" s="22">
        <v>751</v>
      </c>
      <c r="P19" s="22">
        <v>767.1</v>
      </c>
      <c r="Q19" s="22">
        <v>786.6</v>
      </c>
      <c r="R19" s="22">
        <v>808</v>
      </c>
      <c r="S19" s="22">
        <v>829.4</v>
      </c>
      <c r="T19" s="22">
        <v>850.9</v>
      </c>
      <c r="U19" s="22">
        <v>863.94</v>
      </c>
      <c r="V19" s="22">
        <v>861.94</v>
      </c>
      <c r="W19" s="22">
        <v>852.5</v>
      </c>
      <c r="X19" s="22">
        <v>847.66</v>
      </c>
      <c r="Y19" s="22">
        <v>851.56</v>
      </c>
      <c r="Z19" s="22">
        <v>859.519</v>
      </c>
      <c r="AA19" s="61">
        <v>870.067</v>
      </c>
      <c r="AB19" s="22">
        <v>881.952</v>
      </c>
      <c r="AC19" s="22">
        <v>892.002</v>
      </c>
      <c r="AD19" s="22">
        <v>900.35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</row>
    <row r="20" spans="1:154" s="19" customFormat="1" ht="12.75">
      <c r="A20" s="17"/>
      <c r="B20" s="3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76"/>
      <c r="AB20" s="18"/>
      <c r="AC20" s="18"/>
      <c r="AD20" s="18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</row>
    <row r="21" spans="1:154" s="19" customFormat="1" ht="18" customHeight="1">
      <c r="A21" s="17"/>
      <c r="B21" s="25" t="s">
        <v>69</v>
      </c>
      <c r="C21" s="28"/>
      <c r="D21" s="89">
        <f aca="true" t="shared" si="2" ref="D21:AA21">(D12*1000000)/(D19*1000)</f>
        <v>11796.454140420956</v>
      </c>
      <c r="E21" s="89">
        <f t="shared" si="2"/>
        <v>12066.382882201724</v>
      </c>
      <c r="F21" s="89">
        <f t="shared" si="2"/>
        <v>12482.762373285628</v>
      </c>
      <c r="G21" s="89">
        <f t="shared" si="2"/>
        <v>13340.859961714033</v>
      </c>
      <c r="H21" s="89">
        <f t="shared" si="2"/>
        <v>14171.488277268094</v>
      </c>
      <c r="I21" s="89">
        <f t="shared" si="2"/>
        <v>15266.543227665707</v>
      </c>
      <c r="J21" s="89">
        <f t="shared" si="2"/>
        <v>16274.969351389878</v>
      </c>
      <c r="K21" s="89">
        <f t="shared" si="2"/>
        <v>16737.650789177</v>
      </c>
      <c r="L21" s="89">
        <f t="shared" si="2"/>
        <v>17882.90129472365</v>
      </c>
      <c r="M21" s="89">
        <f t="shared" si="2"/>
        <v>19033.574175824175</v>
      </c>
      <c r="N21" s="89">
        <f t="shared" si="2"/>
        <v>20070.827352742046</v>
      </c>
      <c r="O21" s="89">
        <f t="shared" si="2"/>
        <v>21304.950732356858</v>
      </c>
      <c r="P21" s="89">
        <f t="shared" si="2"/>
        <v>22828.287055142744</v>
      </c>
      <c r="Q21" s="89">
        <f t="shared" si="2"/>
        <v>24166.763285024153</v>
      </c>
      <c r="R21" s="89">
        <f t="shared" si="2"/>
        <v>23113.23391089109</v>
      </c>
      <c r="S21" s="89">
        <f t="shared" si="2"/>
        <v>23402.42826139378</v>
      </c>
      <c r="T21" s="89">
        <f t="shared" si="2"/>
        <v>23273.043835938417</v>
      </c>
      <c r="U21" s="89">
        <f t="shared" si="2"/>
        <v>22502.46197652615</v>
      </c>
      <c r="V21" s="89">
        <f t="shared" si="2"/>
        <v>20877.28496183029</v>
      </c>
      <c r="W21" s="89">
        <f t="shared" si="2"/>
        <v>20445.936656891496</v>
      </c>
      <c r="X21" s="89">
        <f t="shared" si="2"/>
        <v>21098.03340962178</v>
      </c>
      <c r="Y21" s="89">
        <f t="shared" si="2"/>
        <v>22229.014984264173</v>
      </c>
      <c r="Z21" s="89">
        <f t="shared" si="2"/>
        <v>23554.176231124617</v>
      </c>
      <c r="AA21" s="89">
        <f t="shared" si="2"/>
        <v>24840.15368931358</v>
      </c>
      <c r="AB21" s="89">
        <f>(AB12*1000000)/(AB19*1000)</f>
        <v>26089.78833315192</v>
      </c>
      <c r="AC21" s="89">
        <f>(AC12*1000000)/(AC19*1000)</f>
        <v>24235.29319440988</v>
      </c>
      <c r="AD21" s="89">
        <f>(AD12*1000000)/(AD19*1000)</f>
        <v>25937.46876214806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30" s="23" customFormat="1" ht="18" customHeight="1">
      <c r="A22" s="13"/>
      <c r="B22" s="29" t="s">
        <v>84</v>
      </c>
      <c r="C22" s="26"/>
      <c r="D22" s="18"/>
      <c r="E22" s="91">
        <f>(E21/D21-1)*100</f>
        <v>2.288219312071482</v>
      </c>
      <c r="F22" s="91">
        <f aca="true" t="shared" si="3" ref="F22:AD22">(F21/E21-1)*100</f>
        <v>3.450739920561241</v>
      </c>
      <c r="G22" s="91">
        <f t="shared" si="3"/>
        <v>6.874260382179664</v>
      </c>
      <c r="H22" s="91">
        <f t="shared" si="3"/>
        <v>6.226197695934288</v>
      </c>
      <c r="I22" s="91">
        <f t="shared" si="3"/>
        <v>7.727169715506488</v>
      </c>
      <c r="J22" s="91">
        <f t="shared" si="3"/>
        <v>6.605464699413566</v>
      </c>
      <c r="K22" s="91">
        <f t="shared" si="3"/>
        <v>2.8429020528238924</v>
      </c>
      <c r="L22" s="91">
        <f t="shared" si="3"/>
        <v>6.84236109339309</v>
      </c>
      <c r="M22" s="91">
        <f t="shared" si="3"/>
        <v>6.434486564213326</v>
      </c>
      <c r="N22" s="91">
        <f t="shared" si="3"/>
        <v>5.449597470954015</v>
      </c>
      <c r="O22" s="91">
        <f t="shared" si="3"/>
        <v>6.148841589463472</v>
      </c>
      <c r="P22" s="91">
        <f t="shared" si="3"/>
        <v>7.150151821155459</v>
      </c>
      <c r="Q22" s="91">
        <f t="shared" si="3"/>
        <v>5.8632354965935995</v>
      </c>
      <c r="R22" s="91">
        <f t="shared" si="3"/>
        <v>-4.359414464021016</v>
      </c>
      <c r="S22" s="91">
        <f t="shared" si="3"/>
        <v>1.2512067831685902</v>
      </c>
      <c r="T22" s="91">
        <f t="shared" si="3"/>
        <v>-0.5528675230202618</v>
      </c>
      <c r="U22" s="91">
        <f t="shared" si="3"/>
        <v>-3.311048889197421</v>
      </c>
      <c r="V22" s="91">
        <f t="shared" si="3"/>
        <v>-7.222218690520144</v>
      </c>
      <c r="W22" s="91">
        <f t="shared" si="3"/>
        <v>-2.066113030154182</v>
      </c>
      <c r="X22" s="91">
        <f t="shared" si="3"/>
        <v>3.1893708939496834</v>
      </c>
      <c r="Y22" s="91">
        <f t="shared" si="3"/>
        <v>5.3606018754648765</v>
      </c>
      <c r="Z22" s="91">
        <f t="shared" si="3"/>
        <v>5.961403363120321</v>
      </c>
      <c r="AA22" s="179">
        <f t="shared" si="3"/>
        <v>5.459657962861253</v>
      </c>
      <c r="AB22" s="179">
        <f t="shared" si="3"/>
        <v>5.0307041553287135</v>
      </c>
      <c r="AC22" s="179">
        <f t="shared" si="3"/>
        <v>-7.108126425025684</v>
      </c>
      <c r="AD22" s="179">
        <f t="shared" si="3"/>
        <v>7.023540231528136</v>
      </c>
    </row>
    <row r="23" spans="1:154" s="19" customFormat="1" ht="18" customHeight="1">
      <c r="A23" s="17"/>
      <c r="B23" s="25" t="s">
        <v>70</v>
      </c>
      <c r="C23" s="28"/>
      <c r="D23" s="89">
        <f aca="true" t="shared" si="4" ref="D23:AD23">(D14*1000000)/(D19*1000)</f>
        <v>11200.417882931326</v>
      </c>
      <c r="E23" s="89">
        <f t="shared" si="4"/>
        <v>11482.956298200514</v>
      </c>
      <c r="F23" s="89">
        <f t="shared" si="4"/>
        <v>11798.743291592129</v>
      </c>
      <c r="G23" s="89">
        <f t="shared" si="4"/>
        <v>13743.451627153585</v>
      </c>
      <c r="H23" s="89">
        <f t="shared" si="4"/>
        <v>13358.00349497597</v>
      </c>
      <c r="I23" s="89">
        <f t="shared" si="4"/>
        <v>13955.92363112392</v>
      </c>
      <c r="J23" s="89">
        <f t="shared" si="4"/>
        <v>15113.42979330007</v>
      </c>
      <c r="K23" s="89">
        <f t="shared" si="4"/>
        <v>15874.361612175873</v>
      </c>
      <c r="L23" s="89">
        <f t="shared" si="4"/>
        <v>17153.985799805094</v>
      </c>
      <c r="M23" s="89">
        <f t="shared" si="4"/>
        <v>17962.516483516483</v>
      </c>
      <c r="N23" s="89">
        <f t="shared" si="4"/>
        <v>19027.29316181449</v>
      </c>
      <c r="O23" s="89">
        <f t="shared" si="4"/>
        <v>20124.17842876165</v>
      </c>
      <c r="P23" s="89">
        <f t="shared" si="4"/>
        <v>21365.726763133884</v>
      </c>
      <c r="Q23" s="89">
        <f t="shared" si="4"/>
        <v>23770.53267226036</v>
      </c>
      <c r="R23" s="89">
        <f t="shared" si="4"/>
        <v>23048.892326732668</v>
      </c>
      <c r="S23" s="89">
        <f t="shared" si="4"/>
        <v>23068.26742223294</v>
      </c>
      <c r="T23" s="89">
        <f t="shared" si="4"/>
        <v>23886.068868257138</v>
      </c>
      <c r="U23" s="89">
        <f t="shared" si="4"/>
        <v>22346.44651248929</v>
      </c>
      <c r="V23" s="89">
        <f t="shared" si="4"/>
        <v>20630.632062556564</v>
      </c>
      <c r="W23" s="89">
        <f t="shared" si="4"/>
        <v>19900.132551319646</v>
      </c>
      <c r="X23" s="89">
        <f t="shared" si="4"/>
        <v>20960.270627374182</v>
      </c>
      <c r="Y23" s="89">
        <f t="shared" si="4"/>
        <v>21342.871905678985</v>
      </c>
      <c r="Z23" s="89">
        <f t="shared" si="4"/>
        <v>22862.343938877442</v>
      </c>
      <c r="AA23" s="89">
        <f t="shared" si="4"/>
        <v>23949.303904182096</v>
      </c>
      <c r="AB23" s="89">
        <f t="shared" si="4"/>
        <v>24860.684028155727</v>
      </c>
      <c r="AC23" s="89">
        <f t="shared" si="4"/>
        <v>22798.865921825287</v>
      </c>
      <c r="AD23" s="89">
        <f t="shared" si="4"/>
        <v>24280.224357194427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30" s="23" customFormat="1" ht="18" customHeight="1">
      <c r="A24" s="13"/>
      <c r="B24" s="29" t="s">
        <v>84</v>
      </c>
      <c r="C24" s="26"/>
      <c r="D24" s="18"/>
      <c r="E24" s="91">
        <f aca="true" t="shared" si="5" ref="E24:AD24">(E23/D23-1)*100</f>
        <v>2.5225703024862822</v>
      </c>
      <c r="F24" s="91">
        <f t="shared" si="5"/>
        <v>2.750049596906523</v>
      </c>
      <c r="G24" s="91">
        <f t="shared" si="5"/>
        <v>16.482334495295525</v>
      </c>
      <c r="H24" s="91">
        <f t="shared" si="5"/>
        <v>-2.8045948182046643</v>
      </c>
      <c r="I24" s="91">
        <f t="shared" si="5"/>
        <v>4.476119027613912</v>
      </c>
      <c r="J24" s="91">
        <f t="shared" si="5"/>
        <v>8.294013300522284</v>
      </c>
      <c r="K24" s="91">
        <f t="shared" si="5"/>
        <v>5.034805661472896</v>
      </c>
      <c r="L24" s="91">
        <f t="shared" si="5"/>
        <v>8.060948962178927</v>
      </c>
      <c r="M24" s="91">
        <f t="shared" si="5"/>
        <v>4.713369202629147</v>
      </c>
      <c r="N24" s="91">
        <f t="shared" si="5"/>
        <v>5.927770083190254</v>
      </c>
      <c r="O24" s="91">
        <f t="shared" si="5"/>
        <v>5.764799320738256</v>
      </c>
      <c r="P24" s="91">
        <f t="shared" si="5"/>
        <v>6.169436127627459</v>
      </c>
      <c r="Q24" s="91">
        <f t="shared" si="5"/>
        <v>11.255436970559396</v>
      </c>
      <c r="R24" s="91">
        <f t="shared" si="5"/>
        <v>-3.035861061581635</v>
      </c>
      <c r="S24" s="91">
        <f t="shared" si="5"/>
        <v>0.08406085301462252</v>
      </c>
      <c r="T24" s="91">
        <f t="shared" si="5"/>
        <v>3.5451359699255613</v>
      </c>
      <c r="U24" s="91">
        <f t="shared" si="5"/>
        <v>-6.445691688572063</v>
      </c>
      <c r="V24" s="91">
        <f t="shared" si="5"/>
        <v>-7.678242932153734</v>
      </c>
      <c r="W24" s="91">
        <f t="shared" si="5"/>
        <v>-3.5408489135082433</v>
      </c>
      <c r="X24" s="91">
        <f t="shared" si="5"/>
        <v>5.327291530951306</v>
      </c>
      <c r="Y24" s="91">
        <f t="shared" si="5"/>
        <v>1.8253642097785017</v>
      </c>
      <c r="Z24" s="91">
        <f t="shared" si="5"/>
        <v>7.119341951324509</v>
      </c>
      <c r="AA24" s="179">
        <f t="shared" si="5"/>
        <v>4.754368004482146</v>
      </c>
      <c r="AB24" s="179">
        <f t="shared" si="5"/>
        <v>3.8054555891058106</v>
      </c>
      <c r="AC24" s="179">
        <f t="shared" si="5"/>
        <v>-8.293489044771851</v>
      </c>
      <c r="AD24" s="179">
        <f t="shared" si="5"/>
        <v>6.49750930791273</v>
      </c>
    </row>
    <row r="25" spans="1:30" s="23" customFormat="1" ht="12.75">
      <c r="A25" s="13"/>
      <c r="B25" s="41"/>
      <c r="C25" s="42"/>
      <c r="D25" s="90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174"/>
      <c r="AB25" s="175"/>
      <c r="AC25" s="87"/>
      <c r="AD25" s="87"/>
    </row>
    <row r="26" spans="2:154" ht="15" customHeight="1">
      <c r="B26" s="44" t="s">
        <v>26</v>
      </c>
      <c r="C26" s="45"/>
      <c r="G26" s="10"/>
      <c r="H26" s="45"/>
      <c r="I26" s="45"/>
      <c r="J26" s="45"/>
      <c r="K26" s="45"/>
      <c r="L26" s="45"/>
      <c r="M26" s="45"/>
      <c r="N26" s="45"/>
      <c r="O26" s="46"/>
      <c r="P26" s="46"/>
      <c r="Q26" s="45"/>
      <c r="R26" s="45"/>
      <c r="S26" s="45"/>
      <c r="T26" s="45"/>
      <c r="U26" s="45"/>
      <c r="V26" s="45"/>
      <c r="W26" s="45"/>
      <c r="X26" s="45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30" s="111" customFormat="1" ht="20.25" customHeight="1">
      <c r="A27" s="108"/>
      <c r="B27" s="109" t="s">
        <v>27</v>
      </c>
      <c r="C27" s="110"/>
      <c r="G27" s="112"/>
      <c r="H27" s="110"/>
      <c r="I27" s="110"/>
      <c r="J27" s="110"/>
      <c r="K27" s="110"/>
      <c r="L27" s="110"/>
      <c r="M27" s="110"/>
      <c r="N27" s="110"/>
      <c r="O27" s="113"/>
      <c r="P27" s="113"/>
      <c r="Q27" s="110"/>
      <c r="R27" s="110"/>
      <c r="S27" s="110"/>
      <c r="T27" s="110"/>
      <c r="U27" s="110"/>
      <c r="V27" s="110"/>
      <c r="W27" s="110"/>
      <c r="X27" s="110"/>
      <c r="Y27" s="114"/>
      <c r="Z27" s="114"/>
      <c r="AA27" s="114"/>
      <c r="AB27" s="36"/>
      <c r="AC27" s="40"/>
      <c r="AD27" s="40"/>
    </row>
    <row r="28" spans="1:30" s="111" customFormat="1" ht="12.75">
      <c r="A28" s="108"/>
      <c r="B28" s="115" t="s">
        <v>92</v>
      </c>
      <c r="C28" s="110"/>
      <c r="G28" s="116"/>
      <c r="H28" s="110"/>
      <c r="I28" s="110"/>
      <c r="J28" s="110"/>
      <c r="K28" s="110"/>
      <c r="L28" s="110"/>
      <c r="M28" s="110"/>
      <c r="N28" s="110"/>
      <c r="O28" s="113"/>
      <c r="P28" s="113"/>
      <c r="Q28" s="110"/>
      <c r="R28" s="110"/>
      <c r="S28" s="110"/>
      <c r="T28" s="110"/>
      <c r="U28" s="110"/>
      <c r="V28" s="110"/>
      <c r="W28" s="110"/>
      <c r="X28" s="110"/>
      <c r="Y28" s="117"/>
      <c r="Z28" s="117"/>
      <c r="AA28" s="117"/>
      <c r="AB28" s="40"/>
      <c r="AC28" s="36"/>
      <c r="AD28" s="36"/>
    </row>
    <row r="29" spans="1:30" s="122" customFormat="1" ht="15" customHeight="1">
      <c r="A29" s="118"/>
      <c r="B29" s="119" t="s">
        <v>91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20"/>
      <c r="W29" s="120"/>
      <c r="X29" s="120"/>
      <c r="Y29" s="120"/>
      <c r="Z29" s="121"/>
      <c r="AA29" s="121"/>
      <c r="AB29" s="40"/>
      <c r="AC29" s="40"/>
      <c r="AD29" s="40"/>
    </row>
    <row r="30" spans="2:154" ht="10.5" customHeight="1" thickBot="1">
      <c r="B30" s="47"/>
      <c r="C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8"/>
      <c r="Y30" s="36"/>
      <c r="Z30" s="36"/>
      <c r="AA30" s="36"/>
      <c r="AB30" s="36"/>
      <c r="AC30" s="36"/>
      <c r="AD30" s="36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2:30" s="111" customFormat="1" ht="16.5" customHeight="1" thickTop="1">
      <c r="B31" s="123" t="s">
        <v>108</v>
      </c>
      <c r="C31" s="124"/>
      <c r="D31" s="125"/>
      <c r="E31" s="125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4"/>
      <c r="V31" s="124"/>
      <c r="W31" s="124"/>
      <c r="X31" s="124"/>
      <c r="Y31" s="127"/>
      <c r="Z31" s="127"/>
      <c r="AA31" s="127"/>
      <c r="AB31" s="127"/>
      <c r="AC31" s="193"/>
      <c r="AD31" s="193"/>
    </row>
    <row r="32" spans="2:30" s="111" customFormat="1" ht="5.25" customHeight="1">
      <c r="B32" s="128"/>
      <c r="C32" s="128"/>
      <c r="F32" s="129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30"/>
      <c r="Z32" s="130"/>
      <c r="AA32" s="130"/>
      <c r="AB32" s="36"/>
      <c r="AC32" s="49"/>
      <c r="AD32" s="49"/>
    </row>
    <row r="33" spans="2:30" s="111" customFormat="1" ht="15.75" customHeight="1">
      <c r="B33" s="131" t="s">
        <v>109</v>
      </c>
      <c r="C33" s="131"/>
      <c r="F33" s="132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31"/>
      <c r="V33" s="131"/>
      <c r="W33" s="131"/>
      <c r="X33" s="131"/>
      <c r="Y33" s="133"/>
      <c r="Z33" s="133"/>
      <c r="AA33" s="133"/>
      <c r="AB33" s="50"/>
      <c r="AC33" s="36"/>
      <c r="AD33" s="36"/>
    </row>
    <row r="34" spans="6:154" ht="15.75" customHeight="1">
      <c r="F34" s="10"/>
      <c r="Y34" s="50"/>
      <c r="Z34" s="50"/>
      <c r="AA34" s="50"/>
      <c r="AB34" s="50"/>
      <c r="AC34" s="50"/>
      <c r="AD34" s="50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</row>
    <row r="35" ht="15.75" customHeight="1">
      <c r="F35" s="10"/>
    </row>
  </sheetData>
  <sheetProtection/>
  <mergeCells count="3">
    <mergeCell ref="B4:C4"/>
    <mergeCell ref="B7:C7"/>
    <mergeCell ref="B12:C12"/>
  </mergeCells>
  <hyperlinks>
    <hyperlink ref="B29:U29" r:id="rId1" tooltip="Μεθοδολογία της αλυσιδωτής σύνδεσης" display="2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. σχετικό μεθοδολογικό σημείωμα."/>
  </hyperlinks>
  <printOptions horizontalCentered="1"/>
  <pageMargins left="0.15748031496062992" right="0.15748031496062992" top="0.35433070866141736" bottom="0.1968503937007874" header="0.4330708661417323" footer="0.2362204724409449"/>
  <pageSetup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1"/>
  <sheetViews>
    <sheetView showOutlineSymbols="0" defaultGridColor="0" zoomScaleSheetLayoutView="70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45" customWidth="1"/>
    <col min="2" max="2" width="3.00390625" style="45" customWidth="1"/>
    <col min="3" max="3" width="59.75390625" style="45" customWidth="1"/>
    <col min="4" max="4" width="9.00390625" style="75" customWidth="1"/>
    <col min="5" max="24" width="9.00390625" style="45" customWidth="1"/>
    <col min="25" max="28" width="9.00390625" style="36" customWidth="1"/>
    <col min="29" max="30" width="9.375" style="36" customWidth="1"/>
    <col min="31" max="16384" width="12.00390625" style="45" customWidth="1"/>
  </cols>
  <sheetData>
    <row r="1" spans="2:30" ht="37.5" customHeight="1" thickBot="1">
      <c r="B1" s="85" t="s">
        <v>71</v>
      </c>
      <c r="C1" s="68"/>
      <c r="D1" s="69"/>
      <c r="E1" s="70"/>
      <c r="F1" s="5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72"/>
      <c r="AB1" s="72"/>
      <c r="AC1" s="72"/>
      <c r="AD1" s="72"/>
    </row>
    <row r="2" spans="2:30" ht="15" customHeight="1" thickTop="1">
      <c r="B2" s="73"/>
      <c r="C2" s="74"/>
      <c r="F2" s="10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16">
        <v>2018</v>
      </c>
      <c r="AB3" s="16">
        <v>2019</v>
      </c>
      <c r="AC3" s="16" t="s">
        <v>89</v>
      </c>
      <c r="AD3" s="16" t="s">
        <v>110</v>
      </c>
    </row>
    <row r="4" spans="2:30" s="13" customFormat="1" ht="33" customHeight="1">
      <c r="B4" s="196" t="s">
        <v>49</v>
      </c>
      <c r="C4" s="19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58"/>
      <c r="AD4" s="158"/>
    </row>
    <row r="5" spans="2:30" s="13" customFormat="1" ht="18" customHeight="1">
      <c r="B5" s="135" t="s">
        <v>1</v>
      </c>
      <c r="C5" s="107" t="s">
        <v>29</v>
      </c>
      <c r="D5" s="22">
        <v>366.72499999999997</v>
      </c>
      <c r="E5" s="22">
        <v>365.319</v>
      </c>
      <c r="F5" s="22">
        <v>328.26800000000003</v>
      </c>
      <c r="G5" s="22">
        <v>392.70000000000005</v>
      </c>
      <c r="H5" s="22">
        <v>379.428</v>
      </c>
      <c r="I5" s="22">
        <v>386.427</v>
      </c>
      <c r="J5" s="22">
        <v>440.783</v>
      </c>
      <c r="K5" s="22">
        <v>449.933</v>
      </c>
      <c r="L5" s="22">
        <v>430.69100000000003</v>
      </c>
      <c r="M5" s="22">
        <v>427.238</v>
      </c>
      <c r="N5" s="22">
        <v>405.913</v>
      </c>
      <c r="O5" s="22">
        <v>364.15599999999995</v>
      </c>
      <c r="P5" s="22">
        <v>354.354</v>
      </c>
      <c r="Q5" s="22">
        <v>397.93</v>
      </c>
      <c r="R5" s="22">
        <v>371.42199999999997</v>
      </c>
      <c r="S5" s="22">
        <v>400.443</v>
      </c>
      <c r="T5" s="22">
        <v>426.019</v>
      </c>
      <c r="U5" s="22">
        <v>390.156</v>
      </c>
      <c r="V5" s="22">
        <v>367.362</v>
      </c>
      <c r="W5" s="22">
        <v>322.537</v>
      </c>
      <c r="X5" s="22">
        <v>335.19399999999996</v>
      </c>
      <c r="Y5" s="22">
        <v>407.611</v>
      </c>
      <c r="Z5" s="22">
        <v>376.19100000000003</v>
      </c>
      <c r="AA5" s="22">
        <v>374.663</v>
      </c>
      <c r="AB5" s="22">
        <v>416.159</v>
      </c>
      <c r="AC5" s="22">
        <v>417.408</v>
      </c>
      <c r="AD5" s="22">
        <v>414.772</v>
      </c>
    </row>
    <row r="6" spans="2:30" s="13" customFormat="1" ht="18" customHeight="1">
      <c r="B6" s="136" t="s">
        <v>2</v>
      </c>
      <c r="C6" s="107" t="s">
        <v>30</v>
      </c>
      <c r="D6" s="22">
        <v>19.049</v>
      </c>
      <c r="E6" s="22">
        <v>19.357</v>
      </c>
      <c r="F6" s="22">
        <v>18.545</v>
      </c>
      <c r="G6" s="22">
        <v>23.774</v>
      </c>
      <c r="H6" s="22">
        <v>25.136</v>
      </c>
      <c r="I6" s="22">
        <v>28.187</v>
      </c>
      <c r="J6" s="22">
        <v>26.032</v>
      </c>
      <c r="K6" s="22">
        <v>30.053</v>
      </c>
      <c r="L6" s="22">
        <v>35.078</v>
      </c>
      <c r="M6" s="22">
        <v>41.63</v>
      </c>
      <c r="N6" s="22">
        <v>44.363</v>
      </c>
      <c r="O6" s="22">
        <v>46.05</v>
      </c>
      <c r="P6" s="22">
        <v>50.74</v>
      </c>
      <c r="Q6" s="22">
        <v>63.479</v>
      </c>
      <c r="R6" s="22">
        <v>47.769</v>
      </c>
      <c r="S6" s="22">
        <v>47.95</v>
      </c>
      <c r="T6" s="22">
        <v>36.434</v>
      </c>
      <c r="U6" s="22">
        <v>18.183</v>
      </c>
      <c r="V6" s="22">
        <v>18.92</v>
      </c>
      <c r="W6" s="22">
        <v>20.601</v>
      </c>
      <c r="X6" s="22">
        <v>25.45</v>
      </c>
      <c r="Y6" s="22">
        <v>18.377</v>
      </c>
      <c r="Z6" s="22">
        <v>17.345</v>
      </c>
      <c r="AA6" s="22">
        <v>24.09</v>
      </c>
      <c r="AB6" s="22">
        <v>26.992</v>
      </c>
      <c r="AC6" s="22">
        <v>24.647</v>
      </c>
      <c r="AD6" s="22">
        <v>29.6201</v>
      </c>
    </row>
    <row r="7" spans="2:30" s="13" customFormat="1" ht="18" customHeight="1">
      <c r="B7" s="136" t="s">
        <v>3</v>
      </c>
      <c r="C7" s="107" t="s">
        <v>31</v>
      </c>
      <c r="D7" s="22">
        <v>732.2940000000001</v>
      </c>
      <c r="E7" s="22">
        <v>750.7330000000001</v>
      </c>
      <c r="F7" s="22">
        <v>778.832</v>
      </c>
      <c r="G7" s="22">
        <v>809.379</v>
      </c>
      <c r="H7" s="22">
        <v>839.842</v>
      </c>
      <c r="I7" s="22">
        <v>863.426</v>
      </c>
      <c r="J7" s="22">
        <v>884.335</v>
      </c>
      <c r="K7" s="22">
        <v>918.528</v>
      </c>
      <c r="L7" s="22">
        <v>942.903</v>
      </c>
      <c r="M7" s="22">
        <v>998.9339999999997</v>
      </c>
      <c r="N7" s="22">
        <v>1008.3000000000001</v>
      </c>
      <c r="O7" s="22">
        <v>980.9929999999998</v>
      </c>
      <c r="P7" s="22">
        <v>1005.6529999999999</v>
      </c>
      <c r="Q7" s="22">
        <v>1040.849</v>
      </c>
      <c r="R7" s="22">
        <v>1004.4179999999999</v>
      </c>
      <c r="S7" s="22">
        <v>981.2439999999998</v>
      </c>
      <c r="T7" s="22">
        <v>911.4659999999999</v>
      </c>
      <c r="U7" s="22">
        <v>815.128</v>
      </c>
      <c r="V7" s="22">
        <v>699.459</v>
      </c>
      <c r="W7" s="22">
        <v>710.9950000000001</v>
      </c>
      <c r="X7" s="22">
        <v>761.8910000000001</v>
      </c>
      <c r="Y7" s="22">
        <v>866.0579999999999</v>
      </c>
      <c r="Z7" s="22">
        <v>990.4129999999999</v>
      </c>
      <c r="AA7" s="22">
        <v>1152.476</v>
      </c>
      <c r="AB7" s="22">
        <v>1257.444</v>
      </c>
      <c r="AC7" s="22">
        <v>1194.572</v>
      </c>
      <c r="AD7" s="22">
        <v>1316.0500000000002</v>
      </c>
    </row>
    <row r="8" spans="2:30" s="13" customFormat="1" ht="30" customHeight="1">
      <c r="B8" s="135" t="s">
        <v>4</v>
      </c>
      <c r="C8" s="137" t="s">
        <v>32</v>
      </c>
      <c r="D8" s="22">
        <v>98.289</v>
      </c>
      <c r="E8" s="22">
        <v>103.804</v>
      </c>
      <c r="F8" s="22">
        <v>109.998</v>
      </c>
      <c r="G8" s="22">
        <v>123.966</v>
      </c>
      <c r="H8" s="22">
        <v>114.335</v>
      </c>
      <c r="I8" s="22">
        <v>129.878</v>
      </c>
      <c r="J8" s="22">
        <v>154.358</v>
      </c>
      <c r="K8" s="22">
        <v>161.459</v>
      </c>
      <c r="L8" s="22">
        <v>180.015</v>
      </c>
      <c r="M8" s="22">
        <v>178.39</v>
      </c>
      <c r="N8" s="22">
        <v>167.144</v>
      </c>
      <c r="O8" s="22">
        <v>170.926</v>
      </c>
      <c r="P8" s="22">
        <v>202.899</v>
      </c>
      <c r="Q8" s="22">
        <v>181.663</v>
      </c>
      <c r="R8" s="22">
        <v>236.282</v>
      </c>
      <c r="S8" s="22">
        <v>255.915</v>
      </c>
      <c r="T8" s="22">
        <v>229.851</v>
      </c>
      <c r="U8" s="22">
        <v>294.823</v>
      </c>
      <c r="V8" s="22">
        <v>300.894</v>
      </c>
      <c r="W8" s="22">
        <v>224.005</v>
      </c>
      <c r="X8" s="22">
        <v>270.912</v>
      </c>
      <c r="Y8" s="22">
        <v>275.353</v>
      </c>
      <c r="Z8" s="22">
        <v>222.829</v>
      </c>
      <c r="AA8" s="22">
        <v>218.743</v>
      </c>
      <c r="AB8" s="22">
        <v>244.981</v>
      </c>
      <c r="AC8" s="22">
        <v>200.652</v>
      </c>
      <c r="AD8" s="22">
        <v>253.64000000000001</v>
      </c>
    </row>
    <row r="9" spans="2:30" s="13" customFormat="1" ht="30" customHeight="1">
      <c r="B9" s="135" t="s">
        <v>5</v>
      </c>
      <c r="C9" s="137" t="s">
        <v>33</v>
      </c>
      <c r="D9" s="22">
        <v>30.688000000000002</v>
      </c>
      <c r="E9" s="22">
        <v>31.764</v>
      </c>
      <c r="F9" s="22">
        <v>29.267</v>
      </c>
      <c r="G9" s="22">
        <v>39.585</v>
      </c>
      <c r="H9" s="22">
        <v>53.408</v>
      </c>
      <c r="I9" s="22">
        <v>56.851</v>
      </c>
      <c r="J9" s="22">
        <v>63.126000000000005</v>
      </c>
      <c r="K9" s="22">
        <v>67.923</v>
      </c>
      <c r="L9" s="22">
        <v>76.37100000000001</v>
      </c>
      <c r="M9" s="22">
        <v>85.184</v>
      </c>
      <c r="N9" s="22">
        <v>91.6</v>
      </c>
      <c r="O9" s="22">
        <v>107.963</v>
      </c>
      <c r="P9" s="22">
        <v>116.623</v>
      </c>
      <c r="Q9" s="22">
        <v>101.36099999999999</v>
      </c>
      <c r="R9" s="22">
        <v>106.975</v>
      </c>
      <c r="S9" s="22">
        <v>107.416</v>
      </c>
      <c r="T9" s="22">
        <v>117.729</v>
      </c>
      <c r="U9" s="22">
        <v>131.88</v>
      </c>
      <c r="V9" s="22">
        <v>136.272</v>
      </c>
      <c r="W9" s="22">
        <v>132.336</v>
      </c>
      <c r="X9" s="22">
        <v>132.75400000000002</v>
      </c>
      <c r="Y9" s="22">
        <v>138.214</v>
      </c>
      <c r="Z9" s="22">
        <v>147.835</v>
      </c>
      <c r="AA9" s="22">
        <v>147.666</v>
      </c>
      <c r="AB9" s="22">
        <v>156.116</v>
      </c>
      <c r="AC9" s="22">
        <v>138.793</v>
      </c>
      <c r="AD9" s="22">
        <v>152.531</v>
      </c>
    </row>
    <row r="10" spans="2:30" s="13" customFormat="1" ht="18" customHeight="1">
      <c r="B10" s="136" t="s">
        <v>6</v>
      </c>
      <c r="C10" s="107" t="s">
        <v>34</v>
      </c>
      <c r="D10" s="22">
        <v>659.874</v>
      </c>
      <c r="E10" s="22">
        <v>701.543</v>
      </c>
      <c r="F10" s="22">
        <v>709.099</v>
      </c>
      <c r="G10" s="22">
        <v>746.104</v>
      </c>
      <c r="H10" s="22">
        <v>766.466</v>
      </c>
      <c r="I10" s="22">
        <v>795.49</v>
      </c>
      <c r="J10" s="22">
        <v>857.984</v>
      </c>
      <c r="K10" s="22">
        <v>951.609</v>
      </c>
      <c r="L10" s="22">
        <v>1079.449</v>
      </c>
      <c r="M10" s="22">
        <v>1199.369</v>
      </c>
      <c r="N10" s="22">
        <v>1340.47</v>
      </c>
      <c r="O10" s="22">
        <v>1546.892</v>
      </c>
      <c r="P10" s="22">
        <v>1810.685</v>
      </c>
      <c r="Q10" s="22">
        <v>2014.713</v>
      </c>
      <c r="R10" s="22">
        <v>1584.13</v>
      </c>
      <c r="S10" s="22">
        <v>1421.098</v>
      </c>
      <c r="T10" s="22">
        <v>1231.713</v>
      </c>
      <c r="U10" s="22">
        <v>1028.736</v>
      </c>
      <c r="V10" s="22">
        <v>780.761</v>
      </c>
      <c r="W10" s="22">
        <v>652.413</v>
      </c>
      <c r="X10" s="22">
        <v>633.569</v>
      </c>
      <c r="Y10" s="22">
        <v>757.931</v>
      </c>
      <c r="Z10" s="22">
        <v>920.898</v>
      </c>
      <c r="AA10" s="22">
        <v>1089.98</v>
      </c>
      <c r="AB10" s="22">
        <v>1263.769</v>
      </c>
      <c r="AC10" s="22">
        <v>1166.511</v>
      </c>
      <c r="AD10" s="22">
        <v>1255.99</v>
      </c>
    </row>
    <row r="11" spans="2:30" s="13" customFormat="1" ht="30" customHeight="1">
      <c r="B11" s="136" t="s">
        <v>7</v>
      </c>
      <c r="C11" s="137" t="s">
        <v>35</v>
      </c>
      <c r="D11" s="22">
        <v>896.1659999999999</v>
      </c>
      <c r="E11" s="22">
        <v>888.629</v>
      </c>
      <c r="F11" s="22">
        <v>910.5219999999999</v>
      </c>
      <c r="G11" s="22">
        <v>1023.349</v>
      </c>
      <c r="H11" s="22">
        <v>1074.117</v>
      </c>
      <c r="I11" s="22">
        <v>1193.557</v>
      </c>
      <c r="J11" s="22">
        <v>1259.4409999999998</v>
      </c>
      <c r="K11" s="22">
        <v>1275.902</v>
      </c>
      <c r="L11" s="22">
        <v>1276.824</v>
      </c>
      <c r="M11" s="22">
        <v>1427.525</v>
      </c>
      <c r="N11" s="22">
        <v>1530.183</v>
      </c>
      <c r="O11" s="22">
        <v>1661.1599999999999</v>
      </c>
      <c r="P11" s="22">
        <v>1810.8580000000002</v>
      </c>
      <c r="Q11" s="22">
        <v>1959.288</v>
      </c>
      <c r="R11" s="22">
        <v>1878.1109999999999</v>
      </c>
      <c r="S11" s="22">
        <v>1940.0279999999998</v>
      </c>
      <c r="T11" s="22">
        <v>1902.4279999999999</v>
      </c>
      <c r="U11" s="22">
        <v>1851.51</v>
      </c>
      <c r="V11" s="22">
        <v>1609.978</v>
      </c>
      <c r="W11" s="22">
        <v>1609.712</v>
      </c>
      <c r="X11" s="22">
        <v>1634.65</v>
      </c>
      <c r="Y11" s="22">
        <v>1763.6370000000002</v>
      </c>
      <c r="Z11" s="22">
        <v>1989.112</v>
      </c>
      <c r="AA11" s="22">
        <v>2137.832</v>
      </c>
      <c r="AB11" s="22">
        <v>2211.577</v>
      </c>
      <c r="AC11" s="22">
        <v>2105.934</v>
      </c>
      <c r="AD11" s="22">
        <v>2277.24</v>
      </c>
    </row>
    <row r="12" spans="2:30" s="13" customFormat="1" ht="18" customHeight="1">
      <c r="B12" s="136" t="s">
        <v>8</v>
      </c>
      <c r="C12" s="107" t="s">
        <v>36</v>
      </c>
      <c r="D12" s="22">
        <v>711.213</v>
      </c>
      <c r="E12" s="22">
        <v>720.0620000000001</v>
      </c>
      <c r="F12" s="22">
        <v>738.41</v>
      </c>
      <c r="G12" s="22">
        <v>779.9650000000001</v>
      </c>
      <c r="H12" s="22">
        <v>799.996</v>
      </c>
      <c r="I12" s="22">
        <v>870.643</v>
      </c>
      <c r="J12" s="22">
        <v>836.6050000000001</v>
      </c>
      <c r="K12" s="22">
        <v>847.407</v>
      </c>
      <c r="L12" s="22">
        <v>876.3570000000001</v>
      </c>
      <c r="M12" s="22">
        <v>878.9690000000002</v>
      </c>
      <c r="N12" s="22">
        <v>883.703</v>
      </c>
      <c r="O12" s="22">
        <v>943.5210000000001</v>
      </c>
      <c r="P12" s="22">
        <v>974.8560000000001</v>
      </c>
      <c r="Q12" s="22">
        <v>1056.393</v>
      </c>
      <c r="R12" s="22">
        <v>1151.649</v>
      </c>
      <c r="S12" s="22">
        <v>1285.138</v>
      </c>
      <c r="T12" s="22">
        <v>1410.855</v>
      </c>
      <c r="U12" s="22">
        <v>1251.775</v>
      </c>
      <c r="V12" s="22">
        <v>1216.998</v>
      </c>
      <c r="W12" s="22">
        <v>1161.7530000000002</v>
      </c>
      <c r="X12" s="22">
        <v>1237.495</v>
      </c>
      <c r="Y12" s="22">
        <v>1208.5030000000002</v>
      </c>
      <c r="Z12" s="22">
        <v>1240.2320000000002</v>
      </c>
      <c r="AA12" s="22">
        <v>1378.51</v>
      </c>
      <c r="AB12" s="22">
        <v>1407.994</v>
      </c>
      <c r="AC12" s="22">
        <v>1196.795</v>
      </c>
      <c r="AD12" s="22">
        <v>1331.04</v>
      </c>
    </row>
    <row r="13" spans="2:30" s="13" customFormat="1" ht="30" customHeight="1">
      <c r="B13" s="136" t="s">
        <v>9</v>
      </c>
      <c r="C13" s="137" t="s">
        <v>37</v>
      </c>
      <c r="D13" s="22">
        <v>570.373</v>
      </c>
      <c r="E13" s="22">
        <v>557.21</v>
      </c>
      <c r="F13" s="22">
        <v>602.386</v>
      </c>
      <c r="G13" s="22">
        <v>652.806</v>
      </c>
      <c r="H13" s="22">
        <v>734.532</v>
      </c>
      <c r="I13" s="22">
        <v>810.23</v>
      </c>
      <c r="J13" s="22">
        <v>867.112</v>
      </c>
      <c r="K13" s="22">
        <v>798.591</v>
      </c>
      <c r="L13" s="22">
        <v>776.403</v>
      </c>
      <c r="M13" s="22">
        <v>780.886</v>
      </c>
      <c r="N13" s="22">
        <v>803.479</v>
      </c>
      <c r="O13" s="22">
        <v>869.701</v>
      </c>
      <c r="P13" s="22">
        <v>932.122</v>
      </c>
      <c r="Q13" s="22">
        <v>942.204</v>
      </c>
      <c r="R13" s="22">
        <v>872.309</v>
      </c>
      <c r="S13" s="22">
        <v>889.473</v>
      </c>
      <c r="T13" s="22">
        <v>1003.154</v>
      </c>
      <c r="U13" s="22">
        <v>1041.207</v>
      </c>
      <c r="V13" s="22">
        <v>985.937</v>
      </c>
      <c r="W13" s="22">
        <v>1010.557</v>
      </c>
      <c r="X13" s="22">
        <v>1019.285</v>
      </c>
      <c r="Y13" s="22">
        <v>1173.672</v>
      </c>
      <c r="Z13" s="22">
        <v>1269.654</v>
      </c>
      <c r="AA13" s="22">
        <v>1390.167</v>
      </c>
      <c r="AB13" s="22">
        <v>1423.323</v>
      </c>
      <c r="AC13" s="22">
        <v>782.828</v>
      </c>
      <c r="AD13" s="22">
        <v>1080.87</v>
      </c>
    </row>
    <row r="14" spans="2:30" s="13" customFormat="1" ht="18" customHeight="1">
      <c r="B14" s="136" t="s">
        <v>10</v>
      </c>
      <c r="C14" s="107" t="s">
        <v>38</v>
      </c>
      <c r="D14" s="22">
        <v>176.483</v>
      </c>
      <c r="E14" s="22">
        <v>205.123</v>
      </c>
      <c r="F14" s="22">
        <v>233.121</v>
      </c>
      <c r="G14" s="22">
        <v>284.672</v>
      </c>
      <c r="H14" s="22">
        <v>343.846</v>
      </c>
      <c r="I14" s="22">
        <v>384.69100000000003</v>
      </c>
      <c r="J14" s="22">
        <v>446.36</v>
      </c>
      <c r="K14" s="22">
        <v>448.985</v>
      </c>
      <c r="L14" s="22">
        <v>452.382</v>
      </c>
      <c r="M14" s="22">
        <v>492.303</v>
      </c>
      <c r="N14" s="22">
        <v>504.81</v>
      </c>
      <c r="O14" s="22">
        <v>471.964</v>
      </c>
      <c r="P14" s="22">
        <v>522.99</v>
      </c>
      <c r="Q14" s="22">
        <v>556.8040000000001</v>
      </c>
      <c r="R14" s="22">
        <v>556.914</v>
      </c>
      <c r="S14" s="22">
        <v>618.725</v>
      </c>
      <c r="T14" s="22">
        <v>639.7760000000001</v>
      </c>
      <c r="U14" s="22">
        <v>616.1320000000001</v>
      </c>
      <c r="V14" s="22">
        <v>684.942</v>
      </c>
      <c r="W14" s="22">
        <v>733.118</v>
      </c>
      <c r="X14" s="22">
        <v>751.45</v>
      </c>
      <c r="Y14" s="22">
        <v>964.3029999999999</v>
      </c>
      <c r="Z14" s="22">
        <v>1148.99</v>
      </c>
      <c r="AA14" s="22">
        <v>1232.843</v>
      </c>
      <c r="AB14" s="22">
        <v>1421.26</v>
      </c>
      <c r="AC14" s="22">
        <v>1478.11</v>
      </c>
      <c r="AD14" s="22">
        <v>1572.74</v>
      </c>
    </row>
    <row r="15" spans="2:30" s="13" customFormat="1" ht="18" customHeight="1">
      <c r="B15" s="136" t="s">
        <v>11</v>
      </c>
      <c r="C15" s="137" t="s">
        <v>39</v>
      </c>
      <c r="D15" s="22">
        <v>367.827</v>
      </c>
      <c r="E15" s="22">
        <v>413.6</v>
      </c>
      <c r="F15" s="22">
        <v>476.859</v>
      </c>
      <c r="G15" s="22">
        <v>543.375</v>
      </c>
      <c r="H15" s="22">
        <v>690.897</v>
      </c>
      <c r="I15" s="22">
        <v>656.283</v>
      </c>
      <c r="J15" s="22">
        <v>724.172</v>
      </c>
      <c r="K15" s="22">
        <v>697.317</v>
      </c>
      <c r="L15" s="22">
        <v>726.471</v>
      </c>
      <c r="M15" s="22">
        <v>821.0609999999999</v>
      </c>
      <c r="N15" s="22">
        <v>925.1450000000001</v>
      </c>
      <c r="O15" s="22">
        <v>1090.866</v>
      </c>
      <c r="P15" s="22">
        <v>1261.456</v>
      </c>
      <c r="Q15" s="22">
        <v>1303.202</v>
      </c>
      <c r="R15" s="22">
        <v>1420.468</v>
      </c>
      <c r="S15" s="22">
        <v>1512.846</v>
      </c>
      <c r="T15" s="22">
        <v>1683.8120000000001</v>
      </c>
      <c r="U15" s="22">
        <v>1831.623</v>
      </c>
      <c r="V15" s="22">
        <v>1903.825</v>
      </c>
      <c r="W15" s="22">
        <v>1874.4</v>
      </c>
      <c r="X15" s="22">
        <v>1995.594</v>
      </c>
      <c r="Y15" s="22">
        <v>1872.3459999999998</v>
      </c>
      <c r="Z15" s="22">
        <v>1788.2640000000001</v>
      </c>
      <c r="AA15" s="22">
        <v>1558.005</v>
      </c>
      <c r="AB15" s="22">
        <v>1523.826</v>
      </c>
      <c r="AC15" s="22">
        <v>1645.733</v>
      </c>
      <c r="AD15" s="22">
        <v>1695.07</v>
      </c>
    </row>
    <row r="16" spans="2:30" s="13" customFormat="1" ht="18" customHeight="1">
      <c r="B16" s="136" t="s">
        <v>12</v>
      </c>
      <c r="C16" s="107" t="s">
        <v>40</v>
      </c>
      <c r="D16" s="22">
        <v>430.587</v>
      </c>
      <c r="E16" s="22">
        <v>466.104</v>
      </c>
      <c r="F16" s="22">
        <v>499.6</v>
      </c>
      <c r="G16" s="22">
        <v>540.886</v>
      </c>
      <c r="H16" s="22">
        <v>569.614</v>
      </c>
      <c r="I16" s="22">
        <v>610.76</v>
      </c>
      <c r="J16" s="22">
        <v>647.174</v>
      </c>
      <c r="K16" s="22">
        <v>702.747</v>
      </c>
      <c r="L16" s="22">
        <v>783.044</v>
      </c>
      <c r="M16" s="22">
        <v>891.011</v>
      </c>
      <c r="N16" s="22">
        <v>1019.733</v>
      </c>
      <c r="O16" s="22">
        <v>1137.065</v>
      </c>
      <c r="P16" s="22">
        <v>1245.905</v>
      </c>
      <c r="Q16" s="22">
        <v>1366.538</v>
      </c>
      <c r="R16" s="22">
        <v>1520.967</v>
      </c>
      <c r="S16" s="22">
        <v>1611.945</v>
      </c>
      <c r="T16" s="22">
        <v>1751.53</v>
      </c>
      <c r="U16" s="22">
        <v>1815.143</v>
      </c>
      <c r="V16" s="22">
        <v>1663.78</v>
      </c>
      <c r="W16" s="22">
        <v>1463.801</v>
      </c>
      <c r="X16" s="22">
        <v>1483.742</v>
      </c>
      <c r="Y16" s="22">
        <v>1572.972</v>
      </c>
      <c r="Z16" s="22">
        <v>1599.289</v>
      </c>
      <c r="AA16" s="22">
        <v>1713.418</v>
      </c>
      <c r="AB16" s="22">
        <v>1874.73</v>
      </c>
      <c r="AC16" s="22">
        <v>1912.224</v>
      </c>
      <c r="AD16" s="22">
        <v>1967.85</v>
      </c>
    </row>
    <row r="17" spans="2:30" s="13" customFormat="1" ht="18" customHeight="1">
      <c r="B17" s="136" t="s">
        <v>13</v>
      </c>
      <c r="C17" s="107" t="s">
        <v>41</v>
      </c>
      <c r="D17" s="22">
        <v>399.10699999999997</v>
      </c>
      <c r="E17" s="22">
        <v>423.62199999999996</v>
      </c>
      <c r="F17" s="22">
        <v>456.356</v>
      </c>
      <c r="G17" s="22">
        <v>508.16599999999994</v>
      </c>
      <c r="H17" s="22">
        <v>546.297</v>
      </c>
      <c r="I17" s="22">
        <v>599.768</v>
      </c>
      <c r="J17" s="22">
        <v>717.972</v>
      </c>
      <c r="K17" s="22">
        <v>761.726</v>
      </c>
      <c r="L17" s="22">
        <v>767.2429999999999</v>
      </c>
      <c r="M17" s="22">
        <v>788.552</v>
      </c>
      <c r="N17" s="22">
        <v>832.086</v>
      </c>
      <c r="O17" s="22">
        <v>894.3219999999999</v>
      </c>
      <c r="P17" s="22">
        <v>989.1859999999999</v>
      </c>
      <c r="Q17" s="22">
        <v>1137.5460000000003</v>
      </c>
      <c r="R17" s="22">
        <v>1130.988</v>
      </c>
      <c r="S17" s="22">
        <v>1277.418</v>
      </c>
      <c r="T17" s="22">
        <v>1356.087</v>
      </c>
      <c r="U17" s="22">
        <v>1292.2749999999999</v>
      </c>
      <c r="V17" s="22">
        <v>1194.374</v>
      </c>
      <c r="W17" s="22">
        <v>1216.997</v>
      </c>
      <c r="X17" s="22">
        <v>1291.776</v>
      </c>
      <c r="Y17" s="22">
        <v>1387.154</v>
      </c>
      <c r="Z17" s="22">
        <v>1565.5139999999997</v>
      </c>
      <c r="AA17" s="22">
        <v>1685.753</v>
      </c>
      <c r="AB17" s="22">
        <v>1777.012</v>
      </c>
      <c r="AC17" s="22">
        <v>1723.701</v>
      </c>
      <c r="AD17" s="22">
        <v>1807.12</v>
      </c>
    </row>
    <row r="18" spans="2:30" s="13" customFormat="1" ht="18" customHeight="1">
      <c r="B18" s="136" t="s">
        <v>14</v>
      </c>
      <c r="C18" s="107" t="s">
        <v>42</v>
      </c>
      <c r="D18" s="22">
        <v>84.269</v>
      </c>
      <c r="E18" s="22">
        <v>94.317</v>
      </c>
      <c r="F18" s="22">
        <v>102.326</v>
      </c>
      <c r="G18" s="22">
        <v>112.51400000000001</v>
      </c>
      <c r="H18" s="22">
        <v>127.334</v>
      </c>
      <c r="I18" s="22">
        <v>148.79399999999998</v>
      </c>
      <c r="J18" s="22">
        <v>163.76700000000002</v>
      </c>
      <c r="K18" s="22">
        <v>164.45099999999996</v>
      </c>
      <c r="L18" s="22">
        <v>170.372</v>
      </c>
      <c r="M18" s="22">
        <v>171.166</v>
      </c>
      <c r="N18" s="22">
        <v>190.44199999999998</v>
      </c>
      <c r="O18" s="22">
        <v>216.344</v>
      </c>
      <c r="P18" s="22">
        <v>238.108</v>
      </c>
      <c r="Q18" s="22">
        <v>251.004</v>
      </c>
      <c r="R18" s="22">
        <v>249.986</v>
      </c>
      <c r="S18" s="22">
        <v>272.71500000000003</v>
      </c>
      <c r="T18" s="22">
        <v>270.279</v>
      </c>
      <c r="U18" s="22">
        <v>261.954</v>
      </c>
      <c r="V18" s="22">
        <v>243.303</v>
      </c>
      <c r="W18" s="22">
        <v>257.80999999999995</v>
      </c>
      <c r="X18" s="22">
        <v>269.085</v>
      </c>
      <c r="Y18" s="22">
        <v>287.304</v>
      </c>
      <c r="Z18" s="22">
        <v>327.72799999999995</v>
      </c>
      <c r="AA18" s="22">
        <v>438.804</v>
      </c>
      <c r="AB18" s="22">
        <v>489.474</v>
      </c>
      <c r="AC18" s="22">
        <v>439.752</v>
      </c>
      <c r="AD18" s="22">
        <v>474.32</v>
      </c>
    </row>
    <row r="19" spans="2:30" s="13" customFormat="1" ht="18" customHeight="1">
      <c r="B19" s="136" t="s">
        <v>15</v>
      </c>
      <c r="C19" s="107" t="s">
        <v>43</v>
      </c>
      <c r="D19" s="22">
        <v>658.016</v>
      </c>
      <c r="E19" s="22">
        <v>694.485</v>
      </c>
      <c r="F19" s="22">
        <v>754.01</v>
      </c>
      <c r="G19" s="22">
        <v>784.337</v>
      </c>
      <c r="H19" s="22">
        <v>848.67</v>
      </c>
      <c r="I19" s="22">
        <v>921.595</v>
      </c>
      <c r="J19" s="22">
        <v>950.233</v>
      </c>
      <c r="K19" s="22">
        <v>1030.291</v>
      </c>
      <c r="L19" s="22">
        <v>1255.679</v>
      </c>
      <c r="M19" s="22">
        <v>1359.806</v>
      </c>
      <c r="N19" s="22">
        <v>1445.395</v>
      </c>
      <c r="O19" s="22">
        <v>1544.685</v>
      </c>
      <c r="P19" s="22">
        <v>1601.151</v>
      </c>
      <c r="Q19" s="22">
        <v>1741.817</v>
      </c>
      <c r="R19" s="22">
        <v>1858.499</v>
      </c>
      <c r="S19" s="22">
        <v>1862.52</v>
      </c>
      <c r="T19" s="22">
        <v>1996.896</v>
      </c>
      <c r="U19" s="22">
        <v>2024.187</v>
      </c>
      <c r="V19" s="22">
        <v>1791.55</v>
      </c>
      <c r="W19" s="22">
        <v>1545.09</v>
      </c>
      <c r="X19" s="22">
        <v>1508.906</v>
      </c>
      <c r="Y19" s="22">
        <v>1476.934</v>
      </c>
      <c r="Z19" s="22">
        <v>1557.23</v>
      </c>
      <c r="AA19" s="22">
        <v>1585.052</v>
      </c>
      <c r="AB19" s="22">
        <v>1771.586</v>
      </c>
      <c r="AC19" s="22">
        <v>1895.597</v>
      </c>
      <c r="AD19" s="22">
        <v>1945.22</v>
      </c>
    </row>
    <row r="20" spans="2:30" s="13" customFormat="1" ht="18" customHeight="1">
      <c r="B20" s="136" t="s">
        <v>16</v>
      </c>
      <c r="C20" s="107" t="s">
        <v>44</v>
      </c>
      <c r="D20" s="22">
        <v>336.063</v>
      </c>
      <c r="E20" s="22">
        <v>364.916</v>
      </c>
      <c r="F20" s="22">
        <v>405.596</v>
      </c>
      <c r="G20" s="22">
        <v>451.444</v>
      </c>
      <c r="H20" s="22">
        <v>475.693</v>
      </c>
      <c r="I20" s="22">
        <v>518.848</v>
      </c>
      <c r="J20" s="22">
        <v>562.77</v>
      </c>
      <c r="K20" s="22">
        <v>604.163</v>
      </c>
      <c r="L20" s="22">
        <v>695.613</v>
      </c>
      <c r="M20" s="22">
        <v>722.595</v>
      </c>
      <c r="N20" s="22">
        <v>767.127</v>
      </c>
      <c r="O20" s="22">
        <v>814.89</v>
      </c>
      <c r="P20" s="22">
        <v>855.761</v>
      </c>
      <c r="Q20" s="22">
        <v>971.968</v>
      </c>
      <c r="R20" s="22">
        <v>1052.626</v>
      </c>
      <c r="S20" s="22">
        <v>1126.936</v>
      </c>
      <c r="T20" s="22">
        <v>1074.007</v>
      </c>
      <c r="U20" s="22">
        <v>1044.846</v>
      </c>
      <c r="V20" s="22">
        <v>1035.301</v>
      </c>
      <c r="W20" s="22">
        <v>1013.766</v>
      </c>
      <c r="X20" s="22">
        <v>994.639</v>
      </c>
      <c r="Y20" s="22">
        <v>1028.832</v>
      </c>
      <c r="Z20" s="22">
        <v>1077.427</v>
      </c>
      <c r="AA20" s="22">
        <v>1182.74</v>
      </c>
      <c r="AB20" s="22">
        <v>1230.842</v>
      </c>
      <c r="AC20" s="22">
        <v>1255.32</v>
      </c>
      <c r="AD20" s="22">
        <v>1288.49</v>
      </c>
    </row>
    <row r="21" spans="2:30" s="13" customFormat="1" ht="30" customHeight="1">
      <c r="B21" s="136" t="s">
        <v>17</v>
      </c>
      <c r="C21" s="137" t="s">
        <v>45</v>
      </c>
      <c r="D21" s="22">
        <v>217.415</v>
      </c>
      <c r="E21" s="22">
        <v>239.169</v>
      </c>
      <c r="F21" s="22">
        <v>258.236</v>
      </c>
      <c r="G21" s="22">
        <v>280.978</v>
      </c>
      <c r="H21" s="22">
        <v>300.98900000000003</v>
      </c>
      <c r="I21" s="22">
        <v>325.212</v>
      </c>
      <c r="J21" s="22">
        <v>349.215</v>
      </c>
      <c r="K21" s="22">
        <v>375.956</v>
      </c>
      <c r="L21" s="22">
        <v>420.63300000000004</v>
      </c>
      <c r="M21" s="22">
        <v>439.624</v>
      </c>
      <c r="N21" s="22">
        <v>466.3</v>
      </c>
      <c r="O21" s="22">
        <v>490.095</v>
      </c>
      <c r="P21" s="22">
        <v>514.3109999999999</v>
      </c>
      <c r="Q21" s="22">
        <v>584.971</v>
      </c>
      <c r="R21" s="22">
        <v>618.771</v>
      </c>
      <c r="S21" s="22">
        <v>666.2139999999999</v>
      </c>
      <c r="T21" s="22">
        <v>681.276</v>
      </c>
      <c r="U21" s="22">
        <v>685.9390000000001</v>
      </c>
      <c r="V21" s="22">
        <v>663.14</v>
      </c>
      <c r="W21" s="22">
        <v>644.966</v>
      </c>
      <c r="X21" s="22">
        <v>628.1030000000001</v>
      </c>
      <c r="Y21" s="22">
        <v>653.935</v>
      </c>
      <c r="Z21" s="22">
        <v>692.7710000000001</v>
      </c>
      <c r="AA21" s="22">
        <v>746.837</v>
      </c>
      <c r="AB21" s="22">
        <v>823.317</v>
      </c>
      <c r="AC21" s="22">
        <v>856.228</v>
      </c>
      <c r="AD21" s="22">
        <v>878.8100000000001</v>
      </c>
    </row>
    <row r="22" spans="2:30" s="13" customFormat="1" ht="18" customHeight="1">
      <c r="B22" s="136" t="s">
        <v>18</v>
      </c>
      <c r="C22" s="107" t="s">
        <v>46</v>
      </c>
      <c r="D22" s="22">
        <v>74.402</v>
      </c>
      <c r="E22" s="22">
        <v>79.903</v>
      </c>
      <c r="F22" s="22">
        <v>98.742</v>
      </c>
      <c r="G22" s="22">
        <v>108.304</v>
      </c>
      <c r="H22" s="22">
        <v>108.92</v>
      </c>
      <c r="I22" s="22">
        <v>114.542</v>
      </c>
      <c r="J22" s="22">
        <v>136.51600000000002</v>
      </c>
      <c r="K22" s="22">
        <v>151.79399999999998</v>
      </c>
      <c r="L22" s="22">
        <v>159.179</v>
      </c>
      <c r="M22" s="22">
        <v>161.762</v>
      </c>
      <c r="N22" s="22">
        <v>177.09</v>
      </c>
      <c r="O22" s="22">
        <v>192.377</v>
      </c>
      <c r="P22" s="22">
        <v>216.044</v>
      </c>
      <c r="Q22" s="22">
        <v>232.906</v>
      </c>
      <c r="R22" s="22">
        <v>246.047</v>
      </c>
      <c r="S22" s="22">
        <v>292.59000000000003</v>
      </c>
      <c r="T22" s="22">
        <v>345.373</v>
      </c>
      <c r="U22" s="22">
        <v>343.959</v>
      </c>
      <c r="V22" s="22">
        <v>268.613</v>
      </c>
      <c r="W22" s="22">
        <v>259.53200000000004</v>
      </c>
      <c r="X22" s="22">
        <v>261.554</v>
      </c>
      <c r="Y22" s="22">
        <v>271.74</v>
      </c>
      <c r="Z22" s="22">
        <v>287.96500000000003</v>
      </c>
      <c r="AA22" s="22">
        <v>305.621</v>
      </c>
      <c r="AB22" s="22">
        <v>349.873</v>
      </c>
      <c r="AC22" s="22">
        <v>304.66</v>
      </c>
      <c r="AD22" s="22">
        <v>337.86</v>
      </c>
    </row>
    <row r="23" spans="2:30" s="13" customFormat="1" ht="18" customHeight="1">
      <c r="B23" s="136" t="s">
        <v>19</v>
      </c>
      <c r="C23" s="107" t="s">
        <v>47</v>
      </c>
      <c r="D23" s="22">
        <v>154.414</v>
      </c>
      <c r="E23" s="22">
        <v>167.348</v>
      </c>
      <c r="F23" s="22">
        <v>179.988</v>
      </c>
      <c r="G23" s="22">
        <v>170.418</v>
      </c>
      <c r="H23" s="22">
        <v>172.921</v>
      </c>
      <c r="I23" s="22">
        <v>191.44799999999998</v>
      </c>
      <c r="J23" s="22">
        <v>197.858</v>
      </c>
      <c r="K23" s="22">
        <v>200.24599999999998</v>
      </c>
      <c r="L23" s="22">
        <v>216.744</v>
      </c>
      <c r="M23" s="22">
        <v>236.704</v>
      </c>
      <c r="N23" s="22">
        <v>249.81099999999998</v>
      </c>
      <c r="O23" s="22">
        <v>266.80899999999997</v>
      </c>
      <c r="P23" s="22">
        <v>279.591</v>
      </c>
      <c r="Q23" s="22">
        <v>346.983</v>
      </c>
      <c r="R23" s="22">
        <v>322.38100000000003</v>
      </c>
      <c r="S23" s="22">
        <v>327.847</v>
      </c>
      <c r="T23" s="22">
        <v>294.676</v>
      </c>
      <c r="U23" s="22">
        <v>282.144</v>
      </c>
      <c r="V23" s="22">
        <v>247.31900000000002</v>
      </c>
      <c r="W23" s="22">
        <v>247.534</v>
      </c>
      <c r="X23" s="22">
        <v>259.362</v>
      </c>
      <c r="Y23" s="22">
        <v>274.352</v>
      </c>
      <c r="Z23" s="22">
        <v>287.511</v>
      </c>
      <c r="AA23" s="22">
        <v>293.976</v>
      </c>
      <c r="AB23" s="22">
        <v>300.741</v>
      </c>
      <c r="AC23" s="22">
        <v>269.299</v>
      </c>
      <c r="AD23" s="22">
        <v>288.76</v>
      </c>
    </row>
    <row r="24" spans="2:30" s="13" customFormat="1" ht="18" customHeight="1">
      <c r="B24" s="136" t="s">
        <v>20</v>
      </c>
      <c r="C24" s="107" t="s">
        <v>48</v>
      </c>
      <c r="D24" s="22">
        <v>24.358</v>
      </c>
      <c r="E24" s="22">
        <v>30.591</v>
      </c>
      <c r="F24" s="22">
        <v>33.476</v>
      </c>
      <c r="G24" s="22">
        <v>37.256</v>
      </c>
      <c r="H24" s="22">
        <v>41.02</v>
      </c>
      <c r="I24" s="22">
        <v>47.051</v>
      </c>
      <c r="J24" s="22">
        <v>56.778</v>
      </c>
      <c r="K24" s="22">
        <v>64.756</v>
      </c>
      <c r="L24" s="22">
        <v>75.137</v>
      </c>
      <c r="M24" s="22">
        <v>87.433</v>
      </c>
      <c r="N24" s="22">
        <v>96.654</v>
      </c>
      <c r="O24" s="22">
        <v>125.081</v>
      </c>
      <c r="P24" s="22">
        <v>132.745</v>
      </c>
      <c r="Q24" s="22">
        <v>164.906</v>
      </c>
      <c r="R24" s="22">
        <v>188.818</v>
      </c>
      <c r="S24" s="22">
        <v>210.845</v>
      </c>
      <c r="T24" s="22">
        <v>230.721</v>
      </c>
      <c r="U24" s="22">
        <v>217.663</v>
      </c>
      <c r="V24" s="22">
        <v>179.684</v>
      </c>
      <c r="W24" s="22">
        <v>168.264</v>
      </c>
      <c r="X24" s="22">
        <v>159.266</v>
      </c>
      <c r="Y24" s="22">
        <v>162.778</v>
      </c>
      <c r="Z24" s="22">
        <v>166.079</v>
      </c>
      <c r="AA24" s="22">
        <v>172.272</v>
      </c>
      <c r="AB24" s="22">
        <v>189.035</v>
      </c>
      <c r="AC24" s="22">
        <v>193.097</v>
      </c>
      <c r="AD24" s="22">
        <v>195.44</v>
      </c>
    </row>
    <row r="25" spans="2:30" s="13" customFormat="1" ht="12.75">
      <c r="B25" s="29"/>
      <c r="C25" s="2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2:30" s="17" customFormat="1" ht="18" customHeight="1">
      <c r="B26" s="134" t="s">
        <v>50</v>
      </c>
      <c r="C26" s="103"/>
      <c r="D26" s="18">
        <v>7007.611999999999</v>
      </c>
      <c r="E26" s="18">
        <v>7317.599000000001</v>
      </c>
      <c r="F26" s="18">
        <v>7723.637</v>
      </c>
      <c r="G26" s="18">
        <v>8413.978000000001</v>
      </c>
      <c r="H26" s="18">
        <v>9013.461000000001</v>
      </c>
      <c r="I26" s="18">
        <v>9653.680999999999</v>
      </c>
      <c r="J26" s="18">
        <v>10342.590999999999</v>
      </c>
      <c r="K26" s="18">
        <v>10703.836999999998</v>
      </c>
      <c r="L26" s="18">
        <v>11396.588</v>
      </c>
      <c r="M26" s="18">
        <v>12190.142</v>
      </c>
      <c r="N26" s="18">
        <v>12949.748</v>
      </c>
      <c r="O26" s="18">
        <v>13935.859999999997</v>
      </c>
      <c r="P26" s="18">
        <v>15116.038</v>
      </c>
      <c r="Q26" s="18">
        <v>16416.525</v>
      </c>
      <c r="R26" s="18">
        <v>16419.530000000002</v>
      </c>
      <c r="S26" s="18">
        <v>17109.306</v>
      </c>
      <c r="T26" s="18">
        <v>17594.082000000002</v>
      </c>
      <c r="U26" s="18">
        <v>17239.263</v>
      </c>
      <c r="V26" s="18">
        <v>15992.411999999997</v>
      </c>
      <c r="W26" s="18">
        <v>15270.186999999996</v>
      </c>
      <c r="X26" s="18">
        <v>15654.676999999994</v>
      </c>
      <c r="Y26" s="18">
        <v>16562.005999999998</v>
      </c>
      <c r="Z26" s="18">
        <v>17673.277000000002</v>
      </c>
      <c r="AA26" s="18">
        <v>18829.449</v>
      </c>
      <c r="AB26" s="18">
        <v>20160.051</v>
      </c>
      <c r="AC26" s="18">
        <v>19201.861</v>
      </c>
      <c r="AD26" s="18">
        <v>20563.4</v>
      </c>
    </row>
    <row r="27" spans="2:30" s="13" customFormat="1" ht="12.75">
      <c r="B27" s="104"/>
      <c r="C27" s="13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58"/>
      <c r="AD27" s="158"/>
    </row>
    <row r="28" spans="2:30" s="13" customFormat="1" ht="18" customHeight="1">
      <c r="B28" s="104"/>
      <c r="C28" s="139" t="s">
        <v>96</v>
      </c>
      <c r="D28" s="22">
        <v>735.1</v>
      </c>
      <c r="E28" s="22">
        <v>741.2</v>
      </c>
      <c r="F28" s="22">
        <v>711.7</v>
      </c>
      <c r="G28" s="22">
        <v>741.6</v>
      </c>
      <c r="H28" s="22">
        <v>784.2</v>
      </c>
      <c r="I28" s="22">
        <v>1075.2</v>
      </c>
      <c r="J28" s="22">
        <v>1223</v>
      </c>
      <c r="K28" s="22">
        <v>1288.2</v>
      </c>
      <c r="L28" s="22">
        <v>1589.1</v>
      </c>
      <c r="M28" s="22">
        <v>1808.1</v>
      </c>
      <c r="N28" s="22">
        <v>1971.5</v>
      </c>
      <c r="O28" s="22">
        <v>2145.3</v>
      </c>
      <c r="P28" s="22">
        <v>2464.7</v>
      </c>
      <c r="Q28" s="22">
        <v>2664.1</v>
      </c>
      <c r="R28" s="22">
        <v>2293.9</v>
      </c>
      <c r="S28" s="22">
        <v>2368.4</v>
      </c>
      <c r="T28" s="22">
        <v>2300</v>
      </c>
      <c r="U28" s="22">
        <v>2301.1</v>
      </c>
      <c r="V28" s="22">
        <v>2100.791</v>
      </c>
      <c r="W28" s="22">
        <v>2241</v>
      </c>
      <c r="X28" s="22">
        <v>2310.135</v>
      </c>
      <c r="Y28" s="22">
        <v>2470.838</v>
      </c>
      <c r="Z28" s="22">
        <v>2632.3</v>
      </c>
      <c r="AA28" s="22">
        <v>2849.749</v>
      </c>
      <c r="AB28" s="22">
        <v>2926.7</v>
      </c>
      <c r="AC28" s="22">
        <v>2496.3</v>
      </c>
      <c r="AD28" s="22">
        <v>2869.5200000000004</v>
      </c>
    </row>
    <row r="29" spans="2:30" s="13" customFormat="1" ht="18" customHeight="1">
      <c r="B29" s="104"/>
      <c r="C29" s="139" t="s">
        <v>80</v>
      </c>
      <c r="D29" s="22">
        <v>64.4</v>
      </c>
      <c r="E29" s="22">
        <v>79.3</v>
      </c>
      <c r="F29" s="22">
        <v>61.9</v>
      </c>
      <c r="G29" s="22">
        <v>95.8</v>
      </c>
      <c r="H29" s="22">
        <v>66.1</v>
      </c>
      <c r="I29" s="22">
        <v>133.9</v>
      </c>
      <c r="J29" s="22">
        <v>148.7</v>
      </c>
      <c r="K29" s="22">
        <v>115</v>
      </c>
      <c r="L29" s="22">
        <v>140.4</v>
      </c>
      <c r="M29" s="22">
        <v>141.8</v>
      </c>
      <c r="N29" s="22">
        <v>98.942</v>
      </c>
      <c r="O29" s="22">
        <v>81.142</v>
      </c>
      <c r="P29" s="22">
        <v>69.159</v>
      </c>
      <c r="Q29" s="22">
        <v>71.049</v>
      </c>
      <c r="R29" s="22">
        <v>37.937</v>
      </c>
      <c r="S29" s="22">
        <v>67.732</v>
      </c>
      <c r="T29" s="22">
        <v>91.049</v>
      </c>
      <c r="U29" s="22">
        <v>99.586</v>
      </c>
      <c r="V29" s="22">
        <v>98.236</v>
      </c>
      <c r="W29" s="22">
        <v>81.026</v>
      </c>
      <c r="X29" s="22">
        <v>80.853</v>
      </c>
      <c r="Y29" s="22">
        <v>103.504</v>
      </c>
      <c r="Z29" s="22">
        <v>60.315</v>
      </c>
      <c r="AA29" s="22">
        <v>66.599</v>
      </c>
      <c r="AB29" s="22">
        <v>76.81</v>
      </c>
      <c r="AC29" s="22">
        <v>80.231</v>
      </c>
      <c r="AD29" s="22">
        <v>80.12100000000001</v>
      </c>
    </row>
    <row r="30" spans="2:30" s="13" customFormat="1" ht="12.75">
      <c r="B30" s="140"/>
      <c r="C30" s="13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s="17" customFormat="1" ht="18" customHeight="1">
      <c r="B31" s="102" t="s">
        <v>22</v>
      </c>
      <c r="C31" s="103"/>
      <c r="D31" s="18">
        <v>7678.312</v>
      </c>
      <c r="E31" s="18">
        <v>7979.499000000001</v>
      </c>
      <c r="F31" s="18">
        <v>8373.437</v>
      </c>
      <c r="G31" s="18">
        <v>9059.778000000002</v>
      </c>
      <c r="H31" s="18">
        <v>9731.561000000002</v>
      </c>
      <c r="I31" s="18">
        <v>10594.981</v>
      </c>
      <c r="J31" s="18">
        <v>11416.890999999998</v>
      </c>
      <c r="K31" s="18">
        <v>11877.036999999998</v>
      </c>
      <c r="L31" s="18">
        <v>12845.288</v>
      </c>
      <c r="M31" s="18">
        <v>13856.442000000001</v>
      </c>
      <c r="N31" s="18">
        <v>14822.306</v>
      </c>
      <c r="O31" s="18">
        <v>16000.017999999996</v>
      </c>
      <c r="P31" s="18">
        <v>17511.579</v>
      </c>
      <c r="Q31" s="18">
        <v>19009.576</v>
      </c>
      <c r="R31" s="18">
        <v>18675.493000000002</v>
      </c>
      <c r="S31" s="18">
        <v>19409.974000000002</v>
      </c>
      <c r="T31" s="18">
        <v>19803.033000000003</v>
      </c>
      <c r="U31" s="18">
        <v>19440.777</v>
      </c>
      <c r="V31" s="18">
        <v>17994.966999999997</v>
      </c>
      <c r="W31" s="18">
        <v>17430.160999999996</v>
      </c>
      <c r="X31" s="18">
        <v>17883.958999999995</v>
      </c>
      <c r="Y31" s="18">
        <v>18929.339999999997</v>
      </c>
      <c r="Z31" s="18">
        <v>20245.262</v>
      </c>
      <c r="AA31" s="18">
        <v>21612.598</v>
      </c>
      <c r="AB31" s="18">
        <v>23009.941</v>
      </c>
      <c r="AC31" s="18">
        <v>21617.93</v>
      </c>
      <c r="AD31" s="18">
        <v>23352.800000000003</v>
      </c>
    </row>
    <row r="32" spans="2:30" s="17" customFormat="1" ht="9.75" customHeight="1">
      <c r="B32" s="32"/>
      <c r="C32" s="3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58"/>
      <c r="AB32" s="158"/>
      <c r="AC32" s="158"/>
      <c r="AD32" s="158"/>
    </row>
    <row r="33" spans="2:30" s="17" customFormat="1" ht="9.75" customHeight="1">
      <c r="B33" s="32"/>
      <c r="C33" s="3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58"/>
      <c r="AB33" s="158"/>
      <c r="AC33" s="158"/>
      <c r="AD33" s="158"/>
    </row>
    <row r="34" spans="2:256" s="143" customFormat="1" ht="42.75" customHeight="1">
      <c r="B34" s="202" t="s">
        <v>52</v>
      </c>
      <c r="C34" s="203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65"/>
      <c r="AB34" s="165"/>
      <c r="AC34" s="165"/>
      <c r="AD34" s="165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  <c r="IU34" s="146"/>
      <c r="IV34" s="146"/>
    </row>
    <row r="35" spans="1:30" s="146" customFormat="1" ht="18" customHeight="1">
      <c r="A35" s="144"/>
      <c r="B35" s="135" t="s">
        <v>1</v>
      </c>
      <c r="C35" s="107" t="s">
        <v>29</v>
      </c>
      <c r="D35" s="145"/>
      <c r="E35" s="145">
        <f aca="true" t="shared" si="0" ref="E35:AD35">(E5/D5-1)*100</f>
        <v>-0.38339355102595674</v>
      </c>
      <c r="F35" s="145">
        <f t="shared" si="0"/>
        <v>-10.14209499095311</v>
      </c>
      <c r="G35" s="145">
        <f t="shared" si="0"/>
        <v>19.62786503710383</v>
      </c>
      <c r="H35" s="145">
        <f t="shared" si="0"/>
        <v>-3.3796791443850394</v>
      </c>
      <c r="I35" s="145">
        <f t="shared" si="0"/>
        <v>1.8446187418956983</v>
      </c>
      <c r="J35" s="145">
        <f t="shared" si="0"/>
        <v>14.066304890703796</v>
      </c>
      <c r="K35" s="145">
        <f t="shared" si="0"/>
        <v>2.0758513826531377</v>
      </c>
      <c r="L35" s="145">
        <f t="shared" si="0"/>
        <v>-4.276636743692941</v>
      </c>
      <c r="M35" s="145">
        <f t="shared" si="0"/>
        <v>-0.8017348864963636</v>
      </c>
      <c r="N35" s="145">
        <f t="shared" si="0"/>
        <v>-4.991363127811665</v>
      </c>
      <c r="O35" s="145">
        <f t="shared" si="0"/>
        <v>-10.2871797651221</v>
      </c>
      <c r="P35" s="145">
        <f t="shared" si="0"/>
        <v>-2.691703555619007</v>
      </c>
      <c r="Q35" s="145">
        <f t="shared" si="0"/>
        <v>12.29730721256146</v>
      </c>
      <c r="R35" s="145">
        <f t="shared" si="0"/>
        <v>-6.661473123413675</v>
      </c>
      <c r="S35" s="145">
        <f t="shared" si="0"/>
        <v>7.813484392416181</v>
      </c>
      <c r="T35" s="145">
        <f t="shared" si="0"/>
        <v>6.386926478924604</v>
      </c>
      <c r="U35" s="145">
        <f t="shared" si="0"/>
        <v>-8.418169142690823</v>
      </c>
      <c r="V35" s="145">
        <f t="shared" si="0"/>
        <v>-5.842278473226092</v>
      </c>
      <c r="W35" s="145">
        <f t="shared" si="0"/>
        <v>-12.201860834816891</v>
      </c>
      <c r="X35" s="145">
        <f t="shared" si="0"/>
        <v>3.924200944387768</v>
      </c>
      <c r="Y35" s="145">
        <f t="shared" si="0"/>
        <v>21.60450366056672</v>
      </c>
      <c r="Z35" s="145">
        <f t="shared" si="0"/>
        <v>-7.708329755575772</v>
      </c>
      <c r="AA35" s="145">
        <f t="shared" si="0"/>
        <v>-0.40617664962745437</v>
      </c>
      <c r="AB35" s="180">
        <f t="shared" si="0"/>
        <v>11.075553230503132</v>
      </c>
      <c r="AC35" s="180">
        <f t="shared" si="0"/>
        <v>0.30012567312014404</v>
      </c>
      <c r="AD35" s="180">
        <f t="shared" si="0"/>
        <v>-0.631516406010435</v>
      </c>
    </row>
    <row r="36" spans="1:30" s="146" customFormat="1" ht="18" customHeight="1">
      <c r="A36" s="144"/>
      <c r="B36" s="136" t="s">
        <v>2</v>
      </c>
      <c r="C36" s="107" t="s">
        <v>30</v>
      </c>
      <c r="D36" s="145"/>
      <c r="E36" s="145">
        <f aca="true" t="shared" si="1" ref="E36:AB46">(E6/D6-1)*100</f>
        <v>1.6168827759987403</v>
      </c>
      <c r="F36" s="145">
        <f t="shared" si="1"/>
        <v>-4.194864906752072</v>
      </c>
      <c r="G36" s="145">
        <f t="shared" si="1"/>
        <v>28.196279320571584</v>
      </c>
      <c r="H36" s="145">
        <f t="shared" si="1"/>
        <v>5.728947589803979</v>
      </c>
      <c r="I36" s="145">
        <f t="shared" si="1"/>
        <v>12.137969446212615</v>
      </c>
      <c r="J36" s="145">
        <f t="shared" si="1"/>
        <v>-7.645368432256006</v>
      </c>
      <c r="K36" s="145">
        <f t="shared" si="1"/>
        <v>15.446373693915195</v>
      </c>
      <c r="L36" s="145">
        <f t="shared" si="1"/>
        <v>16.72046051974845</v>
      </c>
      <c r="M36" s="145">
        <f t="shared" si="1"/>
        <v>18.678373909572944</v>
      </c>
      <c r="N36" s="145">
        <f t="shared" si="1"/>
        <v>6.56497717991833</v>
      </c>
      <c r="O36" s="145">
        <f t="shared" si="1"/>
        <v>3.8027184816175508</v>
      </c>
      <c r="P36" s="145">
        <f t="shared" si="1"/>
        <v>10.184581976112938</v>
      </c>
      <c r="Q36" s="145">
        <f t="shared" si="1"/>
        <v>25.106424911312565</v>
      </c>
      <c r="R36" s="145">
        <f t="shared" si="1"/>
        <v>-24.74834197136061</v>
      </c>
      <c r="S36" s="145">
        <f t="shared" si="1"/>
        <v>0.378906822416214</v>
      </c>
      <c r="T36" s="145">
        <f t="shared" si="1"/>
        <v>-24.01668404588113</v>
      </c>
      <c r="U36" s="145">
        <f t="shared" si="1"/>
        <v>-50.093319426908934</v>
      </c>
      <c r="V36" s="145">
        <f t="shared" si="1"/>
        <v>4.053236539624927</v>
      </c>
      <c r="W36" s="145">
        <f t="shared" si="1"/>
        <v>8.884778012684968</v>
      </c>
      <c r="X36" s="145">
        <f t="shared" si="1"/>
        <v>23.5376923450318</v>
      </c>
      <c r="Y36" s="145">
        <f t="shared" si="1"/>
        <v>-27.791748526522596</v>
      </c>
      <c r="Z36" s="145">
        <f t="shared" si="1"/>
        <v>-5.615715296294277</v>
      </c>
      <c r="AA36" s="145">
        <f t="shared" si="1"/>
        <v>38.887287402709724</v>
      </c>
      <c r="AB36" s="180">
        <f t="shared" si="1"/>
        <v>12.04649232046493</v>
      </c>
      <c r="AC36" s="180">
        <f aca="true" t="shared" si="2" ref="AC36:AD50">(AC6/AB6-1)*100</f>
        <v>-8.6877593360996</v>
      </c>
      <c r="AD36" s="180">
        <f t="shared" si="2"/>
        <v>20.177303525784083</v>
      </c>
    </row>
    <row r="37" spans="1:30" s="146" customFormat="1" ht="18" customHeight="1">
      <c r="A37" s="144"/>
      <c r="B37" s="136" t="s">
        <v>3</v>
      </c>
      <c r="C37" s="107" t="s">
        <v>31</v>
      </c>
      <c r="D37" s="145"/>
      <c r="E37" s="145">
        <f t="shared" si="1"/>
        <v>2.5179777521050273</v>
      </c>
      <c r="F37" s="145">
        <f t="shared" si="1"/>
        <v>3.742875296543513</v>
      </c>
      <c r="G37" s="145">
        <f t="shared" si="1"/>
        <v>3.922155227314761</v>
      </c>
      <c r="H37" s="145">
        <f t="shared" si="1"/>
        <v>3.763749738997424</v>
      </c>
      <c r="I37" s="145">
        <f t="shared" si="1"/>
        <v>2.8081472467440305</v>
      </c>
      <c r="J37" s="145">
        <f t="shared" si="1"/>
        <v>2.4216319638278305</v>
      </c>
      <c r="K37" s="145">
        <f t="shared" si="1"/>
        <v>3.8665211712755942</v>
      </c>
      <c r="L37" s="145">
        <f t="shared" si="1"/>
        <v>2.653702445652173</v>
      </c>
      <c r="M37" s="145">
        <f>(M7/L7-1)*100</f>
        <v>5.942392801804619</v>
      </c>
      <c r="N37" s="145">
        <f t="shared" si="1"/>
        <v>0.9375994810468358</v>
      </c>
      <c r="O37" s="145">
        <f t="shared" si="1"/>
        <v>-2.7082217593970337</v>
      </c>
      <c r="P37" s="145">
        <f t="shared" si="1"/>
        <v>2.51377940515376</v>
      </c>
      <c r="Q37" s="145">
        <f t="shared" si="1"/>
        <v>3.499815542736906</v>
      </c>
      <c r="R37" s="145">
        <f t="shared" si="1"/>
        <v>-3.5001234569087436</v>
      </c>
      <c r="S37" s="145">
        <f t="shared" si="1"/>
        <v>-2.307206760531977</v>
      </c>
      <c r="T37" s="145">
        <f t="shared" si="1"/>
        <v>-7.111177240319422</v>
      </c>
      <c r="U37" s="145">
        <f t="shared" si="1"/>
        <v>-10.569565951993809</v>
      </c>
      <c r="V37" s="145">
        <f t="shared" si="1"/>
        <v>-14.190286678901975</v>
      </c>
      <c r="W37" s="145">
        <f t="shared" si="1"/>
        <v>1.649274653696664</v>
      </c>
      <c r="X37" s="145">
        <f t="shared" si="1"/>
        <v>7.158418835575486</v>
      </c>
      <c r="Y37" s="145">
        <f t="shared" si="1"/>
        <v>13.67216570349299</v>
      </c>
      <c r="Z37" s="145">
        <f t="shared" si="1"/>
        <v>14.358738098372159</v>
      </c>
      <c r="AA37" s="145">
        <f t="shared" si="1"/>
        <v>16.363173746709727</v>
      </c>
      <c r="AB37" s="180">
        <f t="shared" si="1"/>
        <v>9.108042163133966</v>
      </c>
      <c r="AC37" s="180">
        <f t="shared" si="2"/>
        <v>-4.999984094719134</v>
      </c>
      <c r="AD37" s="180">
        <f t="shared" si="2"/>
        <v>10.169165190545248</v>
      </c>
    </row>
    <row r="38" spans="1:30" s="148" customFormat="1" ht="30" customHeight="1">
      <c r="A38" s="147"/>
      <c r="B38" s="135" t="s">
        <v>4</v>
      </c>
      <c r="C38" s="137" t="s">
        <v>32</v>
      </c>
      <c r="D38" s="145"/>
      <c r="E38" s="145">
        <f t="shared" si="1"/>
        <v>5.611004283287047</v>
      </c>
      <c r="F38" s="145">
        <f t="shared" si="1"/>
        <v>5.967014758583478</v>
      </c>
      <c r="G38" s="145">
        <f t="shared" si="1"/>
        <v>12.698412698412698</v>
      </c>
      <c r="H38" s="145">
        <f t="shared" si="1"/>
        <v>-7.7690657115660695</v>
      </c>
      <c r="I38" s="145">
        <f t="shared" si="1"/>
        <v>13.59426247430795</v>
      </c>
      <c r="J38" s="145">
        <f t="shared" si="1"/>
        <v>18.84845778345834</v>
      </c>
      <c r="K38" s="145">
        <f t="shared" si="1"/>
        <v>4.60034465333834</v>
      </c>
      <c r="L38" s="145">
        <f t="shared" si="1"/>
        <v>11.492700933363874</v>
      </c>
      <c r="M38" s="145">
        <f t="shared" si="1"/>
        <v>-0.90270255256506</v>
      </c>
      <c r="N38" s="145">
        <f t="shared" si="1"/>
        <v>-6.304165031672171</v>
      </c>
      <c r="O38" s="145">
        <f t="shared" si="1"/>
        <v>2.2627195711482306</v>
      </c>
      <c r="P38" s="145">
        <f t="shared" si="1"/>
        <v>18.705755707148143</v>
      </c>
      <c r="Q38" s="145">
        <f t="shared" si="1"/>
        <v>-10.466291110355396</v>
      </c>
      <c r="R38" s="145">
        <f t="shared" si="1"/>
        <v>30.066111426102182</v>
      </c>
      <c r="S38" s="145">
        <f t="shared" si="1"/>
        <v>8.3091390795744</v>
      </c>
      <c r="T38" s="145">
        <f t="shared" si="1"/>
        <v>-10.184631615966232</v>
      </c>
      <c r="U38" s="145">
        <f t="shared" si="1"/>
        <v>28.267007757199213</v>
      </c>
      <c r="V38" s="145">
        <f t="shared" si="1"/>
        <v>2.0592016226685272</v>
      </c>
      <c r="W38" s="145">
        <f t="shared" si="1"/>
        <v>-25.553517185454012</v>
      </c>
      <c r="X38" s="145">
        <f t="shared" si="1"/>
        <v>20.94015758576817</v>
      </c>
      <c r="Y38" s="145">
        <f t="shared" si="1"/>
        <v>1.6392776990314273</v>
      </c>
      <c r="Z38" s="145">
        <f t="shared" si="1"/>
        <v>-19.075150806419394</v>
      </c>
      <c r="AA38" s="145">
        <f t="shared" si="1"/>
        <v>-1.8336931009877544</v>
      </c>
      <c r="AB38" s="180">
        <f t="shared" si="1"/>
        <v>11.9948981224542</v>
      </c>
      <c r="AC38" s="180">
        <f t="shared" si="2"/>
        <v>-18.09487266359432</v>
      </c>
      <c r="AD38" s="180">
        <f t="shared" si="2"/>
        <v>26.407910212706586</v>
      </c>
    </row>
    <row r="39" spans="1:30" s="146" customFormat="1" ht="30" customHeight="1">
      <c r="A39" s="144"/>
      <c r="B39" s="135" t="s">
        <v>5</v>
      </c>
      <c r="C39" s="137" t="s">
        <v>33</v>
      </c>
      <c r="D39" s="145"/>
      <c r="E39" s="145">
        <f t="shared" si="1"/>
        <v>3.5062565172054194</v>
      </c>
      <c r="F39" s="145">
        <f t="shared" si="1"/>
        <v>-7.861100617050754</v>
      </c>
      <c r="G39" s="145">
        <f t="shared" si="1"/>
        <v>35.254723750298965</v>
      </c>
      <c r="H39" s="145">
        <f t="shared" si="1"/>
        <v>34.919792850827335</v>
      </c>
      <c r="I39" s="145">
        <f t="shared" si="1"/>
        <v>6.446599760335525</v>
      </c>
      <c r="J39" s="145">
        <f t="shared" si="1"/>
        <v>11.037624667991786</v>
      </c>
      <c r="K39" s="145">
        <f t="shared" si="1"/>
        <v>7.599087539207305</v>
      </c>
      <c r="L39" s="145">
        <f t="shared" si="1"/>
        <v>12.437613179629881</v>
      </c>
      <c r="M39" s="145">
        <f t="shared" si="1"/>
        <v>11.539720574563628</v>
      </c>
      <c r="N39" s="145">
        <f t="shared" si="1"/>
        <v>7.531930879038318</v>
      </c>
      <c r="O39" s="145">
        <f t="shared" si="1"/>
        <v>17.863537117903938</v>
      </c>
      <c r="P39" s="145">
        <f t="shared" si="1"/>
        <v>8.021266545020067</v>
      </c>
      <c r="Q39" s="145">
        <f t="shared" si="1"/>
        <v>-13.086612417790667</v>
      </c>
      <c r="R39" s="145">
        <f t="shared" si="1"/>
        <v>5.538619390100741</v>
      </c>
      <c r="S39" s="145">
        <f t="shared" si="1"/>
        <v>0.4122458518345473</v>
      </c>
      <c r="T39" s="145">
        <f t="shared" si="1"/>
        <v>9.600990541446341</v>
      </c>
      <c r="U39" s="145">
        <f t="shared" si="1"/>
        <v>12.019978085263606</v>
      </c>
      <c r="V39" s="145">
        <f t="shared" si="1"/>
        <v>3.3303002729754283</v>
      </c>
      <c r="W39" s="145">
        <f t="shared" si="1"/>
        <v>-2.888340965128555</v>
      </c>
      <c r="X39" s="145">
        <f t="shared" si="1"/>
        <v>0.31586265264176294</v>
      </c>
      <c r="Y39" s="145">
        <f t="shared" si="1"/>
        <v>4.112870421983494</v>
      </c>
      <c r="Z39" s="145">
        <f t="shared" si="1"/>
        <v>6.960944622107745</v>
      </c>
      <c r="AA39" s="145">
        <f t="shared" si="1"/>
        <v>-0.11431663679102311</v>
      </c>
      <c r="AB39" s="180">
        <f t="shared" si="1"/>
        <v>5.722373464440023</v>
      </c>
      <c r="AC39" s="180">
        <f t="shared" si="2"/>
        <v>-11.096236132106895</v>
      </c>
      <c r="AD39" s="180">
        <f t="shared" si="2"/>
        <v>9.898193712939406</v>
      </c>
    </row>
    <row r="40" spans="1:30" s="146" customFormat="1" ht="18" customHeight="1">
      <c r="A40" s="144"/>
      <c r="B40" s="136" t="s">
        <v>6</v>
      </c>
      <c r="C40" s="107" t="s">
        <v>34</v>
      </c>
      <c r="D40" s="145"/>
      <c r="E40" s="145">
        <f t="shared" si="1"/>
        <v>6.314690380284715</v>
      </c>
      <c r="F40" s="145">
        <f t="shared" si="1"/>
        <v>1.0770544357224132</v>
      </c>
      <c r="G40" s="145">
        <f t="shared" si="1"/>
        <v>5.218594300654766</v>
      </c>
      <c r="H40" s="145">
        <f t="shared" si="1"/>
        <v>2.7291101508636784</v>
      </c>
      <c r="I40" s="145">
        <f t="shared" si="1"/>
        <v>3.7867302659217783</v>
      </c>
      <c r="J40" s="145">
        <f t="shared" si="1"/>
        <v>7.85603841657343</v>
      </c>
      <c r="K40" s="145">
        <f t="shared" si="1"/>
        <v>10.912208153065794</v>
      </c>
      <c r="L40" s="145">
        <f t="shared" si="1"/>
        <v>13.434089000839645</v>
      </c>
      <c r="M40" s="145">
        <f t="shared" si="1"/>
        <v>11.10937154048035</v>
      </c>
      <c r="N40" s="145">
        <f t="shared" si="1"/>
        <v>11.764602887018105</v>
      </c>
      <c r="O40" s="145">
        <f t="shared" si="1"/>
        <v>15.399225644736546</v>
      </c>
      <c r="P40" s="145">
        <f t="shared" si="1"/>
        <v>17.05309743666654</v>
      </c>
      <c r="Q40" s="145">
        <f t="shared" si="1"/>
        <v>11.2680007842336</v>
      </c>
      <c r="R40" s="145">
        <f t="shared" si="1"/>
        <v>-21.371927415964453</v>
      </c>
      <c r="S40" s="145">
        <f t="shared" si="1"/>
        <v>-10.291579605209177</v>
      </c>
      <c r="T40" s="145">
        <f t="shared" si="1"/>
        <v>-13.326667126405079</v>
      </c>
      <c r="U40" s="145">
        <f t="shared" si="1"/>
        <v>-16.479244759128132</v>
      </c>
      <c r="V40" s="145">
        <f t="shared" si="1"/>
        <v>-24.104823783750163</v>
      </c>
      <c r="W40" s="145">
        <f t="shared" si="1"/>
        <v>-16.43883339459834</v>
      </c>
      <c r="X40" s="145">
        <f t="shared" si="1"/>
        <v>-2.8883544625873614</v>
      </c>
      <c r="Y40" s="145">
        <f t="shared" si="1"/>
        <v>19.62880128289106</v>
      </c>
      <c r="Z40" s="145">
        <f t="shared" si="1"/>
        <v>21.501561487787146</v>
      </c>
      <c r="AA40" s="145">
        <f t="shared" si="1"/>
        <v>18.36055676090078</v>
      </c>
      <c r="AB40" s="180">
        <f t="shared" si="1"/>
        <v>15.944237508945115</v>
      </c>
      <c r="AC40" s="180">
        <f t="shared" si="2"/>
        <v>-7.695868469633293</v>
      </c>
      <c r="AD40" s="180">
        <f t="shared" si="2"/>
        <v>7.670652055574267</v>
      </c>
    </row>
    <row r="41" spans="1:30" s="146" customFormat="1" ht="30" customHeight="1">
      <c r="A41" s="144"/>
      <c r="B41" s="136" t="s">
        <v>7</v>
      </c>
      <c r="C41" s="137" t="s">
        <v>35</v>
      </c>
      <c r="D41" s="145"/>
      <c r="E41" s="145">
        <f t="shared" si="1"/>
        <v>-0.8410272204033564</v>
      </c>
      <c r="F41" s="145">
        <f t="shared" si="1"/>
        <v>2.463682819264279</v>
      </c>
      <c r="G41" s="145">
        <f t="shared" si="1"/>
        <v>12.391463358381237</v>
      </c>
      <c r="H41" s="145">
        <f t="shared" si="1"/>
        <v>4.960966395628463</v>
      </c>
      <c r="I41" s="145">
        <f t="shared" si="1"/>
        <v>11.119831452253347</v>
      </c>
      <c r="J41" s="145">
        <f t="shared" si="1"/>
        <v>5.519970977506716</v>
      </c>
      <c r="K41" s="145">
        <f t="shared" si="1"/>
        <v>1.307008426754419</v>
      </c>
      <c r="L41" s="145">
        <f t="shared" si="1"/>
        <v>0.07226260324069145</v>
      </c>
      <c r="M41" s="145">
        <f t="shared" si="1"/>
        <v>11.802801325789613</v>
      </c>
      <c r="N41" s="145">
        <f t="shared" si="1"/>
        <v>7.191327647501788</v>
      </c>
      <c r="O41" s="145">
        <f t="shared" si="1"/>
        <v>8.559564444252743</v>
      </c>
      <c r="P41" s="145">
        <f t="shared" si="1"/>
        <v>9.011654506489464</v>
      </c>
      <c r="Q41" s="145">
        <f t="shared" si="1"/>
        <v>8.196666994319802</v>
      </c>
      <c r="R41" s="145">
        <f t="shared" si="1"/>
        <v>-4.143188750199056</v>
      </c>
      <c r="S41" s="145">
        <f t="shared" si="1"/>
        <v>3.296769999217286</v>
      </c>
      <c r="T41" s="145">
        <f t="shared" si="1"/>
        <v>-1.938116357083497</v>
      </c>
      <c r="U41" s="145">
        <f t="shared" si="1"/>
        <v>-2.676474484185465</v>
      </c>
      <c r="V41" s="145">
        <f t="shared" si="1"/>
        <v>-13.045136132129986</v>
      </c>
      <c r="W41" s="145">
        <f t="shared" si="1"/>
        <v>-0.016521964896420993</v>
      </c>
      <c r="X41" s="145">
        <f t="shared" si="1"/>
        <v>1.5492212271511985</v>
      </c>
      <c r="Y41" s="145">
        <f t="shared" si="1"/>
        <v>7.89080231242163</v>
      </c>
      <c r="Z41" s="145">
        <f t="shared" si="1"/>
        <v>12.784660335431841</v>
      </c>
      <c r="AA41" s="145">
        <f t="shared" si="1"/>
        <v>7.476703172068722</v>
      </c>
      <c r="AB41" s="180">
        <f t="shared" si="1"/>
        <v>3.449522694019014</v>
      </c>
      <c r="AC41" s="180">
        <f t="shared" si="2"/>
        <v>-4.776817628325847</v>
      </c>
      <c r="AD41" s="180">
        <f t="shared" si="2"/>
        <v>8.134442959750853</v>
      </c>
    </row>
    <row r="42" spans="1:30" s="146" customFormat="1" ht="18" customHeight="1">
      <c r="A42" s="144"/>
      <c r="B42" s="136" t="s">
        <v>8</v>
      </c>
      <c r="C42" s="107" t="s">
        <v>36</v>
      </c>
      <c r="D42" s="145"/>
      <c r="E42" s="145">
        <f t="shared" si="1"/>
        <v>1.2442123526988702</v>
      </c>
      <c r="F42" s="145">
        <f t="shared" si="1"/>
        <v>2.5481139124130747</v>
      </c>
      <c r="G42" s="145">
        <f t="shared" si="1"/>
        <v>5.627632345174116</v>
      </c>
      <c r="H42" s="145">
        <f t="shared" si="1"/>
        <v>2.5681921624687964</v>
      </c>
      <c r="I42" s="145">
        <f t="shared" si="1"/>
        <v>8.830919154595772</v>
      </c>
      <c r="J42" s="145">
        <f t="shared" si="1"/>
        <v>-3.9095243400567026</v>
      </c>
      <c r="K42" s="145">
        <f t="shared" si="1"/>
        <v>1.2911708631911045</v>
      </c>
      <c r="L42" s="145">
        <f t="shared" si="1"/>
        <v>3.41630409000635</v>
      </c>
      <c r="M42" s="145">
        <f t="shared" si="1"/>
        <v>0.2980520495642791</v>
      </c>
      <c r="N42" s="145">
        <f t="shared" si="1"/>
        <v>0.5385855473856171</v>
      </c>
      <c r="O42" s="145">
        <f t="shared" si="1"/>
        <v>6.769016287146257</v>
      </c>
      <c r="P42" s="145">
        <f t="shared" si="1"/>
        <v>3.321070755181932</v>
      </c>
      <c r="Q42" s="145">
        <f t="shared" si="1"/>
        <v>8.364004529899782</v>
      </c>
      <c r="R42" s="145">
        <f t="shared" si="1"/>
        <v>9.017098750181018</v>
      </c>
      <c r="S42" s="145">
        <f t="shared" si="1"/>
        <v>11.591118474465745</v>
      </c>
      <c r="T42" s="145">
        <f t="shared" si="1"/>
        <v>9.782373566107317</v>
      </c>
      <c r="U42" s="145">
        <f t="shared" si="1"/>
        <v>-11.275432273337794</v>
      </c>
      <c r="V42" s="145">
        <f t="shared" si="1"/>
        <v>-2.7782149347926</v>
      </c>
      <c r="W42" s="145">
        <f t="shared" si="1"/>
        <v>-4.539448709036487</v>
      </c>
      <c r="X42" s="145">
        <f t="shared" si="1"/>
        <v>6.519630248426278</v>
      </c>
      <c r="Y42" s="145">
        <f t="shared" si="1"/>
        <v>-2.3427973446357164</v>
      </c>
      <c r="Z42" s="145">
        <f t="shared" si="1"/>
        <v>2.62547962230959</v>
      </c>
      <c r="AA42" s="145">
        <f t="shared" si="1"/>
        <v>11.149365602564654</v>
      </c>
      <c r="AB42" s="180">
        <f t="shared" si="1"/>
        <v>2.138831056720658</v>
      </c>
      <c r="AC42" s="180">
        <f t="shared" si="2"/>
        <v>-14.999992897697002</v>
      </c>
      <c r="AD42" s="180">
        <f t="shared" si="2"/>
        <v>11.217042183498416</v>
      </c>
    </row>
    <row r="43" spans="1:30" s="146" customFormat="1" ht="30" customHeight="1">
      <c r="A43" s="144"/>
      <c r="B43" s="136" t="s">
        <v>9</v>
      </c>
      <c r="C43" s="137" t="s">
        <v>37</v>
      </c>
      <c r="D43" s="145"/>
      <c r="E43" s="145">
        <f t="shared" si="1"/>
        <v>-2.307788061496596</v>
      </c>
      <c r="F43" s="145">
        <f t="shared" si="1"/>
        <v>8.10753575851113</v>
      </c>
      <c r="G43" s="145">
        <f t="shared" si="1"/>
        <v>8.370048440700817</v>
      </c>
      <c r="H43" s="145">
        <f t="shared" si="1"/>
        <v>12.51918640453673</v>
      </c>
      <c r="I43" s="145">
        <f t="shared" si="1"/>
        <v>10.305609558194885</v>
      </c>
      <c r="J43" s="145">
        <f t="shared" si="1"/>
        <v>7.02047566740307</v>
      </c>
      <c r="K43" s="145">
        <f t="shared" si="1"/>
        <v>-7.902208711216074</v>
      </c>
      <c r="L43" s="145">
        <f t="shared" si="1"/>
        <v>-2.778393445455807</v>
      </c>
      <c r="M43" s="145">
        <f t="shared" si="1"/>
        <v>0.5774063212017344</v>
      </c>
      <c r="N43" s="145">
        <f t="shared" si="1"/>
        <v>2.8932520239830284</v>
      </c>
      <c r="O43" s="145">
        <f t="shared" si="1"/>
        <v>8.241908002573805</v>
      </c>
      <c r="P43" s="145">
        <f t="shared" si="1"/>
        <v>7.177294265500445</v>
      </c>
      <c r="Q43" s="145">
        <f t="shared" si="1"/>
        <v>1.0816180714541712</v>
      </c>
      <c r="R43" s="145">
        <f t="shared" si="1"/>
        <v>-7.418244881151004</v>
      </c>
      <c r="S43" s="145">
        <f t="shared" si="1"/>
        <v>1.9676513712457488</v>
      </c>
      <c r="T43" s="145">
        <f t="shared" si="1"/>
        <v>12.780713973330272</v>
      </c>
      <c r="U43" s="145">
        <f t="shared" si="1"/>
        <v>3.793335818827437</v>
      </c>
      <c r="V43" s="145">
        <f t="shared" si="1"/>
        <v>-5.308262430045141</v>
      </c>
      <c r="W43" s="145">
        <f t="shared" si="1"/>
        <v>2.4971169557487016</v>
      </c>
      <c r="X43" s="145">
        <f t="shared" si="1"/>
        <v>0.8636821079859969</v>
      </c>
      <c r="Y43" s="145">
        <f t="shared" si="1"/>
        <v>15.146597860264798</v>
      </c>
      <c r="Z43" s="145">
        <f t="shared" si="1"/>
        <v>8.177923644766171</v>
      </c>
      <c r="AA43" s="145">
        <f t="shared" si="1"/>
        <v>9.491798552991604</v>
      </c>
      <c r="AB43" s="180">
        <f t="shared" si="1"/>
        <v>2.385037193373174</v>
      </c>
      <c r="AC43" s="180">
        <f t="shared" si="2"/>
        <v>-44.999975409657544</v>
      </c>
      <c r="AD43" s="180">
        <f t="shared" si="2"/>
        <v>38.07247569070089</v>
      </c>
    </row>
    <row r="44" spans="1:30" s="146" customFormat="1" ht="18" customHeight="1">
      <c r="A44" s="144"/>
      <c r="B44" s="136" t="s">
        <v>10</v>
      </c>
      <c r="C44" s="107" t="s">
        <v>38</v>
      </c>
      <c r="D44" s="145"/>
      <c r="E44" s="145">
        <f t="shared" si="1"/>
        <v>16.228191950499472</v>
      </c>
      <c r="F44" s="145">
        <f t="shared" si="1"/>
        <v>13.64937135279809</v>
      </c>
      <c r="G44" s="145">
        <f t="shared" si="1"/>
        <v>22.113408916399635</v>
      </c>
      <c r="H44" s="145">
        <f t="shared" si="1"/>
        <v>20.786729991007192</v>
      </c>
      <c r="I44" s="145">
        <f t="shared" si="1"/>
        <v>11.878864375330833</v>
      </c>
      <c r="J44" s="145">
        <f t="shared" si="1"/>
        <v>16.030788347010972</v>
      </c>
      <c r="K44" s="145">
        <f t="shared" si="1"/>
        <v>0.5880903306747953</v>
      </c>
      <c r="L44" s="145">
        <f t="shared" si="1"/>
        <v>0.7565954319186607</v>
      </c>
      <c r="M44" s="145">
        <f t="shared" si="1"/>
        <v>8.824621669297184</v>
      </c>
      <c r="N44" s="145">
        <f t="shared" si="1"/>
        <v>2.540508589222501</v>
      </c>
      <c r="O44" s="145">
        <f t="shared" si="1"/>
        <v>-6.506606445989583</v>
      </c>
      <c r="P44" s="145">
        <f t="shared" si="1"/>
        <v>10.811417820003232</v>
      </c>
      <c r="Q44" s="145">
        <f t="shared" si="1"/>
        <v>6.465515593032389</v>
      </c>
      <c r="R44" s="145">
        <f t="shared" si="1"/>
        <v>0.019755605203974902</v>
      </c>
      <c r="S44" s="145">
        <f t="shared" si="1"/>
        <v>11.098841113708758</v>
      </c>
      <c r="T44" s="145">
        <f t="shared" si="1"/>
        <v>3.4023192856277085</v>
      </c>
      <c r="U44" s="145">
        <f t="shared" si="1"/>
        <v>-3.6956684839693943</v>
      </c>
      <c r="V44" s="145">
        <f t="shared" si="1"/>
        <v>11.168061389442506</v>
      </c>
      <c r="W44" s="145">
        <f t="shared" si="1"/>
        <v>7.03358824542808</v>
      </c>
      <c r="X44" s="145">
        <f t="shared" si="1"/>
        <v>2.500552434942249</v>
      </c>
      <c r="Y44" s="145">
        <f t="shared" si="1"/>
        <v>28.32563710160354</v>
      </c>
      <c r="Z44" s="145">
        <f t="shared" si="1"/>
        <v>19.152382601734107</v>
      </c>
      <c r="AA44" s="145">
        <f t="shared" si="1"/>
        <v>7.297974743035196</v>
      </c>
      <c r="AB44" s="180">
        <f t="shared" si="1"/>
        <v>15.283130130925016</v>
      </c>
      <c r="AC44" s="180">
        <f t="shared" si="2"/>
        <v>3.999971855958795</v>
      </c>
      <c r="AD44" s="180">
        <f t="shared" si="2"/>
        <v>6.4020945667101925</v>
      </c>
    </row>
    <row r="45" spans="1:30" s="146" customFormat="1" ht="18" customHeight="1">
      <c r="A45" s="144"/>
      <c r="B45" s="136" t="s">
        <v>11</v>
      </c>
      <c r="C45" s="137" t="s">
        <v>39</v>
      </c>
      <c r="D45" s="145"/>
      <c r="E45" s="145">
        <f t="shared" si="1"/>
        <v>12.444165327722011</v>
      </c>
      <c r="F45" s="145">
        <f t="shared" si="1"/>
        <v>15.294729206963243</v>
      </c>
      <c r="G45" s="145">
        <f t="shared" si="1"/>
        <v>13.948777311532346</v>
      </c>
      <c r="H45" s="145">
        <f t="shared" si="1"/>
        <v>27.149206349206366</v>
      </c>
      <c r="I45" s="145">
        <f t="shared" si="1"/>
        <v>-5.010008727784321</v>
      </c>
      <c r="J45" s="145">
        <f t="shared" si="1"/>
        <v>10.344470297112673</v>
      </c>
      <c r="K45" s="145">
        <f t="shared" si="1"/>
        <v>-3.7083731489204297</v>
      </c>
      <c r="L45" s="145">
        <f t="shared" si="1"/>
        <v>4.180881865779829</v>
      </c>
      <c r="M45" s="145">
        <f t="shared" si="1"/>
        <v>13.02047844993124</v>
      </c>
      <c r="N45" s="145">
        <f t="shared" si="1"/>
        <v>12.676768230375114</v>
      </c>
      <c r="O45" s="145">
        <f t="shared" si="1"/>
        <v>17.912975803792897</v>
      </c>
      <c r="P45" s="145">
        <f t="shared" si="1"/>
        <v>15.638034369024245</v>
      </c>
      <c r="Q45" s="145">
        <f t="shared" si="1"/>
        <v>3.3093504648596728</v>
      </c>
      <c r="R45" s="145">
        <f t="shared" si="1"/>
        <v>8.998298038216635</v>
      </c>
      <c r="S45" s="145">
        <f t="shared" si="1"/>
        <v>6.50334960027259</v>
      </c>
      <c r="T45" s="145">
        <f t="shared" si="1"/>
        <v>11.300951980571728</v>
      </c>
      <c r="U45" s="145">
        <f t="shared" si="1"/>
        <v>8.778355303323648</v>
      </c>
      <c r="V45" s="145">
        <f t="shared" si="1"/>
        <v>3.941968407254115</v>
      </c>
      <c r="W45" s="145">
        <f t="shared" si="1"/>
        <v>-1.5455727285858756</v>
      </c>
      <c r="X45" s="145">
        <f t="shared" si="1"/>
        <v>6.465749039692703</v>
      </c>
      <c r="Y45" s="145">
        <f t="shared" si="1"/>
        <v>-6.176005740646662</v>
      </c>
      <c r="Z45" s="145">
        <f t="shared" si="1"/>
        <v>-4.490729811690775</v>
      </c>
      <c r="AA45" s="145">
        <f t="shared" si="1"/>
        <v>-12.876118962300865</v>
      </c>
      <c r="AB45" s="180">
        <f t="shared" si="1"/>
        <v>-2.193767028989002</v>
      </c>
      <c r="AC45" s="180">
        <f t="shared" si="2"/>
        <v>8.000060374347196</v>
      </c>
      <c r="AD45" s="180">
        <f t="shared" si="2"/>
        <v>2.997873895704828</v>
      </c>
    </row>
    <row r="46" spans="1:30" s="146" customFormat="1" ht="18" customHeight="1">
      <c r="A46" s="144"/>
      <c r="B46" s="136" t="s">
        <v>12</v>
      </c>
      <c r="C46" s="107" t="s">
        <v>40</v>
      </c>
      <c r="D46" s="145"/>
      <c r="E46" s="145">
        <f t="shared" si="1"/>
        <v>8.248507270307748</v>
      </c>
      <c r="F46" s="145">
        <f t="shared" si="1"/>
        <v>7.1863790055438415</v>
      </c>
      <c r="G46" s="145">
        <f t="shared" si="1"/>
        <v>8.263811048839065</v>
      </c>
      <c r="H46" s="145">
        <f t="shared" si="1"/>
        <v>5.31128555740028</v>
      </c>
      <c r="I46" s="145">
        <f t="shared" si="1"/>
        <v>7.2234881867369705</v>
      </c>
      <c r="J46" s="145">
        <f t="shared" si="1"/>
        <v>5.962080031436234</v>
      </c>
      <c r="K46" s="145">
        <f aca="true" t="shared" si="3" ref="K46:AB46">(K16/J16-1)*100</f>
        <v>8.587026054816782</v>
      </c>
      <c r="L46" s="145">
        <f t="shared" si="3"/>
        <v>11.426160481652726</v>
      </c>
      <c r="M46" s="145">
        <f t="shared" si="3"/>
        <v>13.788114077880675</v>
      </c>
      <c r="N46" s="145">
        <f t="shared" si="3"/>
        <v>14.446735225491047</v>
      </c>
      <c r="O46" s="145">
        <f t="shared" si="3"/>
        <v>11.506149158652335</v>
      </c>
      <c r="P46" s="145">
        <f t="shared" si="3"/>
        <v>9.572012154098486</v>
      </c>
      <c r="Q46" s="145">
        <f t="shared" si="3"/>
        <v>9.682359409425278</v>
      </c>
      <c r="R46" s="145">
        <f t="shared" si="3"/>
        <v>11.30074685080109</v>
      </c>
      <c r="S46" s="145">
        <f t="shared" si="3"/>
        <v>5.981589344147498</v>
      </c>
      <c r="T46" s="145">
        <f t="shared" si="3"/>
        <v>8.659414558189017</v>
      </c>
      <c r="U46" s="145">
        <f t="shared" si="3"/>
        <v>3.6318532939772608</v>
      </c>
      <c r="V46" s="145">
        <f t="shared" si="3"/>
        <v>-8.33890222423247</v>
      </c>
      <c r="W46" s="145">
        <f t="shared" si="3"/>
        <v>-12.019557874238185</v>
      </c>
      <c r="X46" s="145">
        <f t="shared" si="3"/>
        <v>1.3622753366065554</v>
      </c>
      <c r="Y46" s="145">
        <f t="shared" si="3"/>
        <v>6.013848768856045</v>
      </c>
      <c r="Z46" s="145">
        <f t="shared" si="3"/>
        <v>1.673074918053219</v>
      </c>
      <c r="AA46" s="145">
        <f t="shared" si="3"/>
        <v>7.136233663834357</v>
      </c>
      <c r="AB46" s="180">
        <f t="shared" si="3"/>
        <v>9.414632039584037</v>
      </c>
      <c r="AC46" s="180">
        <f t="shared" si="2"/>
        <v>1.9999679953913274</v>
      </c>
      <c r="AD46" s="180">
        <f t="shared" si="2"/>
        <v>2.9089688237361244</v>
      </c>
    </row>
    <row r="47" spans="1:30" s="146" customFormat="1" ht="18" customHeight="1">
      <c r="A47" s="144"/>
      <c r="B47" s="136" t="s">
        <v>13</v>
      </c>
      <c r="C47" s="107" t="s">
        <v>41</v>
      </c>
      <c r="D47" s="145"/>
      <c r="E47" s="145">
        <f aca="true" t="shared" si="4" ref="E47:AD54">(E17/D17-1)*100</f>
        <v>6.142463048756341</v>
      </c>
      <c r="F47" s="145">
        <f t="shared" si="4"/>
        <v>7.727171865483862</v>
      </c>
      <c r="G47" s="145">
        <f t="shared" si="4"/>
        <v>11.352978814784942</v>
      </c>
      <c r="H47" s="145">
        <f t="shared" si="4"/>
        <v>7.503650381961813</v>
      </c>
      <c r="I47" s="145">
        <f t="shared" si="4"/>
        <v>9.787899256265376</v>
      </c>
      <c r="J47" s="145">
        <f t="shared" si="4"/>
        <v>19.708287204385687</v>
      </c>
      <c r="K47" s="145">
        <f t="shared" si="4"/>
        <v>6.094109519591306</v>
      </c>
      <c r="L47" s="145">
        <f t="shared" si="4"/>
        <v>0.7242761832994882</v>
      </c>
      <c r="M47" s="145">
        <f t="shared" si="4"/>
        <v>2.7773469422334385</v>
      </c>
      <c r="N47" s="145">
        <f t="shared" si="4"/>
        <v>5.520751960555548</v>
      </c>
      <c r="O47" s="145">
        <f t="shared" si="4"/>
        <v>7.479515338558729</v>
      </c>
      <c r="P47" s="145">
        <f t="shared" si="4"/>
        <v>10.60736513246907</v>
      </c>
      <c r="Q47" s="145">
        <f t="shared" si="4"/>
        <v>14.998190431324376</v>
      </c>
      <c r="R47" s="145">
        <f t="shared" si="4"/>
        <v>-0.5765041589527176</v>
      </c>
      <c r="S47" s="145">
        <f t="shared" si="4"/>
        <v>12.947086971745048</v>
      </c>
      <c r="T47" s="145">
        <f t="shared" si="4"/>
        <v>6.158438349858875</v>
      </c>
      <c r="U47" s="145">
        <f t="shared" si="4"/>
        <v>-4.705597797191485</v>
      </c>
      <c r="V47" s="145">
        <f t="shared" si="4"/>
        <v>-7.575864270375876</v>
      </c>
      <c r="W47" s="145">
        <f t="shared" si="4"/>
        <v>1.8941303142901766</v>
      </c>
      <c r="X47" s="145">
        <f t="shared" si="4"/>
        <v>6.144550890429468</v>
      </c>
      <c r="Y47" s="145">
        <f t="shared" si="4"/>
        <v>7.383478250099085</v>
      </c>
      <c r="Z47" s="145">
        <f t="shared" si="4"/>
        <v>12.857981161428334</v>
      </c>
      <c r="AA47" s="145">
        <f t="shared" si="4"/>
        <v>7.680480660026046</v>
      </c>
      <c r="AB47" s="180">
        <f t="shared" si="4"/>
        <v>5.41354516349668</v>
      </c>
      <c r="AC47" s="180">
        <f t="shared" si="2"/>
        <v>-3.000036015513674</v>
      </c>
      <c r="AD47" s="180">
        <f t="shared" si="2"/>
        <v>4.839528433295559</v>
      </c>
    </row>
    <row r="48" spans="1:30" s="146" customFormat="1" ht="18" customHeight="1">
      <c r="A48" s="144"/>
      <c r="B48" s="136" t="s">
        <v>14</v>
      </c>
      <c r="C48" s="107" t="s">
        <v>42</v>
      </c>
      <c r="D48" s="145"/>
      <c r="E48" s="145">
        <f t="shared" si="4"/>
        <v>11.923720466600995</v>
      </c>
      <c r="F48" s="145">
        <f t="shared" si="4"/>
        <v>8.491576279991953</v>
      </c>
      <c r="G48" s="145">
        <f t="shared" si="4"/>
        <v>9.956413814670784</v>
      </c>
      <c r="H48" s="145">
        <f t="shared" si="4"/>
        <v>13.171694189167571</v>
      </c>
      <c r="I48" s="145">
        <f t="shared" si="4"/>
        <v>16.85331490411044</v>
      </c>
      <c r="J48" s="145">
        <f t="shared" si="4"/>
        <v>10.062905762329155</v>
      </c>
      <c r="K48" s="145">
        <f t="shared" si="4"/>
        <v>0.4176665628606191</v>
      </c>
      <c r="L48" s="145">
        <f t="shared" si="4"/>
        <v>3.600464576074369</v>
      </c>
      <c r="M48" s="145">
        <f t="shared" si="4"/>
        <v>0.46603902049631163</v>
      </c>
      <c r="N48" s="145">
        <f t="shared" si="4"/>
        <v>11.26158232359229</v>
      </c>
      <c r="O48" s="145">
        <f t="shared" si="4"/>
        <v>13.600991377952344</v>
      </c>
      <c r="P48" s="145">
        <f t="shared" si="4"/>
        <v>10.05990459638355</v>
      </c>
      <c r="Q48" s="145">
        <f t="shared" si="4"/>
        <v>5.416029700808034</v>
      </c>
      <c r="R48" s="145">
        <f t="shared" si="4"/>
        <v>-0.40557122595655803</v>
      </c>
      <c r="S48" s="145">
        <f t="shared" si="4"/>
        <v>9.092109158112871</v>
      </c>
      <c r="T48" s="145">
        <f t="shared" si="4"/>
        <v>-0.8932401958088199</v>
      </c>
      <c r="U48" s="145">
        <f t="shared" si="4"/>
        <v>-3.080150511138491</v>
      </c>
      <c r="V48" s="145">
        <f t="shared" si="4"/>
        <v>-7.119952358047598</v>
      </c>
      <c r="W48" s="145">
        <f t="shared" si="4"/>
        <v>5.962524095469424</v>
      </c>
      <c r="X48" s="145">
        <f t="shared" si="4"/>
        <v>4.373375741825392</v>
      </c>
      <c r="Y48" s="145">
        <f t="shared" si="4"/>
        <v>6.770723005741686</v>
      </c>
      <c r="Z48" s="145">
        <f t="shared" si="4"/>
        <v>14.070113886336411</v>
      </c>
      <c r="AA48" s="145">
        <f t="shared" si="4"/>
        <v>33.89274032124201</v>
      </c>
      <c r="AB48" s="180">
        <f t="shared" si="4"/>
        <v>11.547296742964974</v>
      </c>
      <c r="AC48" s="180">
        <f t="shared" si="2"/>
        <v>-10.15825151080547</v>
      </c>
      <c r="AD48" s="180">
        <f t="shared" si="2"/>
        <v>7.860794265858928</v>
      </c>
    </row>
    <row r="49" spans="1:30" s="146" customFormat="1" ht="18" customHeight="1">
      <c r="A49" s="144"/>
      <c r="B49" s="136" t="s">
        <v>15</v>
      </c>
      <c r="C49" s="107" t="s">
        <v>43</v>
      </c>
      <c r="D49" s="145"/>
      <c r="E49" s="145">
        <f t="shared" si="4"/>
        <v>5.542266449448041</v>
      </c>
      <c r="F49" s="145">
        <f t="shared" si="4"/>
        <v>8.57109944779224</v>
      </c>
      <c r="G49" s="145">
        <f t="shared" si="4"/>
        <v>4.022095197676423</v>
      </c>
      <c r="H49" s="145">
        <f t="shared" si="4"/>
        <v>8.2022140992966</v>
      </c>
      <c r="I49" s="145">
        <f t="shared" si="4"/>
        <v>8.592857058691838</v>
      </c>
      <c r="J49" s="145">
        <f t="shared" si="4"/>
        <v>3.107438733934087</v>
      </c>
      <c r="K49" s="145">
        <f t="shared" si="4"/>
        <v>8.425091530182605</v>
      </c>
      <c r="L49" s="145">
        <f t="shared" si="4"/>
        <v>21.87614955386392</v>
      </c>
      <c r="M49" s="145">
        <f t="shared" si="4"/>
        <v>8.29248557951514</v>
      </c>
      <c r="N49" s="145">
        <f t="shared" si="4"/>
        <v>6.294206673599034</v>
      </c>
      <c r="O49" s="145">
        <f t="shared" si="4"/>
        <v>6.869402481674558</v>
      </c>
      <c r="P49" s="145">
        <f t="shared" si="4"/>
        <v>3.6555025781955575</v>
      </c>
      <c r="Q49" s="145">
        <f t="shared" si="4"/>
        <v>8.785305071164418</v>
      </c>
      <c r="R49" s="145">
        <f t="shared" si="4"/>
        <v>6.698866758103761</v>
      </c>
      <c r="S49" s="145">
        <f t="shared" si="4"/>
        <v>0.21635739378929042</v>
      </c>
      <c r="T49" s="145">
        <f t="shared" si="4"/>
        <v>7.214741318214024</v>
      </c>
      <c r="U49" s="145">
        <f t="shared" si="4"/>
        <v>1.366671073506076</v>
      </c>
      <c r="V49" s="145">
        <f t="shared" si="4"/>
        <v>-11.492861084474903</v>
      </c>
      <c r="W49" s="145">
        <f t="shared" si="4"/>
        <v>-13.75680276855238</v>
      </c>
      <c r="X49" s="145">
        <f t="shared" si="4"/>
        <v>-2.341870052877182</v>
      </c>
      <c r="Y49" s="145">
        <f t="shared" si="4"/>
        <v>-2.118886133397313</v>
      </c>
      <c r="Z49" s="145">
        <f t="shared" si="4"/>
        <v>5.436668124642008</v>
      </c>
      <c r="AA49" s="145">
        <f t="shared" si="4"/>
        <v>1.78663395901697</v>
      </c>
      <c r="AB49" s="180">
        <f t="shared" si="4"/>
        <v>11.768320534594444</v>
      </c>
      <c r="AC49" s="180">
        <f t="shared" si="2"/>
        <v>6.999998871068058</v>
      </c>
      <c r="AD49" s="180">
        <f t="shared" si="2"/>
        <v>2.617803256704887</v>
      </c>
    </row>
    <row r="50" spans="1:30" s="146" customFormat="1" ht="18" customHeight="1">
      <c r="A50" s="144"/>
      <c r="B50" s="136" t="s">
        <v>16</v>
      </c>
      <c r="C50" s="107" t="s">
        <v>44</v>
      </c>
      <c r="D50" s="145"/>
      <c r="E50" s="145">
        <f t="shared" si="4"/>
        <v>8.585592582343192</v>
      </c>
      <c r="F50" s="145">
        <f t="shared" si="4"/>
        <v>11.147770993872562</v>
      </c>
      <c r="G50" s="145">
        <f t="shared" si="4"/>
        <v>11.303859012416307</v>
      </c>
      <c r="H50" s="145">
        <f t="shared" si="4"/>
        <v>5.371430343519901</v>
      </c>
      <c r="I50" s="145">
        <f t="shared" si="4"/>
        <v>9.072027547178529</v>
      </c>
      <c r="J50" s="145">
        <f t="shared" si="4"/>
        <v>8.465292339953123</v>
      </c>
      <c r="K50" s="145">
        <f t="shared" si="4"/>
        <v>7.355225047532743</v>
      </c>
      <c r="L50" s="145">
        <f t="shared" si="4"/>
        <v>15.136643587905919</v>
      </c>
      <c r="M50" s="145">
        <f t="shared" si="4"/>
        <v>3.8788809294823423</v>
      </c>
      <c r="N50" s="145">
        <f t="shared" si="4"/>
        <v>6.16278828389345</v>
      </c>
      <c r="O50" s="145">
        <f t="shared" si="4"/>
        <v>6.226218083837498</v>
      </c>
      <c r="P50" s="145">
        <f t="shared" si="4"/>
        <v>5.015523567598068</v>
      </c>
      <c r="Q50" s="145">
        <f t="shared" si="4"/>
        <v>13.579375549949102</v>
      </c>
      <c r="R50" s="145">
        <f t="shared" si="4"/>
        <v>8.298421347204844</v>
      </c>
      <c r="S50" s="145">
        <f t="shared" si="4"/>
        <v>7.059487415283305</v>
      </c>
      <c r="T50" s="145">
        <f t="shared" si="4"/>
        <v>-4.696717471089739</v>
      </c>
      <c r="U50" s="145">
        <f t="shared" si="4"/>
        <v>-2.715159212183915</v>
      </c>
      <c r="V50" s="145">
        <f t="shared" si="4"/>
        <v>-0.913531754918917</v>
      </c>
      <c r="W50" s="145">
        <f t="shared" si="4"/>
        <v>-2.0800713995253517</v>
      </c>
      <c r="X50" s="145">
        <f t="shared" si="4"/>
        <v>-1.886727311825409</v>
      </c>
      <c r="Y50" s="145">
        <f t="shared" si="4"/>
        <v>3.437729668754197</v>
      </c>
      <c r="Z50" s="145">
        <f t="shared" si="4"/>
        <v>4.723317315169018</v>
      </c>
      <c r="AA50" s="145">
        <f t="shared" si="4"/>
        <v>9.77449052232775</v>
      </c>
      <c r="AB50" s="180">
        <f t="shared" si="4"/>
        <v>4.066996973130199</v>
      </c>
      <c r="AC50" s="180">
        <f t="shared" si="2"/>
        <v>1.9887199169349001</v>
      </c>
      <c r="AD50" s="180">
        <f t="shared" si="2"/>
        <v>2.6423541407768703</v>
      </c>
    </row>
    <row r="51" spans="1:30" s="146" customFormat="1" ht="30" customHeight="1">
      <c r="A51" s="144"/>
      <c r="B51" s="136" t="s">
        <v>17</v>
      </c>
      <c r="C51" s="137" t="s">
        <v>45</v>
      </c>
      <c r="D51" s="145"/>
      <c r="E51" s="145">
        <f t="shared" si="4"/>
        <v>10.005749373318306</v>
      </c>
      <c r="F51" s="145">
        <f t="shared" si="4"/>
        <v>7.972187030927902</v>
      </c>
      <c r="G51" s="145">
        <f t="shared" si="4"/>
        <v>8.806672965814233</v>
      </c>
      <c r="H51" s="145">
        <f t="shared" si="4"/>
        <v>7.121909900419254</v>
      </c>
      <c r="I51" s="145">
        <f t="shared" si="4"/>
        <v>8.047802411383786</v>
      </c>
      <c r="J51" s="145">
        <f t="shared" si="4"/>
        <v>7.380723958525515</v>
      </c>
      <c r="K51" s="145">
        <f t="shared" si="4"/>
        <v>7.657460303824304</v>
      </c>
      <c r="L51" s="145">
        <f t="shared" si="4"/>
        <v>11.88357148176915</v>
      </c>
      <c r="M51" s="145">
        <f t="shared" si="4"/>
        <v>4.514862124464791</v>
      </c>
      <c r="N51" s="145">
        <f t="shared" si="4"/>
        <v>6.067912579840962</v>
      </c>
      <c r="O51" s="145">
        <f t="shared" si="4"/>
        <v>5.10293802273214</v>
      </c>
      <c r="P51" s="145">
        <f t="shared" si="4"/>
        <v>4.941082851283918</v>
      </c>
      <c r="Q51" s="145">
        <f t="shared" si="4"/>
        <v>13.738768954970837</v>
      </c>
      <c r="R51" s="145">
        <f t="shared" si="4"/>
        <v>5.7780642117301495</v>
      </c>
      <c r="S51" s="145">
        <f t="shared" si="4"/>
        <v>7.667295332198831</v>
      </c>
      <c r="T51" s="145">
        <f t="shared" si="4"/>
        <v>2.260835107037673</v>
      </c>
      <c r="U51" s="145">
        <f t="shared" si="4"/>
        <v>0.6844509420558031</v>
      </c>
      <c r="V51" s="145">
        <f t="shared" si="4"/>
        <v>-3.3237649411974046</v>
      </c>
      <c r="W51" s="145">
        <f t="shared" si="4"/>
        <v>-2.740597762161834</v>
      </c>
      <c r="X51" s="145">
        <f t="shared" si="4"/>
        <v>-2.614556426230208</v>
      </c>
      <c r="Y51" s="145">
        <f t="shared" si="4"/>
        <v>4.112701260780449</v>
      </c>
      <c r="Z51" s="145">
        <f t="shared" si="4"/>
        <v>5.9388165490454226</v>
      </c>
      <c r="AA51" s="145">
        <f t="shared" si="4"/>
        <v>7.804310515307344</v>
      </c>
      <c r="AB51" s="180">
        <f t="shared" si="4"/>
        <v>10.24052102399855</v>
      </c>
      <c r="AC51" s="180">
        <f t="shared" si="4"/>
        <v>3.9973667493808485</v>
      </c>
      <c r="AD51" s="180">
        <f t="shared" si="4"/>
        <v>2.637381631995228</v>
      </c>
    </row>
    <row r="52" spans="1:30" s="146" customFormat="1" ht="18" customHeight="1">
      <c r="A52" s="144"/>
      <c r="B52" s="136" t="s">
        <v>18</v>
      </c>
      <c r="C52" s="107" t="s">
        <v>46</v>
      </c>
      <c r="D52" s="145"/>
      <c r="E52" s="145">
        <f t="shared" si="4"/>
        <v>7.393618451116901</v>
      </c>
      <c r="F52" s="145">
        <f t="shared" si="4"/>
        <v>23.57733752174511</v>
      </c>
      <c r="G52" s="145">
        <f t="shared" si="4"/>
        <v>9.683822486885019</v>
      </c>
      <c r="H52" s="145">
        <f t="shared" si="4"/>
        <v>0.5687693898655644</v>
      </c>
      <c r="I52" s="145">
        <f t="shared" si="4"/>
        <v>5.161586485493941</v>
      </c>
      <c r="J52" s="145">
        <f t="shared" si="4"/>
        <v>19.184229365647543</v>
      </c>
      <c r="K52" s="145">
        <f t="shared" si="4"/>
        <v>11.19136218465231</v>
      </c>
      <c r="L52" s="145">
        <f t="shared" si="4"/>
        <v>4.865146184961211</v>
      </c>
      <c r="M52" s="145">
        <f t="shared" si="4"/>
        <v>1.6227014870051848</v>
      </c>
      <c r="N52" s="145">
        <f t="shared" si="4"/>
        <v>9.475649410862875</v>
      </c>
      <c r="O52" s="145">
        <f t="shared" si="4"/>
        <v>8.632333841549489</v>
      </c>
      <c r="P52" s="145">
        <f t="shared" si="4"/>
        <v>12.302406212800898</v>
      </c>
      <c r="Q52" s="145">
        <f t="shared" si="4"/>
        <v>7.804891596156338</v>
      </c>
      <c r="R52" s="145">
        <f t="shared" si="4"/>
        <v>5.64219041158236</v>
      </c>
      <c r="S52" s="145">
        <f t="shared" si="4"/>
        <v>18.916304608469137</v>
      </c>
      <c r="T52" s="145">
        <f t="shared" si="4"/>
        <v>18.03991934105744</v>
      </c>
      <c r="U52" s="145">
        <f t="shared" si="4"/>
        <v>-0.409412432355738</v>
      </c>
      <c r="V52" s="145">
        <f t="shared" si="4"/>
        <v>-21.905517808808604</v>
      </c>
      <c r="W52" s="145">
        <f t="shared" si="4"/>
        <v>-3.3807001150353733</v>
      </c>
      <c r="X52" s="145">
        <f t="shared" si="4"/>
        <v>0.7790946781128794</v>
      </c>
      <c r="Y52" s="145">
        <f t="shared" si="4"/>
        <v>3.8944156847152245</v>
      </c>
      <c r="Z52" s="145">
        <f t="shared" si="4"/>
        <v>5.97078089350116</v>
      </c>
      <c r="AA52" s="145">
        <f t="shared" si="4"/>
        <v>6.13130067890193</v>
      </c>
      <c r="AB52" s="180">
        <f t="shared" si="4"/>
        <v>14.479371509156769</v>
      </c>
      <c r="AC52" s="180">
        <f t="shared" si="4"/>
        <v>-12.922689090041239</v>
      </c>
      <c r="AD52" s="180">
        <f t="shared" si="4"/>
        <v>10.897393816057232</v>
      </c>
    </row>
    <row r="53" spans="1:30" s="146" customFormat="1" ht="18" customHeight="1">
      <c r="A53" s="144"/>
      <c r="B53" s="136" t="s">
        <v>19</v>
      </c>
      <c r="C53" s="107" t="s">
        <v>47</v>
      </c>
      <c r="D53" s="145"/>
      <c r="E53" s="145">
        <f t="shared" si="4"/>
        <v>8.376183506676881</v>
      </c>
      <c r="F53" s="145">
        <f t="shared" si="4"/>
        <v>7.553122833855186</v>
      </c>
      <c r="G53" s="145">
        <f t="shared" si="4"/>
        <v>-5.317021134742317</v>
      </c>
      <c r="H53" s="145">
        <f t="shared" si="4"/>
        <v>1.468741564858167</v>
      </c>
      <c r="I53" s="145">
        <f t="shared" si="4"/>
        <v>10.714141139595522</v>
      </c>
      <c r="J53" s="145">
        <f t="shared" si="4"/>
        <v>3.348167648656575</v>
      </c>
      <c r="K53" s="145">
        <f t="shared" si="4"/>
        <v>1.2069261793811625</v>
      </c>
      <c r="L53" s="145">
        <f t="shared" si="4"/>
        <v>8.238866194580673</v>
      </c>
      <c r="M53" s="145">
        <f t="shared" si="4"/>
        <v>9.209020780275345</v>
      </c>
      <c r="N53" s="145">
        <f t="shared" si="4"/>
        <v>5.537295525212915</v>
      </c>
      <c r="O53" s="145">
        <f t="shared" si="4"/>
        <v>6.8043440841276</v>
      </c>
      <c r="P53" s="145">
        <f t="shared" si="4"/>
        <v>4.7906929676285515</v>
      </c>
      <c r="Q53" s="145">
        <f t="shared" si="4"/>
        <v>24.103780164597577</v>
      </c>
      <c r="R53" s="145">
        <f t="shared" si="4"/>
        <v>-7.0902609061539</v>
      </c>
      <c r="S53" s="145">
        <f t="shared" si="4"/>
        <v>1.6955093507371455</v>
      </c>
      <c r="T53" s="145">
        <f t="shared" si="4"/>
        <v>-10.117829353326401</v>
      </c>
      <c r="U53" s="145">
        <f t="shared" si="4"/>
        <v>-4.252806472193182</v>
      </c>
      <c r="V53" s="145">
        <f t="shared" si="4"/>
        <v>-12.342987977770214</v>
      </c>
      <c r="W53" s="145">
        <f t="shared" si="4"/>
        <v>0.08693226157310274</v>
      </c>
      <c r="X53" s="145">
        <f t="shared" si="4"/>
        <v>4.77833348146115</v>
      </c>
      <c r="Y53" s="145">
        <f t="shared" si="4"/>
        <v>5.779566783106227</v>
      </c>
      <c r="Z53" s="145">
        <f t="shared" si="4"/>
        <v>4.796392955035889</v>
      </c>
      <c r="AA53" s="145">
        <f t="shared" si="4"/>
        <v>2.2486096184145987</v>
      </c>
      <c r="AB53" s="180">
        <f t="shared" si="4"/>
        <v>2.301208261898924</v>
      </c>
      <c r="AC53" s="180">
        <f t="shared" si="4"/>
        <v>-10.454843203952901</v>
      </c>
      <c r="AD53" s="180">
        <f t="shared" si="4"/>
        <v>7.226540016858585</v>
      </c>
    </row>
    <row r="54" spans="1:30" s="146" customFormat="1" ht="18" customHeight="1">
      <c r="A54" s="144"/>
      <c r="B54" s="136" t="s">
        <v>20</v>
      </c>
      <c r="C54" s="107" t="s">
        <v>48</v>
      </c>
      <c r="D54" s="145"/>
      <c r="E54" s="145">
        <f t="shared" si="4"/>
        <v>25.589128828311036</v>
      </c>
      <c r="F54" s="145">
        <f t="shared" si="4"/>
        <v>9.430878362917184</v>
      </c>
      <c r="G54" s="145">
        <f t="shared" si="4"/>
        <v>11.29167164535787</v>
      </c>
      <c r="H54" s="145">
        <f t="shared" si="4"/>
        <v>10.103070646338864</v>
      </c>
      <c r="I54" s="145">
        <f t="shared" si="4"/>
        <v>14.702584105314486</v>
      </c>
      <c r="J54" s="145">
        <f t="shared" si="4"/>
        <v>20.673311938109705</v>
      </c>
      <c r="K54" s="145">
        <f t="shared" si="4"/>
        <v>14.05121702067702</v>
      </c>
      <c r="L54" s="145">
        <f t="shared" si="4"/>
        <v>16.030946939279755</v>
      </c>
      <c r="M54" s="145">
        <f t="shared" si="4"/>
        <v>16.36477368007774</v>
      </c>
      <c r="N54" s="145">
        <f t="shared" si="4"/>
        <v>10.54636121372936</v>
      </c>
      <c r="O54" s="145">
        <f t="shared" si="4"/>
        <v>29.41109524696339</v>
      </c>
      <c r="P54" s="145">
        <f t="shared" si="4"/>
        <v>6.127229555248204</v>
      </c>
      <c r="Q54" s="145">
        <f t="shared" si="4"/>
        <v>24.22765452559419</v>
      </c>
      <c r="R54" s="145">
        <f t="shared" si="4"/>
        <v>14.500382035826465</v>
      </c>
      <c r="S54" s="145">
        <f t="shared" si="4"/>
        <v>11.665731021406845</v>
      </c>
      <c r="T54" s="145">
        <f t="shared" si="4"/>
        <v>9.426830135881815</v>
      </c>
      <c r="U54" s="145">
        <f t="shared" si="4"/>
        <v>-5.659649533419153</v>
      </c>
      <c r="V54" s="145">
        <f t="shared" si="4"/>
        <v>-17.448532823676977</v>
      </c>
      <c r="W54" s="145">
        <f t="shared" si="4"/>
        <v>-6.355602056944409</v>
      </c>
      <c r="X54" s="145">
        <f t="shared" si="4"/>
        <v>-5.347549089525994</v>
      </c>
      <c r="Y54" s="145">
        <f t="shared" si="4"/>
        <v>2.2051159695101186</v>
      </c>
      <c r="Z54" s="145">
        <f t="shared" si="4"/>
        <v>2.027915320252127</v>
      </c>
      <c r="AA54" s="145">
        <f t="shared" si="4"/>
        <v>3.728948271605681</v>
      </c>
      <c r="AB54" s="180">
        <f t="shared" si="4"/>
        <v>9.730542398068165</v>
      </c>
      <c r="AC54" s="180">
        <f t="shared" si="4"/>
        <v>2.148808421720849</v>
      </c>
      <c r="AD54" s="180">
        <f t="shared" si="4"/>
        <v>1.2133798039327237</v>
      </c>
    </row>
    <row r="55" spans="2:30" s="13" customFormat="1" ht="12.75">
      <c r="B55" s="29"/>
      <c r="C55" s="26"/>
      <c r="D55" s="18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179"/>
      <c r="AB55" s="179"/>
      <c r="AC55" s="179"/>
      <c r="AD55" s="179"/>
    </row>
    <row r="56" spans="2:30" s="17" customFormat="1" ht="18" customHeight="1">
      <c r="B56" s="149" t="s">
        <v>53</v>
      </c>
      <c r="C56" s="150"/>
      <c r="D56" s="18"/>
      <c r="E56" s="92">
        <f>(E26/D26-1)*100</f>
        <v>4.423575392016588</v>
      </c>
      <c r="F56" s="92">
        <f aca="true" t="shared" si="5" ref="F56:AD56">(F26/E26-1)*100</f>
        <v>5.548787245652553</v>
      </c>
      <c r="G56" s="92">
        <f t="shared" si="5"/>
        <v>8.938030101621841</v>
      </c>
      <c r="H56" s="92">
        <f t="shared" si="5"/>
        <v>7.124846297435061</v>
      </c>
      <c r="I56" s="92">
        <f t="shared" si="5"/>
        <v>7.102931937021717</v>
      </c>
      <c r="J56" s="92">
        <f t="shared" si="5"/>
        <v>7.136241605663174</v>
      </c>
      <c r="K56" s="92">
        <f t="shared" si="5"/>
        <v>3.4927998216307543</v>
      </c>
      <c r="L56" s="92">
        <f t="shared" si="5"/>
        <v>6.471987568570059</v>
      </c>
      <c r="M56" s="92">
        <f t="shared" si="5"/>
        <v>6.9630840388368975</v>
      </c>
      <c r="N56" s="92">
        <f t="shared" si="5"/>
        <v>6.2313137943758035</v>
      </c>
      <c r="O56" s="92">
        <f t="shared" si="5"/>
        <v>7.614912660848661</v>
      </c>
      <c r="P56" s="92">
        <f t="shared" si="5"/>
        <v>8.4686413325048</v>
      </c>
      <c r="Q56" s="92">
        <f t="shared" si="5"/>
        <v>8.60335889602819</v>
      </c>
      <c r="R56" s="92">
        <f t="shared" si="5"/>
        <v>0.018304726487494705</v>
      </c>
      <c r="S56" s="92">
        <f t="shared" si="5"/>
        <v>4.200948504616142</v>
      </c>
      <c r="T56" s="92">
        <f t="shared" si="5"/>
        <v>2.8334053993773978</v>
      </c>
      <c r="U56" s="92">
        <f t="shared" si="5"/>
        <v>-2.0166951592018423</v>
      </c>
      <c r="V56" s="92">
        <f t="shared" si="5"/>
        <v>-7.232623575613428</v>
      </c>
      <c r="W56" s="92">
        <f t="shared" si="5"/>
        <v>-4.516047985757243</v>
      </c>
      <c r="X56" s="92">
        <f t="shared" si="5"/>
        <v>2.5179128454680955</v>
      </c>
      <c r="Y56" s="92">
        <f t="shared" si="5"/>
        <v>5.795897289992014</v>
      </c>
      <c r="Z56" s="92">
        <f t="shared" si="5"/>
        <v>6.709760882830285</v>
      </c>
      <c r="AA56" s="181">
        <f t="shared" si="5"/>
        <v>6.54192202159225</v>
      </c>
      <c r="AB56" s="181">
        <f t="shared" si="5"/>
        <v>7.066600833619718</v>
      </c>
      <c r="AC56" s="181">
        <f t="shared" si="5"/>
        <v>-4.752914563559385</v>
      </c>
      <c r="AD56" s="181">
        <f t="shared" si="5"/>
        <v>7.090661681177668</v>
      </c>
    </row>
    <row r="57" spans="2:30" s="17" customFormat="1" ht="12.75" customHeight="1">
      <c r="B57" s="32"/>
      <c r="C57" s="3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58"/>
      <c r="AB57" s="158"/>
      <c r="AC57" s="158"/>
      <c r="AD57" s="158"/>
    </row>
    <row r="58" spans="2:30" s="17" customFormat="1" ht="11.25" customHeight="1">
      <c r="B58" s="32"/>
      <c r="C58" s="33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58"/>
      <c r="AB58" s="158"/>
      <c r="AC58" s="158"/>
      <c r="AD58" s="158"/>
    </row>
    <row r="59" spans="2:30" s="17" customFormat="1" ht="29.25" customHeight="1">
      <c r="B59" s="202" t="s">
        <v>54</v>
      </c>
      <c r="C59" s="203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58"/>
      <c r="AB59" s="158"/>
      <c r="AC59" s="158"/>
      <c r="AD59" s="158"/>
    </row>
    <row r="60" spans="1:30" s="146" customFormat="1" ht="18" customHeight="1">
      <c r="A60" s="144"/>
      <c r="B60" s="135" t="s">
        <v>1</v>
      </c>
      <c r="C60" s="107" t="s">
        <v>29</v>
      </c>
      <c r="D60" s="145">
        <f>(D5/D$26)*100</f>
        <v>5.233237799124724</v>
      </c>
      <c r="E60" s="145">
        <f aca="true" t="shared" si="6" ref="E60:AB70">(E5/E$26)*100</f>
        <v>4.992334234220814</v>
      </c>
      <c r="F60" s="145">
        <f t="shared" si="6"/>
        <v>4.250173849444246</v>
      </c>
      <c r="G60" s="145">
        <f t="shared" si="6"/>
        <v>4.667233501204781</v>
      </c>
      <c r="H60" s="145">
        <f t="shared" si="6"/>
        <v>4.209570552310594</v>
      </c>
      <c r="I60" s="145">
        <f t="shared" si="6"/>
        <v>4.002897961927684</v>
      </c>
      <c r="J60" s="145">
        <f t="shared" si="6"/>
        <v>4.261823753834992</v>
      </c>
      <c r="K60" s="145">
        <f t="shared" si="6"/>
        <v>4.203473950509524</v>
      </c>
      <c r="L60" s="145">
        <f t="shared" si="6"/>
        <v>3.7791223127483424</v>
      </c>
      <c r="M60" s="145">
        <f>(M5/M$26)*100</f>
        <v>3.5047827990847034</v>
      </c>
      <c r="N60" s="145">
        <f t="shared" si="6"/>
        <v>3.134524316612185</v>
      </c>
      <c r="O60" s="145">
        <f t="shared" si="6"/>
        <v>2.613085952356008</v>
      </c>
      <c r="P60" s="145">
        <f t="shared" si="6"/>
        <v>2.3442253849851395</v>
      </c>
      <c r="Q60" s="145">
        <f t="shared" si="6"/>
        <v>2.423960003715768</v>
      </c>
      <c r="R60" s="145">
        <f t="shared" si="6"/>
        <v>2.2620744929970584</v>
      </c>
      <c r="S60" s="145">
        <f t="shared" si="6"/>
        <v>2.340498206063998</v>
      </c>
      <c r="T60" s="145">
        <f t="shared" si="6"/>
        <v>2.42137668791131</v>
      </c>
      <c r="U60" s="145">
        <f t="shared" si="6"/>
        <v>2.2631825966110037</v>
      </c>
      <c r="V60" s="145">
        <f t="shared" si="6"/>
        <v>2.297101900576349</v>
      </c>
      <c r="W60" s="145">
        <f t="shared" si="6"/>
        <v>2.1122007215759706</v>
      </c>
      <c r="X60" s="145">
        <f t="shared" si="6"/>
        <v>2.141174806736671</v>
      </c>
      <c r="Y60" s="145">
        <f t="shared" si="6"/>
        <v>2.4611209535849707</v>
      </c>
      <c r="Z60" s="145">
        <f t="shared" si="6"/>
        <v>2.128586566034132</v>
      </c>
      <c r="AA60" s="145">
        <f t="shared" si="6"/>
        <v>1.9897714479058841</v>
      </c>
      <c r="AB60" s="180">
        <f t="shared" si="6"/>
        <v>2.064275531842653</v>
      </c>
      <c r="AC60" s="180">
        <f aca="true" t="shared" si="7" ref="AC60:AD75">(AC5/AC$26)*100</f>
        <v>2.173789300943278</v>
      </c>
      <c r="AD60" s="180">
        <f t="shared" si="7"/>
        <v>2.0170399836602892</v>
      </c>
    </row>
    <row r="61" spans="1:30" s="146" customFormat="1" ht="18" customHeight="1">
      <c r="A61" s="144"/>
      <c r="B61" s="136" t="s">
        <v>2</v>
      </c>
      <c r="C61" s="107" t="s">
        <v>30</v>
      </c>
      <c r="D61" s="145">
        <f aca="true" t="shared" si="8" ref="D61:D79">(D6/D$26)*100</f>
        <v>0.27183297248763205</v>
      </c>
      <c r="E61" s="145">
        <f t="shared" si="6"/>
        <v>0.2645266568993463</v>
      </c>
      <c r="F61" s="145">
        <f t="shared" si="6"/>
        <v>0.2401070894450374</v>
      </c>
      <c r="G61" s="145">
        <f t="shared" si="6"/>
        <v>0.2825536268338234</v>
      </c>
      <c r="H61" s="145">
        <f t="shared" si="6"/>
        <v>0.2788717896488374</v>
      </c>
      <c r="I61" s="145">
        <f t="shared" si="6"/>
        <v>0.2919818875307772</v>
      </c>
      <c r="J61" s="145">
        <f t="shared" si="6"/>
        <v>0.2516970844153076</v>
      </c>
      <c r="K61" s="145">
        <f t="shared" si="6"/>
        <v>0.28076847582787373</v>
      </c>
      <c r="L61" s="145">
        <f t="shared" si="6"/>
        <v>0.30779387655322804</v>
      </c>
      <c r="M61" s="145">
        <f t="shared" si="6"/>
        <v>0.3415054558019095</v>
      </c>
      <c r="N61" s="145">
        <f t="shared" si="6"/>
        <v>0.3425780949559791</v>
      </c>
      <c r="O61" s="145">
        <f t="shared" si="6"/>
        <v>0.3304424700018514</v>
      </c>
      <c r="P61" s="145">
        <f t="shared" si="6"/>
        <v>0.3356699685459907</v>
      </c>
      <c r="Q61" s="145">
        <f t="shared" si="6"/>
        <v>0.38667744848559604</v>
      </c>
      <c r="R61" s="145">
        <f t="shared" si="6"/>
        <v>0.2909279376449873</v>
      </c>
      <c r="S61" s="145">
        <f t="shared" si="6"/>
        <v>0.28025683800383255</v>
      </c>
      <c r="T61" s="145">
        <f t="shared" si="6"/>
        <v>0.20708099462080484</v>
      </c>
      <c r="U61" s="145">
        <f t="shared" si="6"/>
        <v>0.10547434655414213</v>
      </c>
      <c r="V61" s="145">
        <f t="shared" si="6"/>
        <v>0.11830610667108879</v>
      </c>
      <c r="W61" s="145">
        <f t="shared" si="6"/>
        <v>0.1349099392168544</v>
      </c>
      <c r="X61" s="145">
        <f t="shared" si="6"/>
        <v>0.16257122392240997</v>
      </c>
      <c r="Y61" s="145">
        <f t="shared" si="6"/>
        <v>0.11095878120077968</v>
      </c>
      <c r="Z61" s="145">
        <f t="shared" si="6"/>
        <v>0.09814252331358805</v>
      </c>
      <c r="AA61" s="145">
        <f t="shared" si="6"/>
        <v>0.12793789133181752</v>
      </c>
      <c r="AB61" s="180">
        <f t="shared" si="6"/>
        <v>0.13388855018273516</v>
      </c>
      <c r="AC61" s="180">
        <f t="shared" si="7"/>
        <v>0.12835735036307155</v>
      </c>
      <c r="AD61" s="180">
        <f t="shared" si="7"/>
        <v>0.14404281393154827</v>
      </c>
    </row>
    <row r="62" spans="1:30" s="146" customFormat="1" ht="18" customHeight="1">
      <c r="A62" s="144"/>
      <c r="B62" s="136" t="s">
        <v>3</v>
      </c>
      <c r="C62" s="107" t="s">
        <v>31</v>
      </c>
      <c r="D62" s="145">
        <f t="shared" si="8"/>
        <v>10.44997925113434</v>
      </c>
      <c r="E62" s="145">
        <f t="shared" si="6"/>
        <v>10.25928040057948</v>
      </c>
      <c r="F62" s="145">
        <f t="shared" si="6"/>
        <v>10.083746815133855</v>
      </c>
      <c r="G62" s="145">
        <f t="shared" si="6"/>
        <v>9.619457051111851</v>
      </c>
      <c r="H62" s="145">
        <f t="shared" si="6"/>
        <v>9.317641691687575</v>
      </c>
      <c r="I62" s="145">
        <f t="shared" si="6"/>
        <v>8.944007990319964</v>
      </c>
      <c r="J62" s="145">
        <f t="shared" si="6"/>
        <v>8.550420296036073</v>
      </c>
      <c r="K62" s="145">
        <f t="shared" si="6"/>
        <v>8.581296594856594</v>
      </c>
      <c r="L62" s="145">
        <f t="shared" si="6"/>
        <v>8.273555207927146</v>
      </c>
      <c r="M62" s="145">
        <f t="shared" si="6"/>
        <v>8.194605116166816</v>
      </c>
      <c r="N62" s="145">
        <f t="shared" si="6"/>
        <v>7.786251902353622</v>
      </c>
      <c r="O62" s="145">
        <f t="shared" si="6"/>
        <v>7.039343104767126</v>
      </c>
      <c r="P62" s="145">
        <f t="shared" si="6"/>
        <v>6.652887482817918</v>
      </c>
      <c r="Q62" s="145">
        <f t="shared" si="6"/>
        <v>6.340251667146365</v>
      </c>
      <c r="R62" s="145">
        <f t="shared" si="6"/>
        <v>6.117215291789715</v>
      </c>
      <c r="S62" s="145">
        <f t="shared" si="6"/>
        <v>5.735147878002765</v>
      </c>
      <c r="T62" s="145">
        <f t="shared" si="6"/>
        <v>5.180526042790978</v>
      </c>
      <c r="U62" s="145">
        <f t="shared" si="6"/>
        <v>4.728322782708287</v>
      </c>
      <c r="V62" s="145">
        <f t="shared" si="6"/>
        <v>4.373692973892869</v>
      </c>
      <c r="W62" s="145">
        <f t="shared" si="6"/>
        <v>4.656098841487666</v>
      </c>
      <c r="X62" s="145">
        <f t="shared" si="6"/>
        <v>4.86685863911469</v>
      </c>
      <c r="Y62" s="145">
        <f t="shared" si="6"/>
        <v>5.229185401816664</v>
      </c>
      <c r="Z62" s="145">
        <f t="shared" si="6"/>
        <v>5.604014467718691</v>
      </c>
      <c r="AA62" s="145">
        <f t="shared" si="6"/>
        <v>6.120603953944697</v>
      </c>
      <c r="AB62" s="180">
        <f t="shared" si="6"/>
        <v>6.237305649673208</v>
      </c>
      <c r="AC62" s="180">
        <f t="shared" si="7"/>
        <v>6.221126171051857</v>
      </c>
      <c r="AD62" s="180">
        <f t="shared" si="7"/>
        <v>6.399963041131331</v>
      </c>
    </row>
    <row r="63" spans="1:30" s="148" customFormat="1" ht="30" customHeight="1">
      <c r="A63" s="147"/>
      <c r="B63" s="135" t="s">
        <v>4</v>
      </c>
      <c r="C63" s="137" t="s">
        <v>32</v>
      </c>
      <c r="D63" s="145">
        <f t="shared" si="8"/>
        <v>1.4026033404817506</v>
      </c>
      <c r="E63" s="145">
        <f t="shared" si="6"/>
        <v>1.4185527247393577</v>
      </c>
      <c r="F63" s="145">
        <f t="shared" si="6"/>
        <v>1.424173611473455</v>
      </c>
      <c r="G63" s="145">
        <f t="shared" si="6"/>
        <v>1.4733340163237887</v>
      </c>
      <c r="H63" s="145">
        <f t="shared" si="6"/>
        <v>1.2684916482137103</v>
      </c>
      <c r="I63" s="145">
        <f t="shared" si="6"/>
        <v>1.345372816856078</v>
      </c>
      <c r="J63" s="145">
        <f t="shared" si="6"/>
        <v>1.4924500059994639</v>
      </c>
      <c r="K63" s="145">
        <f t="shared" si="6"/>
        <v>1.5084216996204263</v>
      </c>
      <c r="L63" s="145">
        <f t="shared" si="6"/>
        <v>1.5795517044224112</v>
      </c>
      <c r="M63" s="145">
        <f t="shared" si="6"/>
        <v>1.4633955863680668</v>
      </c>
      <c r="N63" s="145">
        <f t="shared" si="6"/>
        <v>1.2907123752523988</v>
      </c>
      <c r="O63" s="145">
        <f t="shared" si="6"/>
        <v>1.2265192101528002</v>
      </c>
      <c r="P63" s="145">
        <f t="shared" si="6"/>
        <v>1.3422763292868143</v>
      </c>
      <c r="Q63" s="145">
        <f t="shared" si="6"/>
        <v>1.1065861989671992</v>
      </c>
      <c r="R63" s="145">
        <f t="shared" si="6"/>
        <v>1.4390302280272331</v>
      </c>
      <c r="S63" s="145">
        <f t="shared" si="6"/>
        <v>1.495764936345168</v>
      </c>
      <c r="T63" s="145">
        <f t="shared" si="6"/>
        <v>1.3064108715646543</v>
      </c>
      <c r="U63" s="145">
        <f t="shared" si="6"/>
        <v>1.7101833181615709</v>
      </c>
      <c r="V63" s="145">
        <f t="shared" si="6"/>
        <v>1.8814797917912573</v>
      </c>
      <c r="W63" s="145">
        <f t="shared" si="6"/>
        <v>1.4669433976152357</v>
      </c>
      <c r="X63" s="145">
        <f t="shared" si="6"/>
        <v>1.7305499180851835</v>
      </c>
      <c r="Y63" s="145">
        <f t="shared" si="6"/>
        <v>1.6625582673982853</v>
      </c>
      <c r="Z63" s="145">
        <f t="shared" si="6"/>
        <v>1.2608244639633046</v>
      </c>
      <c r="AA63" s="145">
        <f t="shared" si="6"/>
        <v>1.1617068561060921</v>
      </c>
      <c r="AB63" s="180">
        <f t="shared" si="6"/>
        <v>1.2151804576288026</v>
      </c>
      <c r="AC63" s="180">
        <f t="shared" si="7"/>
        <v>1.0449612149572376</v>
      </c>
      <c r="AD63" s="180">
        <f t="shared" si="7"/>
        <v>1.2334536117568107</v>
      </c>
    </row>
    <row r="64" spans="1:30" s="146" customFormat="1" ht="30" customHeight="1">
      <c r="A64" s="144"/>
      <c r="B64" s="135" t="s">
        <v>5</v>
      </c>
      <c r="C64" s="137" t="s">
        <v>33</v>
      </c>
      <c r="D64" s="145">
        <f t="shared" si="8"/>
        <v>0.4379237891595597</v>
      </c>
      <c r="E64" s="145">
        <f t="shared" si="6"/>
        <v>0.4340768057938129</v>
      </c>
      <c r="F64" s="145">
        <f t="shared" si="6"/>
        <v>0.37892769947629595</v>
      </c>
      <c r="G64" s="145">
        <f t="shared" si="6"/>
        <v>0.4704671203086102</v>
      </c>
      <c r="H64" s="145">
        <f t="shared" si="6"/>
        <v>0.5925359858993121</v>
      </c>
      <c r="I64" s="145">
        <f t="shared" si="6"/>
        <v>0.5889048954486896</v>
      </c>
      <c r="J64" s="145">
        <f t="shared" si="6"/>
        <v>0.6103499596957862</v>
      </c>
      <c r="K64" s="145">
        <f t="shared" si="6"/>
        <v>0.6345668380413493</v>
      </c>
      <c r="L64" s="145">
        <f t="shared" si="6"/>
        <v>0.6701216188564508</v>
      </c>
      <c r="M64" s="145">
        <f t="shared" si="6"/>
        <v>0.6987941567866888</v>
      </c>
      <c r="N64" s="145">
        <f t="shared" si="6"/>
        <v>0.7073496719781729</v>
      </c>
      <c r="O64" s="145">
        <f t="shared" si="6"/>
        <v>0.7747135806473373</v>
      </c>
      <c r="P64" s="145">
        <f t="shared" si="6"/>
        <v>0.771518303936521</v>
      </c>
      <c r="Q64" s="145">
        <f t="shared" si="6"/>
        <v>0.6174327392672931</v>
      </c>
      <c r="R64" s="145">
        <f t="shared" si="6"/>
        <v>0.651510731427757</v>
      </c>
      <c r="S64" s="145">
        <f t="shared" si="6"/>
        <v>0.6278220753080224</v>
      </c>
      <c r="T64" s="145">
        <f t="shared" si="6"/>
        <v>0.6691397709752631</v>
      </c>
      <c r="U64" s="145">
        <f t="shared" si="6"/>
        <v>0.7649979004322864</v>
      </c>
      <c r="V64" s="145">
        <f t="shared" si="6"/>
        <v>0.8521041103743452</v>
      </c>
      <c r="W64" s="145">
        <f t="shared" si="6"/>
        <v>0.866629858560344</v>
      </c>
      <c r="X64" s="145">
        <f t="shared" si="6"/>
        <v>0.8480149414772344</v>
      </c>
      <c r="Y64" s="145">
        <f t="shared" si="6"/>
        <v>0.834524513516056</v>
      </c>
      <c r="Z64" s="145">
        <f t="shared" si="6"/>
        <v>0.8364888978993538</v>
      </c>
      <c r="AA64" s="145">
        <f t="shared" si="6"/>
        <v>0.7842290021338383</v>
      </c>
      <c r="AB64" s="180">
        <f t="shared" si="6"/>
        <v>0.7743829616304047</v>
      </c>
      <c r="AC64" s="180">
        <f t="shared" si="7"/>
        <v>0.72281014845384</v>
      </c>
      <c r="AD64" s="180">
        <f t="shared" si="7"/>
        <v>0.7417596311893948</v>
      </c>
    </row>
    <row r="65" spans="1:30" s="146" customFormat="1" ht="18" customHeight="1">
      <c r="A65" s="144"/>
      <c r="B65" s="136" t="s">
        <v>6</v>
      </c>
      <c r="C65" s="107" t="s">
        <v>34</v>
      </c>
      <c r="D65" s="145">
        <f t="shared" si="8"/>
        <v>9.416531623040775</v>
      </c>
      <c r="E65" s="145">
        <f t="shared" si="6"/>
        <v>9.587065374858609</v>
      </c>
      <c r="F65" s="145">
        <f t="shared" si="6"/>
        <v>9.180894959201217</v>
      </c>
      <c r="G65" s="145">
        <f t="shared" si="6"/>
        <v>8.867434642686254</v>
      </c>
      <c r="H65" s="145">
        <f t="shared" si="6"/>
        <v>8.503570382120696</v>
      </c>
      <c r="I65" s="145">
        <f t="shared" si="6"/>
        <v>8.240276429270867</v>
      </c>
      <c r="J65" s="145">
        <f t="shared" si="6"/>
        <v>8.29563887811091</v>
      </c>
      <c r="K65" s="145">
        <f t="shared" si="6"/>
        <v>8.890353991750812</v>
      </c>
      <c r="L65" s="145">
        <f t="shared" si="6"/>
        <v>9.471685736116811</v>
      </c>
      <c r="M65" s="145">
        <f t="shared" si="6"/>
        <v>9.838843550797028</v>
      </c>
      <c r="N65" s="145">
        <f t="shared" si="6"/>
        <v>10.351321122233422</v>
      </c>
      <c r="O65" s="145">
        <f t="shared" si="6"/>
        <v>11.100082807950141</v>
      </c>
      <c r="P65" s="145">
        <f t="shared" si="6"/>
        <v>11.97856872283597</v>
      </c>
      <c r="Q65" s="145">
        <f t="shared" si="6"/>
        <v>12.272469356334547</v>
      </c>
      <c r="R65" s="145">
        <f t="shared" si="6"/>
        <v>9.647840102609512</v>
      </c>
      <c r="S65" s="145">
        <f t="shared" si="6"/>
        <v>8.305994410293438</v>
      </c>
      <c r="T65" s="145">
        <f t="shared" si="6"/>
        <v>7.000723311395274</v>
      </c>
      <c r="U65" s="145">
        <f t="shared" si="6"/>
        <v>5.967401274636858</v>
      </c>
      <c r="V65" s="145">
        <f t="shared" si="6"/>
        <v>4.882071572443232</v>
      </c>
      <c r="W65" s="145">
        <f t="shared" si="6"/>
        <v>4.272462413197692</v>
      </c>
      <c r="X65" s="145">
        <f t="shared" si="6"/>
        <v>4.04715472570913</v>
      </c>
      <c r="Y65" s="145">
        <f t="shared" si="6"/>
        <v>4.576323665140564</v>
      </c>
      <c r="Z65" s="145">
        <f t="shared" si="6"/>
        <v>5.210680509336214</v>
      </c>
      <c r="AA65" s="145">
        <f t="shared" si="6"/>
        <v>5.788698331002676</v>
      </c>
      <c r="AB65" s="180">
        <f t="shared" si="6"/>
        <v>6.268679578241146</v>
      </c>
      <c r="AC65" s="180">
        <f t="shared" si="7"/>
        <v>6.074989294006451</v>
      </c>
      <c r="AD65" s="180">
        <f t="shared" si="7"/>
        <v>6.107890718460954</v>
      </c>
    </row>
    <row r="66" spans="1:30" s="146" customFormat="1" ht="30" customHeight="1">
      <c r="A66" s="144"/>
      <c r="B66" s="136" t="s">
        <v>7</v>
      </c>
      <c r="C66" s="137" t="s">
        <v>35</v>
      </c>
      <c r="D66" s="145">
        <f t="shared" si="8"/>
        <v>12.788464886469173</v>
      </c>
      <c r="E66" s="145">
        <f t="shared" si="6"/>
        <v>12.143723644873132</v>
      </c>
      <c r="F66" s="145">
        <f t="shared" si="6"/>
        <v>11.788772569192467</v>
      </c>
      <c r="G66" s="145">
        <f t="shared" si="6"/>
        <v>12.16248723255516</v>
      </c>
      <c r="H66" s="145">
        <f t="shared" si="6"/>
        <v>11.916809758204975</v>
      </c>
      <c r="I66" s="145">
        <f t="shared" si="6"/>
        <v>12.36375015913619</v>
      </c>
      <c r="J66" s="145">
        <f t="shared" si="6"/>
        <v>12.177229090853539</v>
      </c>
      <c r="K66" s="145">
        <f t="shared" si="6"/>
        <v>11.920043251779715</v>
      </c>
      <c r="L66" s="145">
        <f t="shared" si="6"/>
        <v>11.203563733285787</v>
      </c>
      <c r="M66" s="145">
        <f t="shared" si="6"/>
        <v>11.710487047648831</v>
      </c>
      <c r="N66" s="145">
        <f t="shared" si="6"/>
        <v>11.816314881185333</v>
      </c>
      <c r="O66" s="145">
        <f t="shared" si="6"/>
        <v>11.920039380418576</v>
      </c>
      <c r="P66" s="145">
        <f t="shared" si="6"/>
        <v>11.979713202626245</v>
      </c>
      <c r="Q66" s="145">
        <f t="shared" si="6"/>
        <v>11.934852229689291</v>
      </c>
      <c r="R66" s="145">
        <f t="shared" si="6"/>
        <v>11.43827502979683</v>
      </c>
      <c r="S66" s="145">
        <f t="shared" si="6"/>
        <v>11.339022167234601</v>
      </c>
      <c r="T66" s="145">
        <f t="shared" si="6"/>
        <v>10.812885832861298</v>
      </c>
      <c r="U66" s="145">
        <f t="shared" si="6"/>
        <v>10.740076301405693</v>
      </c>
      <c r="V66" s="145">
        <f t="shared" si="6"/>
        <v>10.067136839646205</v>
      </c>
      <c r="W66" s="145">
        <f t="shared" si="6"/>
        <v>10.541534298171989</v>
      </c>
      <c r="X66" s="145">
        <f t="shared" si="6"/>
        <v>10.441927355000685</v>
      </c>
      <c r="Y66" s="145">
        <f t="shared" si="6"/>
        <v>10.648691951929013</v>
      </c>
      <c r="Z66" s="145">
        <f t="shared" si="6"/>
        <v>11.254913279523656</v>
      </c>
      <c r="AA66" s="145">
        <f t="shared" si="6"/>
        <v>11.353662021655545</v>
      </c>
      <c r="AB66" s="180">
        <f t="shared" si="6"/>
        <v>10.970096256204908</v>
      </c>
      <c r="AC66" s="180">
        <f t="shared" si="7"/>
        <v>10.96734321741002</v>
      </c>
      <c r="AD66" s="180">
        <f t="shared" si="7"/>
        <v>11.074238695935495</v>
      </c>
    </row>
    <row r="67" spans="1:30" s="146" customFormat="1" ht="18" customHeight="1">
      <c r="A67" s="144"/>
      <c r="B67" s="136" t="s">
        <v>8</v>
      </c>
      <c r="C67" s="107" t="s">
        <v>36</v>
      </c>
      <c r="D67" s="145">
        <f t="shared" si="8"/>
        <v>10.149149239427068</v>
      </c>
      <c r="E67" s="145">
        <f t="shared" si="6"/>
        <v>9.840140188058951</v>
      </c>
      <c r="F67" s="145">
        <f t="shared" si="6"/>
        <v>9.560392338479916</v>
      </c>
      <c r="G67" s="145">
        <f t="shared" si="6"/>
        <v>9.269872110433377</v>
      </c>
      <c r="H67" s="145">
        <f t="shared" si="6"/>
        <v>8.875569550919451</v>
      </c>
      <c r="I67" s="145">
        <f t="shared" si="6"/>
        <v>9.018767038189889</v>
      </c>
      <c r="J67" s="145">
        <f t="shared" si="6"/>
        <v>8.088930520408283</v>
      </c>
      <c r="K67" s="145">
        <f t="shared" si="6"/>
        <v>7.916852620233289</v>
      </c>
      <c r="L67" s="145">
        <f t="shared" si="6"/>
        <v>7.689643602102665</v>
      </c>
      <c r="M67" s="145">
        <f t="shared" si="6"/>
        <v>7.2104902469552865</v>
      </c>
      <c r="N67" s="145">
        <f t="shared" si="6"/>
        <v>6.824094183145495</v>
      </c>
      <c r="O67" s="145">
        <f t="shared" si="6"/>
        <v>6.770454065985165</v>
      </c>
      <c r="P67" s="145">
        <f t="shared" si="6"/>
        <v>6.4491502336789575</v>
      </c>
      <c r="Q67" s="145">
        <f t="shared" si="6"/>
        <v>6.4349367481851365</v>
      </c>
      <c r="R67" s="145">
        <f t="shared" si="6"/>
        <v>7.013897474531851</v>
      </c>
      <c r="S67" s="145">
        <f t="shared" si="6"/>
        <v>7.511339150752228</v>
      </c>
      <c r="T67" s="145">
        <f t="shared" si="6"/>
        <v>8.018917952070474</v>
      </c>
      <c r="U67" s="145">
        <f t="shared" si="6"/>
        <v>7.2611862815713195</v>
      </c>
      <c r="V67" s="145">
        <f t="shared" si="6"/>
        <v>7.609846469688251</v>
      </c>
      <c r="W67" s="145">
        <f t="shared" si="6"/>
        <v>7.607981487063651</v>
      </c>
      <c r="X67" s="145">
        <f t="shared" si="6"/>
        <v>7.904953899719555</v>
      </c>
      <c r="Y67" s="145">
        <f t="shared" si="6"/>
        <v>7.296839525357014</v>
      </c>
      <c r="Z67" s="145">
        <f t="shared" si="6"/>
        <v>7.017555374704985</v>
      </c>
      <c r="AA67" s="145">
        <f t="shared" si="6"/>
        <v>7.321032070561384</v>
      </c>
      <c r="AB67" s="180">
        <f t="shared" si="6"/>
        <v>6.984079554163826</v>
      </c>
      <c r="AC67" s="180">
        <f t="shared" si="7"/>
        <v>6.232703173926735</v>
      </c>
      <c r="AD67" s="180">
        <f t="shared" si="7"/>
        <v>6.472859546573037</v>
      </c>
    </row>
    <row r="68" spans="1:30" s="146" customFormat="1" ht="30" customHeight="1">
      <c r="A68" s="144"/>
      <c r="B68" s="136" t="s">
        <v>9</v>
      </c>
      <c r="C68" s="137" t="s">
        <v>37</v>
      </c>
      <c r="D68" s="145">
        <f t="shared" si="8"/>
        <v>8.13933476910537</v>
      </c>
      <c r="E68" s="145">
        <f t="shared" si="6"/>
        <v>7.6146561187624515</v>
      </c>
      <c r="F68" s="145">
        <f t="shared" si="6"/>
        <v>7.799253123884512</v>
      </c>
      <c r="G68" s="145">
        <f t="shared" si="6"/>
        <v>7.758589337885123</v>
      </c>
      <c r="H68" s="145">
        <f t="shared" si="6"/>
        <v>8.149278063110273</v>
      </c>
      <c r="I68" s="145">
        <f t="shared" si="6"/>
        <v>8.39296430035341</v>
      </c>
      <c r="J68" s="145">
        <f t="shared" si="6"/>
        <v>8.383895292775282</v>
      </c>
      <c r="K68" s="145">
        <f t="shared" si="6"/>
        <v>7.46079186370271</v>
      </c>
      <c r="L68" s="145">
        <f t="shared" si="6"/>
        <v>6.812591628301383</v>
      </c>
      <c r="M68" s="145">
        <f t="shared" si="6"/>
        <v>6.405881079974293</v>
      </c>
      <c r="N68" s="145">
        <f t="shared" si="6"/>
        <v>6.204591780473258</v>
      </c>
      <c r="O68" s="145">
        <f t="shared" si="6"/>
        <v>6.240741511467539</v>
      </c>
      <c r="P68" s="145">
        <f t="shared" si="6"/>
        <v>6.166443879011154</v>
      </c>
      <c r="Q68" s="145">
        <f t="shared" si="6"/>
        <v>5.739363233083736</v>
      </c>
      <c r="R68" s="145">
        <f t="shared" si="6"/>
        <v>5.312630751306522</v>
      </c>
      <c r="S68" s="145">
        <f t="shared" si="6"/>
        <v>5.198767267357308</v>
      </c>
      <c r="T68" s="145">
        <f t="shared" si="6"/>
        <v>5.701655818132482</v>
      </c>
      <c r="U68" s="145">
        <f t="shared" si="6"/>
        <v>6.039741954165907</v>
      </c>
      <c r="V68" s="145">
        <f t="shared" si="6"/>
        <v>6.165030015484845</v>
      </c>
      <c r="W68" s="145">
        <f t="shared" si="6"/>
        <v>6.617842990396911</v>
      </c>
      <c r="X68" s="145">
        <f t="shared" si="6"/>
        <v>6.5110573664343265</v>
      </c>
      <c r="Y68" s="145">
        <f t="shared" si="6"/>
        <v>7.086532875305082</v>
      </c>
      <c r="Z68" s="145">
        <f t="shared" si="6"/>
        <v>7.184032706554647</v>
      </c>
      <c r="AA68" s="145">
        <f t="shared" si="6"/>
        <v>7.382940414241541</v>
      </c>
      <c r="AB68" s="180">
        <f t="shared" si="6"/>
        <v>7.060116068158758</v>
      </c>
      <c r="AC68" s="180">
        <f t="shared" si="7"/>
        <v>4.076834011036742</v>
      </c>
      <c r="AD68" s="180">
        <f t="shared" si="7"/>
        <v>5.25628057616931</v>
      </c>
    </row>
    <row r="69" spans="1:30" s="146" customFormat="1" ht="18" customHeight="1">
      <c r="A69" s="144"/>
      <c r="B69" s="136" t="s">
        <v>10</v>
      </c>
      <c r="C69" s="107" t="s">
        <v>38</v>
      </c>
      <c r="D69" s="145">
        <f t="shared" si="8"/>
        <v>2.51844708297206</v>
      </c>
      <c r="E69" s="145">
        <f t="shared" si="6"/>
        <v>2.8031462232352435</v>
      </c>
      <c r="F69" s="145">
        <f t="shared" si="6"/>
        <v>3.018280118550367</v>
      </c>
      <c r="G69" s="145">
        <f t="shared" si="6"/>
        <v>3.383322371415756</v>
      </c>
      <c r="H69" s="145">
        <f t="shared" si="6"/>
        <v>3.8148054337839814</v>
      </c>
      <c r="I69" s="145">
        <f t="shared" si="6"/>
        <v>3.9849151841665384</v>
      </c>
      <c r="J69" s="145">
        <f t="shared" si="6"/>
        <v>4.31574641209345</v>
      </c>
      <c r="K69" s="145">
        <f t="shared" si="6"/>
        <v>4.1946173133989255</v>
      </c>
      <c r="L69" s="145">
        <f t="shared" si="6"/>
        <v>3.969451207677245</v>
      </c>
      <c r="M69" s="145">
        <f t="shared" si="6"/>
        <v>4.038533759491891</v>
      </c>
      <c r="N69" s="145">
        <f t="shared" si="6"/>
        <v>3.8982225754508897</v>
      </c>
      <c r="O69" s="145">
        <f t="shared" si="6"/>
        <v>3.386687294504968</v>
      </c>
      <c r="P69" s="145">
        <f t="shared" si="6"/>
        <v>3.4598351763868282</v>
      </c>
      <c r="Q69" s="145">
        <f t="shared" si="6"/>
        <v>3.391728761111137</v>
      </c>
      <c r="R69" s="145">
        <f t="shared" si="6"/>
        <v>3.3917779619757686</v>
      </c>
      <c r="S69" s="145">
        <f t="shared" si="6"/>
        <v>3.616306821562488</v>
      </c>
      <c r="T69" s="145">
        <f t="shared" si="6"/>
        <v>3.636313619545481</v>
      </c>
      <c r="U69" s="145">
        <f t="shared" si="6"/>
        <v>3.5740042947311617</v>
      </c>
      <c r="V69" s="145">
        <f t="shared" si="6"/>
        <v>4.282918674181231</v>
      </c>
      <c r="W69" s="145">
        <f t="shared" si="6"/>
        <v>4.800975914702291</v>
      </c>
      <c r="X69" s="145">
        <f t="shared" si="6"/>
        <v>4.800162916168762</v>
      </c>
      <c r="Y69" s="145">
        <f t="shared" si="6"/>
        <v>5.822380453189065</v>
      </c>
      <c r="Z69" s="145">
        <f t="shared" si="6"/>
        <v>6.50128439677599</v>
      </c>
      <c r="AA69" s="145">
        <f t="shared" si="6"/>
        <v>6.5474194173180535</v>
      </c>
      <c r="AB69" s="180">
        <f t="shared" si="6"/>
        <v>7.04988295912545</v>
      </c>
      <c r="AC69" s="180">
        <f t="shared" si="7"/>
        <v>7.6977434635111655</v>
      </c>
      <c r="AD69" s="180">
        <f t="shared" si="7"/>
        <v>7.6482488304463265</v>
      </c>
    </row>
    <row r="70" spans="1:30" s="146" customFormat="1" ht="18" customHeight="1">
      <c r="A70" s="144"/>
      <c r="B70" s="136" t="s">
        <v>11</v>
      </c>
      <c r="C70" s="137" t="s">
        <v>39</v>
      </c>
      <c r="D70" s="145">
        <f t="shared" si="8"/>
        <v>5.24896355563065</v>
      </c>
      <c r="E70" s="145">
        <f t="shared" si="6"/>
        <v>5.65212715263572</v>
      </c>
      <c r="F70" s="145">
        <f t="shared" si="6"/>
        <v>6.1740213839671645</v>
      </c>
      <c r="G70" s="145">
        <f t="shared" si="6"/>
        <v>6.458003574528005</v>
      </c>
      <c r="H70" s="145">
        <f t="shared" si="6"/>
        <v>7.665168795870975</v>
      </c>
      <c r="I70" s="145">
        <f t="shared" si="6"/>
        <v>6.7982668994345286</v>
      </c>
      <c r="J70" s="145">
        <f t="shared" si="6"/>
        <v>7.001843155162958</v>
      </c>
      <c r="K70" s="145">
        <f aca="true" t="shared" si="9" ref="E70:AC79">(K15/K$26)*100</f>
        <v>6.514645168830581</v>
      </c>
      <c r="L70" s="145">
        <f t="shared" si="9"/>
        <v>6.374460496422262</v>
      </c>
      <c r="M70" s="145">
        <f t="shared" si="9"/>
        <v>6.735450661690405</v>
      </c>
      <c r="N70" s="145">
        <f t="shared" si="9"/>
        <v>7.144115854609681</v>
      </c>
      <c r="O70" s="145">
        <f t="shared" si="9"/>
        <v>7.827762334007375</v>
      </c>
      <c r="P70" s="145">
        <f t="shared" si="9"/>
        <v>8.345149701264312</v>
      </c>
      <c r="Q70" s="145">
        <f t="shared" si="9"/>
        <v>7.938354797985565</v>
      </c>
      <c r="R70" s="145">
        <f t="shared" si="9"/>
        <v>8.651088064031065</v>
      </c>
      <c r="S70" s="145">
        <f t="shared" si="9"/>
        <v>8.842240591173015</v>
      </c>
      <c r="T70" s="145">
        <f t="shared" si="9"/>
        <v>9.57033166038444</v>
      </c>
      <c r="U70" s="145">
        <f t="shared" si="9"/>
        <v>10.62471754157936</v>
      </c>
      <c r="V70" s="145">
        <f t="shared" si="9"/>
        <v>11.90455198377831</v>
      </c>
      <c r="W70" s="145">
        <f t="shared" si="9"/>
        <v>12.274898794625113</v>
      </c>
      <c r="X70" s="145">
        <f t="shared" si="9"/>
        <v>12.747589745863175</v>
      </c>
      <c r="Y70" s="145">
        <f t="shared" si="9"/>
        <v>11.305067755681286</v>
      </c>
      <c r="Z70" s="145">
        <f t="shared" si="9"/>
        <v>10.118463033199784</v>
      </c>
      <c r="AA70" s="145">
        <f t="shared" si="9"/>
        <v>8.274299476315</v>
      </c>
      <c r="AB70" s="180">
        <f t="shared" si="9"/>
        <v>7.558641592722161</v>
      </c>
      <c r="AC70" s="180">
        <f t="shared" si="7"/>
        <v>8.57069530916821</v>
      </c>
      <c r="AD70" s="180">
        <f t="shared" si="7"/>
        <v>8.243140725755467</v>
      </c>
    </row>
    <row r="71" spans="1:30" s="146" customFormat="1" ht="18" customHeight="1">
      <c r="A71" s="144"/>
      <c r="B71" s="136" t="s">
        <v>12</v>
      </c>
      <c r="C71" s="107" t="s">
        <v>40</v>
      </c>
      <c r="D71" s="145">
        <f t="shared" si="8"/>
        <v>6.144561085859206</v>
      </c>
      <c r="E71" s="145">
        <f t="shared" si="9"/>
        <v>6.36963025713762</v>
      </c>
      <c r="F71" s="145">
        <f t="shared" si="9"/>
        <v>6.468455210932363</v>
      </c>
      <c r="G71" s="145">
        <f t="shared" si="9"/>
        <v>6.428421847549398</v>
      </c>
      <c r="H71" s="145">
        <f t="shared" si="9"/>
        <v>6.319592440683993</v>
      </c>
      <c r="I71" s="145">
        <f t="shared" si="9"/>
        <v>6.3267058441230875</v>
      </c>
      <c r="J71" s="145">
        <f t="shared" si="9"/>
        <v>6.257368197195462</v>
      </c>
      <c r="K71" s="145">
        <f t="shared" si="9"/>
        <v>6.565374640888123</v>
      </c>
      <c r="L71" s="145">
        <f t="shared" si="9"/>
        <v>6.870863454921771</v>
      </c>
      <c r="M71" s="145">
        <f t="shared" si="9"/>
        <v>7.309274986296304</v>
      </c>
      <c r="N71" s="145">
        <f t="shared" si="9"/>
        <v>7.874539334665045</v>
      </c>
      <c r="O71" s="145">
        <f t="shared" si="9"/>
        <v>8.15927398811412</v>
      </c>
      <c r="P71" s="145">
        <f t="shared" si="9"/>
        <v>8.24227221445196</v>
      </c>
      <c r="Q71" s="145">
        <f t="shared" si="9"/>
        <v>8.324161172964436</v>
      </c>
      <c r="R71" s="145">
        <f t="shared" si="9"/>
        <v>9.26315795884535</v>
      </c>
      <c r="S71" s="145">
        <f t="shared" si="9"/>
        <v>9.42145169418327</v>
      </c>
      <c r="T71" s="145">
        <f t="shared" si="9"/>
        <v>9.95522244354664</v>
      </c>
      <c r="U71" s="145">
        <f t="shared" si="9"/>
        <v>10.529121807585394</v>
      </c>
      <c r="V71" s="145">
        <f t="shared" si="9"/>
        <v>10.403558887802543</v>
      </c>
      <c r="W71" s="145">
        <f t="shared" si="9"/>
        <v>9.586005724749803</v>
      </c>
      <c r="X71" s="145">
        <f t="shared" si="9"/>
        <v>9.477947069747913</v>
      </c>
      <c r="Y71" s="145">
        <f t="shared" si="9"/>
        <v>9.497472709525647</v>
      </c>
      <c r="Z71" s="145">
        <f t="shared" si="9"/>
        <v>9.049193310329487</v>
      </c>
      <c r="AA71" s="145">
        <f t="shared" si="9"/>
        <v>9.09967147737568</v>
      </c>
      <c r="AB71" s="180">
        <f t="shared" si="9"/>
        <v>9.299232427537014</v>
      </c>
      <c r="AC71" s="180">
        <f t="shared" si="7"/>
        <v>9.958534748272575</v>
      </c>
      <c r="AD71" s="180">
        <f t="shared" si="7"/>
        <v>9.569672330451189</v>
      </c>
    </row>
    <row r="72" spans="1:30" s="146" customFormat="1" ht="18" customHeight="1">
      <c r="A72" s="144"/>
      <c r="B72" s="136" t="s">
        <v>13</v>
      </c>
      <c r="C72" s="107" t="s">
        <v>41</v>
      </c>
      <c r="D72" s="145">
        <f t="shared" si="8"/>
        <v>5.695335301098291</v>
      </c>
      <c r="E72" s="145">
        <f t="shared" si="9"/>
        <v>5.789084643747216</v>
      </c>
      <c r="F72" s="145">
        <f t="shared" si="9"/>
        <v>5.90856354331515</v>
      </c>
      <c r="G72" s="145">
        <f t="shared" si="9"/>
        <v>6.03954514737262</v>
      </c>
      <c r="H72" s="145">
        <f t="shared" si="9"/>
        <v>6.060901578206196</v>
      </c>
      <c r="I72" s="145">
        <f t="shared" si="9"/>
        <v>6.212842541617028</v>
      </c>
      <c r="J72" s="145">
        <f t="shared" si="9"/>
        <v>6.941896861241058</v>
      </c>
      <c r="K72" s="145">
        <f t="shared" si="9"/>
        <v>7.1163826579197735</v>
      </c>
      <c r="L72" s="145">
        <f t="shared" si="9"/>
        <v>6.732216695031881</v>
      </c>
      <c r="M72" s="145">
        <f t="shared" si="9"/>
        <v>6.46876796020916</v>
      </c>
      <c r="N72" s="145">
        <f t="shared" si="9"/>
        <v>6.425499554122598</v>
      </c>
      <c r="O72" s="145">
        <f t="shared" si="9"/>
        <v>6.4174152151356285</v>
      </c>
      <c r="P72" s="145">
        <f t="shared" si="9"/>
        <v>6.5439502070582245</v>
      </c>
      <c r="Q72" s="145">
        <f t="shared" si="9"/>
        <v>6.929274008963531</v>
      </c>
      <c r="R72" s="145">
        <f t="shared" si="9"/>
        <v>6.888065614545605</v>
      </c>
      <c r="S72" s="145">
        <f t="shared" si="9"/>
        <v>7.466217507594989</v>
      </c>
      <c r="T72" s="145">
        <f t="shared" si="9"/>
        <v>7.707631463806977</v>
      </c>
      <c r="U72" s="145">
        <f t="shared" si="9"/>
        <v>7.4961151181462915</v>
      </c>
      <c r="V72" s="145">
        <f t="shared" si="9"/>
        <v>7.468379378920455</v>
      </c>
      <c r="W72" s="145">
        <f t="shared" si="9"/>
        <v>7.969758327124614</v>
      </c>
      <c r="X72" s="145">
        <f t="shared" si="9"/>
        <v>8.25169372705678</v>
      </c>
      <c r="Y72" s="145">
        <f t="shared" si="9"/>
        <v>8.375519245675918</v>
      </c>
      <c r="Z72" s="145">
        <f t="shared" si="9"/>
        <v>8.858085571792937</v>
      </c>
      <c r="AA72" s="145">
        <f t="shared" si="9"/>
        <v>8.952747369293705</v>
      </c>
      <c r="AB72" s="180">
        <f t="shared" si="9"/>
        <v>8.814521352153324</v>
      </c>
      <c r="AC72" s="180">
        <f t="shared" si="7"/>
        <v>8.976739285843179</v>
      </c>
      <c r="AD72" s="180">
        <f t="shared" si="7"/>
        <v>8.78804088817997</v>
      </c>
    </row>
    <row r="73" spans="1:30" s="146" customFormat="1" ht="18" customHeight="1">
      <c r="A73" s="144"/>
      <c r="B73" s="136" t="s">
        <v>14</v>
      </c>
      <c r="C73" s="107" t="s">
        <v>42</v>
      </c>
      <c r="D73" s="145">
        <f t="shared" si="8"/>
        <v>1.2025351860234272</v>
      </c>
      <c r="E73" s="145">
        <f t="shared" si="9"/>
        <v>1.2889063748915455</v>
      </c>
      <c r="F73" s="145">
        <f t="shared" si="9"/>
        <v>1.3248421695633805</v>
      </c>
      <c r="G73" s="145">
        <f t="shared" si="9"/>
        <v>1.3372271712619166</v>
      </c>
      <c r="H73" s="145">
        <f t="shared" si="9"/>
        <v>1.4127092800423722</v>
      </c>
      <c r="I73" s="145">
        <f t="shared" si="9"/>
        <v>1.5413187984976924</v>
      </c>
      <c r="J73" s="145">
        <f t="shared" si="9"/>
        <v>1.5834233414044898</v>
      </c>
      <c r="K73" s="145">
        <f t="shared" si="9"/>
        <v>1.536374292695227</v>
      </c>
      <c r="L73" s="145">
        <f t="shared" si="9"/>
        <v>1.4949386605885904</v>
      </c>
      <c r="M73" s="145">
        <f t="shared" si="9"/>
        <v>1.4041345867833206</v>
      </c>
      <c r="N73" s="145">
        <f t="shared" si="9"/>
        <v>1.470623212127371</v>
      </c>
      <c r="O73" s="145">
        <f t="shared" si="9"/>
        <v>1.55242661737417</v>
      </c>
      <c r="P73" s="145">
        <f t="shared" si="9"/>
        <v>1.5752011208227976</v>
      </c>
      <c r="Q73" s="145">
        <f t="shared" si="9"/>
        <v>1.5289715698054245</v>
      </c>
      <c r="R73" s="145">
        <f t="shared" si="9"/>
        <v>1.5224918131030545</v>
      </c>
      <c r="S73" s="145">
        <f t="shared" si="9"/>
        <v>1.593957113164029</v>
      </c>
      <c r="T73" s="145">
        <f t="shared" si="9"/>
        <v>1.5361926811526738</v>
      </c>
      <c r="U73" s="145">
        <f t="shared" si="9"/>
        <v>1.5195197149669335</v>
      </c>
      <c r="V73" s="145">
        <f t="shared" si="9"/>
        <v>1.5213652574733572</v>
      </c>
      <c r="W73" s="145">
        <f t="shared" si="9"/>
        <v>1.6883224809231216</v>
      </c>
      <c r="X73" s="145">
        <f t="shared" si="9"/>
        <v>1.7188792844464316</v>
      </c>
      <c r="Y73" s="145">
        <f t="shared" si="9"/>
        <v>1.7347174007786255</v>
      </c>
      <c r="Z73" s="145">
        <f t="shared" si="9"/>
        <v>1.8543703015575432</v>
      </c>
      <c r="AA73" s="145">
        <f t="shared" si="9"/>
        <v>2.3304133859679057</v>
      </c>
      <c r="AB73" s="180">
        <f t="shared" si="9"/>
        <v>2.4279402864605846</v>
      </c>
      <c r="AC73" s="180">
        <f t="shared" si="7"/>
        <v>2.290153022147176</v>
      </c>
      <c r="AD73" s="180">
        <f t="shared" si="7"/>
        <v>2.306622445704504</v>
      </c>
    </row>
    <row r="74" spans="1:30" s="146" customFormat="1" ht="18" customHeight="1">
      <c r="A74" s="144"/>
      <c r="B74" s="136" t="s">
        <v>15</v>
      </c>
      <c r="C74" s="107" t="s">
        <v>43</v>
      </c>
      <c r="D74" s="145">
        <f t="shared" si="8"/>
        <v>9.390017598006283</v>
      </c>
      <c r="E74" s="145">
        <f t="shared" si="9"/>
        <v>9.490612972916388</v>
      </c>
      <c r="F74" s="145">
        <f t="shared" si="9"/>
        <v>9.762369722968597</v>
      </c>
      <c r="G74" s="145">
        <f t="shared" si="9"/>
        <v>9.321833263647704</v>
      </c>
      <c r="H74" s="145">
        <f t="shared" si="9"/>
        <v>9.41558409139397</v>
      </c>
      <c r="I74" s="145">
        <f t="shared" si="9"/>
        <v>9.546565708976711</v>
      </c>
      <c r="J74" s="145">
        <f t="shared" si="9"/>
        <v>9.187572050369198</v>
      </c>
      <c r="K74" s="145">
        <f t="shared" si="9"/>
        <v>9.625436187042087</v>
      </c>
      <c r="L74" s="145">
        <f t="shared" si="9"/>
        <v>11.018025745951334</v>
      </c>
      <c r="M74" s="145">
        <f t="shared" si="9"/>
        <v>11.154964396641155</v>
      </c>
      <c r="N74" s="145">
        <f t="shared" si="9"/>
        <v>11.161568549442043</v>
      </c>
      <c r="O74" s="145">
        <f t="shared" si="9"/>
        <v>11.084245966879692</v>
      </c>
      <c r="P74" s="145">
        <f t="shared" si="9"/>
        <v>10.59239861662163</v>
      </c>
      <c r="Q74" s="145">
        <f t="shared" si="9"/>
        <v>10.610144351499478</v>
      </c>
      <c r="R74" s="145">
        <f t="shared" si="9"/>
        <v>11.318831903227435</v>
      </c>
      <c r="S74" s="145">
        <f t="shared" si="9"/>
        <v>10.886005545753871</v>
      </c>
      <c r="T74" s="145">
        <f t="shared" si="9"/>
        <v>11.349816375756347</v>
      </c>
      <c r="U74" s="145">
        <f t="shared" si="9"/>
        <v>11.74172584988117</v>
      </c>
      <c r="V74" s="145">
        <f t="shared" si="9"/>
        <v>11.202500285760523</v>
      </c>
      <c r="W74" s="145">
        <f t="shared" si="9"/>
        <v>10.118343671888237</v>
      </c>
      <c r="X74" s="145">
        <f t="shared" si="9"/>
        <v>9.638691363609741</v>
      </c>
      <c r="Y74" s="145">
        <f t="shared" si="9"/>
        <v>8.917603338629391</v>
      </c>
      <c r="Z74" s="145">
        <f t="shared" si="9"/>
        <v>8.811212544227082</v>
      </c>
      <c r="AA74" s="145">
        <f t="shared" si="9"/>
        <v>8.41794149154338</v>
      </c>
      <c r="AB74" s="180">
        <f t="shared" si="9"/>
        <v>8.787606737701209</v>
      </c>
      <c r="AC74" s="180">
        <f t="shared" si="7"/>
        <v>9.871944182910187</v>
      </c>
      <c r="AD74" s="180">
        <f t="shared" si="7"/>
        <v>9.459622435978487</v>
      </c>
    </row>
    <row r="75" spans="1:30" s="146" customFormat="1" ht="18" customHeight="1">
      <c r="A75" s="144"/>
      <c r="B75" s="136" t="s">
        <v>16</v>
      </c>
      <c r="C75" s="107" t="s">
        <v>44</v>
      </c>
      <c r="D75" s="145">
        <f t="shared" si="8"/>
        <v>4.795685035073289</v>
      </c>
      <c r="E75" s="145">
        <f t="shared" si="9"/>
        <v>4.986826963324992</v>
      </c>
      <c r="F75" s="145">
        <f t="shared" si="9"/>
        <v>5.251360207632751</v>
      </c>
      <c r="G75" s="145">
        <f t="shared" si="9"/>
        <v>5.365405043844897</v>
      </c>
      <c r="H75" s="145">
        <f t="shared" si="9"/>
        <v>5.2775842709032625</v>
      </c>
      <c r="I75" s="145">
        <f t="shared" si="9"/>
        <v>5.374613062105533</v>
      </c>
      <c r="J75" s="145">
        <f t="shared" si="9"/>
        <v>5.441286424262548</v>
      </c>
      <c r="K75" s="145">
        <f t="shared" si="9"/>
        <v>5.64435912093953</v>
      </c>
      <c r="L75" s="145">
        <f t="shared" si="9"/>
        <v>6.103695246331622</v>
      </c>
      <c r="M75" s="145">
        <f t="shared" si="9"/>
        <v>5.927699611702637</v>
      </c>
      <c r="N75" s="145">
        <f t="shared" si="9"/>
        <v>5.9238758931834035</v>
      </c>
      <c r="O75" s="145">
        <f t="shared" si="9"/>
        <v>5.847432451244488</v>
      </c>
      <c r="P75" s="145">
        <f t="shared" si="9"/>
        <v>5.6612784381727534</v>
      </c>
      <c r="Q75" s="145">
        <f t="shared" si="9"/>
        <v>5.920668350945159</v>
      </c>
      <c r="R75" s="145">
        <f t="shared" si="9"/>
        <v>6.410816874782651</v>
      </c>
      <c r="S75" s="145">
        <f t="shared" si="9"/>
        <v>6.58668446282976</v>
      </c>
      <c r="T75" s="145">
        <f t="shared" si="9"/>
        <v>6.104365092762441</v>
      </c>
      <c r="U75" s="145">
        <f t="shared" si="9"/>
        <v>6.060850745185569</v>
      </c>
      <c r="V75" s="145">
        <f t="shared" si="9"/>
        <v>6.473701402890322</v>
      </c>
      <c r="W75" s="145">
        <f t="shared" si="9"/>
        <v>6.638857795258174</v>
      </c>
      <c r="X75" s="145">
        <f t="shared" si="9"/>
        <v>6.35362198785705</v>
      </c>
      <c r="Y75" s="145">
        <f t="shared" si="9"/>
        <v>6.212001130780898</v>
      </c>
      <c r="Z75" s="145">
        <f t="shared" si="9"/>
        <v>6.09636232148684</v>
      </c>
      <c r="AA75" s="145">
        <f t="shared" si="9"/>
        <v>6.281330908833286</v>
      </c>
      <c r="AB75" s="180">
        <f t="shared" si="9"/>
        <v>6.105351618406125</v>
      </c>
      <c r="AC75" s="180">
        <f t="shared" si="7"/>
        <v>6.537491340032093</v>
      </c>
      <c r="AD75" s="180">
        <f t="shared" si="7"/>
        <v>6.265938512113756</v>
      </c>
    </row>
    <row r="76" spans="1:30" s="146" customFormat="1" ht="30" customHeight="1">
      <c r="A76" s="144"/>
      <c r="B76" s="136" t="s">
        <v>17</v>
      </c>
      <c r="C76" s="137" t="s">
        <v>45</v>
      </c>
      <c r="D76" s="145">
        <f t="shared" si="8"/>
        <v>3.102554764732979</v>
      </c>
      <c r="E76" s="145">
        <f t="shared" si="9"/>
        <v>3.2684081212977096</v>
      </c>
      <c r="F76" s="145">
        <f t="shared" si="9"/>
        <v>3.343450760308906</v>
      </c>
      <c r="G76" s="145">
        <f t="shared" si="9"/>
        <v>3.3394192378444534</v>
      </c>
      <c r="H76" s="145">
        <f t="shared" si="9"/>
        <v>3.339327701090624</v>
      </c>
      <c r="I76" s="145">
        <f t="shared" si="9"/>
        <v>3.3687875122453295</v>
      </c>
      <c r="J76" s="145">
        <f t="shared" si="9"/>
        <v>3.376475005151031</v>
      </c>
      <c r="K76" s="145">
        <f t="shared" si="9"/>
        <v>3.512347955223908</v>
      </c>
      <c r="L76" s="145">
        <f t="shared" si="9"/>
        <v>3.690867828160499</v>
      </c>
      <c r="M76" s="145">
        <f t="shared" si="9"/>
        <v>3.6063894907869</v>
      </c>
      <c r="N76" s="145">
        <f t="shared" si="9"/>
        <v>3.600842271216398</v>
      </c>
      <c r="O76" s="145">
        <f t="shared" si="9"/>
        <v>3.5167904958861538</v>
      </c>
      <c r="P76" s="145">
        <f t="shared" si="9"/>
        <v>3.402419337659775</v>
      </c>
      <c r="Q76" s="145">
        <f t="shared" si="9"/>
        <v>3.563305876243602</v>
      </c>
      <c r="R76" s="145">
        <f t="shared" si="9"/>
        <v>3.7685061630874936</v>
      </c>
      <c r="S76" s="145">
        <f t="shared" si="9"/>
        <v>3.8938692194762305</v>
      </c>
      <c r="T76" s="145">
        <f t="shared" si="9"/>
        <v>3.872188386981486</v>
      </c>
      <c r="U76" s="145">
        <f t="shared" si="9"/>
        <v>3.9789345983062043</v>
      </c>
      <c r="V76" s="145">
        <f t="shared" si="9"/>
        <v>4.146591521028848</v>
      </c>
      <c r="W76" s="145">
        <f t="shared" si="9"/>
        <v>4.223694182658013</v>
      </c>
      <c r="X76" s="145">
        <f t="shared" si="9"/>
        <v>4.012238642803044</v>
      </c>
      <c r="Y76" s="145">
        <f t="shared" si="9"/>
        <v>3.9484045592061734</v>
      </c>
      <c r="Z76" s="145">
        <f t="shared" si="9"/>
        <v>3.9198785827891456</v>
      </c>
      <c r="AA76" s="145">
        <f t="shared" si="9"/>
        <v>3.966324240289772</v>
      </c>
      <c r="AB76" s="180">
        <f t="shared" si="9"/>
        <v>4.08390335917305</v>
      </c>
      <c r="AC76" s="180">
        <f t="shared" si="9"/>
        <v>4.459088626878405</v>
      </c>
      <c r="AD76" s="180">
        <f aca="true" t="shared" si="10" ref="AC76:AD79">(AD21/AD$26)*100</f>
        <v>4.273660970462083</v>
      </c>
    </row>
    <row r="77" spans="1:30" s="146" customFormat="1" ht="18" customHeight="1">
      <c r="A77" s="144"/>
      <c r="B77" s="136" t="s">
        <v>18</v>
      </c>
      <c r="C77" s="107" t="s">
        <v>46</v>
      </c>
      <c r="D77" s="145">
        <f t="shared" si="8"/>
        <v>1.061731157489884</v>
      </c>
      <c r="E77" s="145">
        <f t="shared" si="9"/>
        <v>1.0919291969948066</v>
      </c>
      <c r="F77" s="145">
        <f t="shared" si="9"/>
        <v>1.27843916020393</v>
      </c>
      <c r="G77" s="145">
        <f t="shared" si="9"/>
        <v>1.287191385572912</v>
      </c>
      <c r="H77" s="145">
        <f t="shared" si="9"/>
        <v>1.2084148364318654</v>
      </c>
      <c r="I77" s="145">
        <f t="shared" si="9"/>
        <v>1.1865111349753532</v>
      </c>
      <c r="J77" s="145">
        <f t="shared" si="9"/>
        <v>1.3199400421035699</v>
      </c>
      <c r="K77" s="145">
        <f t="shared" si="9"/>
        <v>1.4181269763356823</v>
      </c>
      <c r="L77" s="145">
        <f t="shared" si="9"/>
        <v>1.396725054902397</v>
      </c>
      <c r="M77" s="145">
        <f t="shared" si="9"/>
        <v>1.3269902844445947</v>
      </c>
      <c r="N77" s="145">
        <f t="shared" si="9"/>
        <v>1.3675169586311642</v>
      </c>
      <c r="O77" s="145">
        <f t="shared" si="9"/>
        <v>1.380445842596008</v>
      </c>
      <c r="P77" s="145">
        <f t="shared" si="9"/>
        <v>1.4292369468772175</v>
      </c>
      <c r="Q77" s="145">
        <f t="shared" si="9"/>
        <v>1.418728994108071</v>
      </c>
      <c r="R77" s="145">
        <f t="shared" si="9"/>
        <v>1.4985020886712346</v>
      </c>
      <c r="S77" s="145">
        <f t="shared" si="9"/>
        <v>1.7101219652041995</v>
      </c>
      <c r="T77" s="145">
        <f t="shared" si="9"/>
        <v>1.9630066518957907</v>
      </c>
      <c r="U77" s="145">
        <f t="shared" si="9"/>
        <v>1.9952071036911496</v>
      </c>
      <c r="V77" s="145">
        <f t="shared" si="9"/>
        <v>1.6796278134905485</v>
      </c>
      <c r="W77" s="145">
        <f t="shared" si="9"/>
        <v>1.699599356576315</v>
      </c>
      <c r="X77" s="145">
        <f t="shared" si="9"/>
        <v>1.6707722554735565</v>
      </c>
      <c r="Y77" s="145">
        <f t="shared" si="9"/>
        <v>1.640743277112688</v>
      </c>
      <c r="Z77" s="145">
        <f t="shared" si="9"/>
        <v>1.629380900893479</v>
      </c>
      <c r="AA77" s="145">
        <f t="shared" si="9"/>
        <v>1.6231011326991032</v>
      </c>
      <c r="AB77" s="180">
        <f t="shared" si="9"/>
        <v>1.7354767604506556</v>
      </c>
      <c r="AC77" s="180">
        <f t="shared" si="10"/>
        <v>1.5866170471705843</v>
      </c>
      <c r="AD77" s="180">
        <f t="shared" si="10"/>
        <v>1.6430162327241604</v>
      </c>
    </row>
    <row r="78" spans="1:30" s="146" customFormat="1" ht="18" customHeight="1">
      <c r="A78" s="144"/>
      <c r="B78" s="136" t="s">
        <v>19</v>
      </c>
      <c r="C78" s="107" t="s">
        <v>47</v>
      </c>
      <c r="D78" s="145">
        <f t="shared" si="8"/>
        <v>2.2035181171560296</v>
      </c>
      <c r="E78" s="145">
        <f t="shared" si="9"/>
        <v>2.2869249872806643</v>
      </c>
      <c r="F78" s="145">
        <f t="shared" si="9"/>
        <v>2.3303529153428624</v>
      </c>
      <c r="G78" s="145">
        <f t="shared" si="9"/>
        <v>2.0254153267336803</v>
      </c>
      <c r="H78" s="145">
        <f t="shared" si="9"/>
        <v>1.9184750452684043</v>
      </c>
      <c r="I78" s="145">
        <f t="shared" si="9"/>
        <v>1.9831606202856715</v>
      </c>
      <c r="J78" s="145">
        <f t="shared" si="9"/>
        <v>1.9130409391611833</v>
      </c>
      <c r="K78" s="145">
        <f t="shared" si="9"/>
        <v>1.870787083174006</v>
      </c>
      <c r="L78" s="145">
        <f t="shared" si="9"/>
        <v>1.901832372987424</v>
      </c>
      <c r="M78" s="145">
        <f t="shared" si="9"/>
        <v>1.9417657316871288</v>
      </c>
      <c r="N78" s="145">
        <f t="shared" si="9"/>
        <v>1.9290800098967176</v>
      </c>
      <c r="O78" s="145">
        <f t="shared" si="9"/>
        <v>1.914549945249163</v>
      </c>
      <c r="P78" s="145">
        <f t="shared" si="9"/>
        <v>1.8496314973540022</v>
      </c>
      <c r="Q78" s="145">
        <f t="shared" si="9"/>
        <v>2.113620269819587</v>
      </c>
      <c r="R78" s="145">
        <f t="shared" si="9"/>
        <v>1.9633996831821616</v>
      </c>
      <c r="S78" s="145">
        <f t="shared" si="9"/>
        <v>1.9161911067579245</v>
      </c>
      <c r="T78" s="145">
        <f t="shared" si="9"/>
        <v>1.6748586257583655</v>
      </c>
      <c r="U78" s="145">
        <f t="shared" si="9"/>
        <v>1.6366360905335688</v>
      </c>
      <c r="V78" s="145">
        <f t="shared" si="9"/>
        <v>1.5464771667963535</v>
      </c>
      <c r="W78" s="145">
        <f t="shared" si="9"/>
        <v>1.6210279546674842</v>
      </c>
      <c r="X78" s="145">
        <f t="shared" si="9"/>
        <v>1.6567700502539922</v>
      </c>
      <c r="Y78" s="145">
        <f t="shared" si="9"/>
        <v>1.6565143135439029</v>
      </c>
      <c r="Z78" s="145">
        <f t="shared" si="9"/>
        <v>1.6268120507588943</v>
      </c>
      <c r="AA78" s="145">
        <f t="shared" si="9"/>
        <v>1.561256518977268</v>
      </c>
      <c r="AB78" s="180">
        <f t="shared" si="9"/>
        <v>1.4917670595178554</v>
      </c>
      <c r="AC78" s="180">
        <f t="shared" si="10"/>
        <v>1.4024630216831586</v>
      </c>
      <c r="AD78" s="180">
        <f t="shared" si="10"/>
        <v>1.4042424890825447</v>
      </c>
    </row>
    <row r="79" spans="1:30" s="146" customFormat="1" ht="18" customHeight="1">
      <c r="A79" s="144"/>
      <c r="B79" s="136" t="s">
        <v>20</v>
      </c>
      <c r="C79" s="107" t="s">
        <v>48</v>
      </c>
      <c r="D79" s="145">
        <f t="shared" si="8"/>
        <v>0.3475934455275207</v>
      </c>
      <c r="E79" s="145">
        <f t="shared" si="9"/>
        <v>0.418046957752126</v>
      </c>
      <c r="F79" s="145">
        <f t="shared" si="9"/>
        <v>0.4334227514835303</v>
      </c>
      <c r="G79" s="145">
        <f t="shared" si="9"/>
        <v>0.4427869908858806</v>
      </c>
      <c r="H79" s="145">
        <f t="shared" si="9"/>
        <v>0.4550971042089159</v>
      </c>
      <c r="I79" s="145">
        <f t="shared" si="9"/>
        <v>0.48738921453899303</v>
      </c>
      <c r="J79" s="145">
        <f t="shared" si="9"/>
        <v>0.5489726897254277</v>
      </c>
      <c r="K79" s="145">
        <f t="shared" si="9"/>
        <v>0.604979317229887</v>
      </c>
      <c r="L79" s="145">
        <f t="shared" si="9"/>
        <v>0.6592938167107559</v>
      </c>
      <c r="M79" s="145">
        <f t="shared" si="9"/>
        <v>0.7172434906828814</v>
      </c>
      <c r="N79" s="145">
        <f t="shared" si="9"/>
        <v>0.7463774584648288</v>
      </c>
      <c r="O79" s="145">
        <f t="shared" si="9"/>
        <v>0.8975477652617063</v>
      </c>
      <c r="P79" s="145">
        <f t="shared" si="9"/>
        <v>0.878173235605785</v>
      </c>
      <c r="Q79" s="145">
        <f t="shared" si="9"/>
        <v>1.0045122216790703</v>
      </c>
      <c r="R79" s="145">
        <f t="shared" si="9"/>
        <v>1.1499598344166977</v>
      </c>
      <c r="S79" s="145">
        <f t="shared" si="9"/>
        <v>1.2323410429388544</v>
      </c>
      <c r="T79" s="145">
        <f t="shared" si="9"/>
        <v>1.3113557160868068</v>
      </c>
      <c r="U79" s="145">
        <f t="shared" si="9"/>
        <v>1.2626003791461389</v>
      </c>
      <c r="V79" s="145">
        <f t="shared" si="9"/>
        <v>1.1235578473090866</v>
      </c>
      <c r="W79" s="145">
        <f t="shared" si="9"/>
        <v>1.1019118495405462</v>
      </c>
      <c r="X79" s="145">
        <f t="shared" si="9"/>
        <v>1.017370080519707</v>
      </c>
      <c r="Y79" s="145">
        <f t="shared" si="9"/>
        <v>0.9828398806279868</v>
      </c>
      <c r="Z79" s="145">
        <f t="shared" si="9"/>
        <v>0.9397181971402361</v>
      </c>
      <c r="AA79" s="145">
        <f t="shared" si="9"/>
        <v>0.9149072816735104</v>
      </c>
      <c r="AB79" s="180">
        <f t="shared" si="9"/>
        <v>0.9376712390261315</v>
      </c>
      <c r="AC79" s="180">
        <f t="shared" si="10"/>
        <v>1.0056160702340258</v>
      </c>
      <c r="AD79" s="180">
        <f t="shared" si="10"/>
        <v>0.9504264858924107</v>
      </c>
    </row>
    <row r="80" spans="2:30" s="13" customFormat="1" ht="12.75">
      <c r="B80" s="29"/>
      <c r="C80" s="26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166"/>
      <c r="AB80" s="164"/>
      <c r="AC80" s="177"/>
      <c r="AD80" s="177"/>
    </row>
    <row r="81" spans="2:30" s="13" customFormat="1" ht="18" customHeight="1">
      <c r="B81" s="80" t="s">
        <v>86</v>
      </c>
      <c r="C81" s="26"/>
      <c r="D81" s="92">
        <f>D60</f>
        <v>5.233237799124724</v>
      </c>
      <c r="E81" s="92">
        <f aca="true" t="shared" si="11" ref="E81:AB81">E60</f>
        <v>4.992334234220814</v>
      </c>
      <c r="F81" s="92">
        <f t="shared" si="11"/>
        <v>4.250173849444246</v>
      </c>
      <c r="G81" s="92">
        <f t="shared" si="11"/>
        <v>4.667233501204781</v>
      </c>
      <c r="H81" s="92">
        <f t="shared" si="11"/>
        <v>4.209570552310594</v>
      </c>
      <c r="I81" s="92">
        <f t="shared" si="11"/>
        <v>4.002897961927684</v>
      </c>
      <c r="J81" s="92">
        <f t="shared" si="11"/>
        <v>4.261823753834992</v>
      </c>
      <c r="K81" s="92">
        <f t="shared" si="11"/>
        <v>4.203473950509524</v>
      </c>
      <c r="L81" s="92">
        <f t="shared" si="11"/>
        <v>3.7791223127483424</v>
      </c>
      <c r="M81" s="92">
        <f t="shared" si="11"/>
        <v>3.5047827990847034</v>
      </c>
      <c r="N81" s="92">
        <f t="shared" si="11"/>
        <v>3.134524316612185</v>
      </c>
      <c r="O81" s="92">
        <f t="shared" si="11"/>
        <v>2.613085952356008</v>
      </c>
      <c r="P81" s="92">
        <f t="shared" si="11"/>
        <v>2.3442253849851395</v>
      </c>
      <c r="Q81" s="92">
        <f t="shared" si="11"/>
        <v>2.423960003715768</v>
      </c>
      <c r="R81" s="92">
        <f t="shared" si="11"/>
        <v>2.2620744929970584</v>
      </c>
      <c r="S81" s="92">
        <f t="shared" si="11"/>
        <v>2.340498206063998</v>
      </c>
      <c r="T81" s="92">
        <f t="shared" si="11"/>
        <v>2.42137668791131</v>
      </c>
      <c r="U81" s="92">
        <f t="shared" si="11"/>
        <v>2.2631825966110037</v>
      </c>
      <c r="V81" s="92">
        <f t="shared" si="11"/>
        <v>2.297101900576349</v>
      </c>
      <c r="W81" s="92">
        <f t="shared" si="11"/>
        <v>2.1122007215759706</v>
      </c>
      <c r="X81" s="92">
        <f t="shared" si="11"/>
        <v>2.141174806736671</v>
      </c>
      <c r="Y81" s="92">
        <f t="shared" si="11"/>
        <v>2.4611209535849707</v>
      </c>
      <c r="Z81" s="92">
        <f t="shared" si="11"/>
        <v>2.128586566034132</v>
      </c>
      <c r="AA81" s="181">
        <f t="shared" si="11"/>
        <v>1.9897714479058841</v>
      </c>
      <c r="AB81" s="181">
        <f t="shared" si="11"/>
        <v>2.064275531842653</v>
      </c>
      <c r="AC81" s="181">
        <f>AC60</f>
        <v>2.173789300943278</v>
      </c>
      <c r="AD81" s="181">
        <f>AD60</f>
        <v>2.0170399836602892</v>
      </c>
    </row>
    <row r="82" spans="2:30" s="13" customFormat="1" ht="18" customHeight="1">
      <c r="B82" s="80" t="s">
        <v>88</v>
      </c>
      <c r="C82" s="26"/>
      <c r="D82" s="92">
        <f>SUM(D61:D65)</f>
        <v>21.97887097630406</v>
      </c>
      <c r="E82" s="92">
        <f>SUM(E61:E65)</f>
        <v>21.963501962870605</v>
      </c>
      <c r="F82" s="92">
        <f aca="true" t="shared" si="12" ref="F82:AB82">SUM(F61:F65)</f>
        <v>21.30785017472986</v>
      </c>
      <c r="G82" s="92">
        <f t="shared" si="12"/>
        <v>20.713246457264326</v>
      </c>
      <c r="H82" s="92">
        <f t="shared" si="12"/>
        <v>19.96111149757013</v>
      </c>
      <c r="I82" s="92">
        <f t="shared" si="12"/>
        <v>19.410544019426375</v>
      </c>
      <c r="J82" s="92">
        <f t="shared" si="12"/>
        <v>19.20055622425754</v>
      </c>
      <c r="K82" s="92">
        <f t="shared" si="12"/>
        <v>19.895407600097055</v>
      </c>
      <c r="L82" s="92">
        <f t="shared" si="12"/>
        <v>20.302708143876046</v>
      </c>
      <c r="M82" s="92">
        <f>SUM(M61:M65)</f>
        <v>20.53714386592051</v>
      </c>
      <c r="N82" s="92">
        <f t="shared" si="12"/>
        <v>20.478213166773596</v>
      </c>
      <c r="O82" s="92">
        <f t="shared" si="12"/>
        <v>20.471101173519255</v>
      </c>
      <c r="P82" s="92">
        <f t="shared" si="12"/>
        <v>21.08092080742321</v>
      </c>
      <c r="Q82" s="92">
        <f t="shared" si="12"/>
        <v>20.723417410201</v>
      </c>
      <c r="R82" s="92">
        <f t="shared" si="12"/>
        <v>18.146524291499205</v>
      </c>
      <c r="S82" s="92">
        <f t="shared" si="12"/>
        <v>16.444986137953226</v>
      </c>
      <c r="T82" s="92">
        <f t="shared" si="12"/>
        <v>14.363880991346974</v>
      </c>
      <c r="U82" s="92">
        <f t="shared" si="12"/>
        <v>13.276379622493144</v>
      </c>
      <c r="V82" s="92">
        <f t="shared" si="12"/>
        <v>12.107654555172791</v>
      </c>
      <c r="W82" s="92">
        <f t="shared" si="12"/>
        <v>11.397044450077793</v>
      </c>
      <c r="X82" s="92">
        <f t="shared" si="12"/>
        <v>11.655149448308649</v>
      </c>
      <c r="Y82" s="92">
        <f t="shared" si="12"/>
        <v>12.41355062907235</v>
      </c>
      <c r="Z82" s="92">
        <f t="shared" si="12"/>
        <v>13.010150862231152</v>
      </c>
      <c r="AA82" s="181">
        <f t="shared" si="12"/>
        <v>13.98317603451912</v>
      </c>
      <c r="AB82" s="181">
        <f t="shared" si="12"/>
        <v>14.629437197356296</v>
      </c>
      <c r="AC82" s="181">
        <f>SUM(AC61:AC65)</f>
        <v>14.192244178832457</v>
      </c>
      <c r="AD82" s="181">
        <f>SUM(AD61:AD65)</f>
        <v>14.627109816470039</v>
      </c>
    </row>
    <row r="83" spans="2:30" s="13" customFormat="1" ht="18" customHeight="1">
      <c r="B83" s="80" t="s">
        <v>87</v>
      </c>
      <c r="C83" s="26"/>
      <c r="D83" s="92">
        <f>SUM(D66:D79)</f>
        <v>72.78789122457123</v>
      </c>
      <c r="E83" s="92">
        <f aca="true" t="shared" si="13" ref="E83:AB83">SUM(E66:E79)</f>
        <v>73.04416380290859</v>
      </c>
      <c r="F83" s="92">
        <f t="shared" si="13"/>
        <v>74.44197597582591</v>
      </c>
      <c r="G83" s="92">
        <f t="shared" si="13"/>
        <v>74.61952004153089</v>
      </c>
      <c r="H83" s="92">
        <f t="shared" si="13"/>
        <v>75.82931795011928</v>
      </c>
      <c r="I83" s="92">
        <f t="shared" si="13"/>
        <v>76.58655801864597</v>
      </c>
      <c r="J83" s="92">
        <f t="shared" si="13"/>
        <v>76.53762002190747</v>
      </c>
      <c r="K83" s="92">
        <f t="shared" si="13"/>
        <v>75.90111844939344</v>
      </c>
      <c r="L83" s="92">
        <f t="shared" si="13"/>
        <v>75.91816954337561</v>
      </c>
      <c r="M83" s="92">
        <f>SUM(M66:M79)</f>
        <v>75.95807333499476</v>
      </c>
      <c r="N83" s="92">
        <f t="shared" si="13"/>
        <v>76.38726251661424</v>
      </c>
      <c r="O83" s="92">
        <f t="shared" si="13"/>
        <v>76.91581287412475</v>
      </c>
      <c r="P83" s="92">
        <f t="shared" si="13"/>
        <v>76.57485380759164</v>
      </c>
      <c r="Q83" s="92">
        <f t="shared" si="13"/>
        <v>76.85262258608321</v>
      </c>
      <c r="R83" s="92">
        <f t="shared" si="13"/>
        <v>79.59140121550371</v>
      </c>
      <c r="S83" s="92">
        <f t="shared" si="13"/>
        <v>81.21451565598277</v>
      </c>
      <c r="T83" s="92">
        <f t="shared" si="13"/>
        <v>83.2147423207417</v>
      </c>
      <c r="U83" s="92">
        <f t="shared" si="13"/>
        <v>84.46043778089587</v>
      </c>
      <c r="V83" s="92">
        <f t="shared" si="13"/>
        <v>85.59524354425089</v>
      </c>
      <c r="W83" s="92">
        <f t="shared" si="13"/>
        <v>86.49075482834625</v>
      </c>
      <c r="X83" s="92">
        <f t="shared" si="13"/>
        <v>86.20367574495472</v>
      </c>
      <c r="Y83" s="92">
        <f t="shared" si="13"/>
        <v>85.12532841734269</v>
      </c>
      <c r="Z83" s="92">
        <f t="shared" si="13"/>
        <v>84.8612625717347</v>
      </c>
      <c r="AA83" s="181">
        <f t="shared" si="13"/>
        <v>84.02704720674512</v>
      </c>
      <c r="AB83" s="181">
        <f t="shared" si="13"/>
        <v>83.30628727080104</v>
      </c>
      <c r="AC83" s="181">
        <f>SUM(AC66:AC79)</f>
        <v>83.63396652022428</v>
      </c>
      <c r="AD83" s="181">
        <f>SUM(AD66:AD79)</f>
        <v>83.35601116546876</v>
      </c>
    </row>
    <row r="84" spans="2:30" s="13" customFormat="1" ht="12.75">
      <c r="B84" s="80"/>
      <c r="C84" s="26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167"/>
      <c r="AB84" s="167"/>
      <c r="AC84" s="167"/>
      <c r="AD84" s="167"/>
    </row>
    <row r="85" spans="2:30" s="13" customFormat="1" ht="12.75">
      <c r="B85" s="29"/>
      <c r="C85" s="2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164"/>
      <c r="AB85" s="164"/>
      <c r="AC85" s="164"/>
      <c r="AD85" s="164"/>
    </row>
    <row r="86" spans="2:30" s="17" customFormat="1" ht="48" customHeight="1">
      <c r="B86" s="198" t="s">
        <v>98</v>
      </c>
      <c r="C86" s="199"/>
      <c r="D86" s="78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168"/>
      <c r="AB86" s="168"/>
      <c r="AC86" s="168"/>
      <c r="AD86" s="168"/>
    </row>
    <row r="87" spans="1:30" s="146" customFormat="1" ht="18" customHeight="1">
      <c r="A87" s="144"/>
      <c r="B87" s="135" t="s">
        <v>1</v>
      </c>
      <c r="C87" s="107" t="s">
        <v>29</v>
      </c>
      <c r="D87" s="22">
        <v>535.136</v>
      </c>
      <c r="E87" s="22">
        <v>554.495</v>
      </c>
      <c r="F87" s="22">
        <v>466.546</v>
      </c>
      <c r="G87" s="22">
        <v>530.713</v>
      </c>
      <c r="H87" s="22">
        <v>557.658</v>
      </c>
      <c r="I87" s="22">
        <v>543.833</v>
      </c>
      <c r="J87" s="22">
        <v>580.604</v>
      </c>
      <c r="K87" s="22">
        <v>605.776</v>
      </c>
      <c r="L87" s="22">
        <v>556.074</v>
      </c>
      <c r="M87" s="22">
        <v>572.551</v>
      </c>
      <c r="N87" s="22">
        <v>535.762</v>
      </c>
      <c r="O87" s="22">
        <v>472.497</v>
      </c>
      <c r="P87" s="22">
        <v>442.437</v>
      </c>
      <c r="Q87" s="22">
        <v>406.304</v>
      </c>
      <c r="R87" s="22">
        <v>371.946</v>
      </c>
      <c r="S87" s="22">
        <v>400.443</v>
      </c>
      <c r="T87" s="22">
        <v>420.13</v>
      </c>
      <c r="U87" s="22">
        <v>401.018</v>
      </c>
      <c r="V87" s="22">
        <v>381.331</v>
      </c>
      <c r="W87" s="22">
        <v>324.497</v>
      </c>
      <c r="X87" s="22">
        <v>333.955</v>
      </c>
      <c r="Y87" s="22">
        <v>389.094</v>
      </c>
      <c r="Z87" s="22">
        <v>362.27</v>
      </c>
      <c r="AA87" s="22">
        <v>353.801</v>
      </c>
      <c r="AB87" s="22">
        <v>381.512</v>
      </c>
      <c r="AC87" s="22">
        <v>376.23</v>
      </c>
      <c r="AD87" s="22">
        <v>376.49</v>
      </c>
    </row>
    <row r="88" spans="1:30" s="146" customFormat="1" ht="18" customHeight="1">
      <c r="A88" s="144"/>
      <c r="B88" s="136" t="s">
        <v>2</v>
      </c>
      <c r="C88" s="107" t="s">
        <v>30</v>
      </c>
      <c r="D88" s="22">
        <v>26.128</v>
      </c>
      <c r="E88" s="22">
        <v>27.032</v>
      </c>
      <c r="F88" s="22">
        <v>27.895</v>
      </c>
      <c r="G88" s="22">
        <v>34.261</v>
      </c>
      <c r="H88" s="22">
        <v>39.272</v>
      </c>
      <c r="I88" s="22">
        <v>47.144</v>
      </c>
      <c r="J88" s="22">
        <v>42.411</v>
      </c>
      <c r="K88" s="22">
        <v>46.906</v>
      </c>
      <c r="L88" s="22">
        <v>48.1</v>
      </c>
      <c r="M88" s="22">
        <v>52.047</v>
      </c>
      <c r="N88" s="22">
        <v>52.581</v>
      </c>
      <c r="O88" s="22">
        <v>51.353</v>
      </c>
      <c r="P88" s="22">
        <v>54.616</v>
      </c>
      <c r="Q88" s="22">
        <v>58.707</v>
      </c>
      <c r="R88" s="22">
        <v>44.023</v>
      </c>
      <c r="S88" s="22">
        <v>47.95</v>
      </c>
      <c r="T88" s="22">
        <v>37.818</v>
      </c>
      <c r="U88" s="22">
        <v>20.49</v>
      </c>
      <c r="V88" s="22">
        <v>21.94</v>
      </c>
      <c r="W88" s="22">
        <v>21.729</v>
      </c>
      <c r="X88" s="22">
        <v>26.973</v>
      </c>
      <c r="Y88" s="22">
        <v>19.7</v>
      </c>
      <c r="Z88" s="22">
        <v>18.693</v>
      </c>
      <c r="AA88" s="22">
        <v>25.876</v>
      </c>
      <c r="AB88" s="22">
        <v>29.12</v>
      </c>
      <c r="AC88" s="22">
        <v>26.859</v>
      </c>
      <c r="AD88" s="22">
        <v>31.64</v>
      </c>
    </row>
    <row r="89" spans="1:30" s="146" customFormat="1" ht="18" customHeight="1">
      <c r="A89" s="144"/>
      <c r="B89" s="136" t="s">
        <v>3</v>
      </c>
      <c r="C89" s="107" t="s">
        <v>31</v>
      </c>
      <c r="D89" s="22">
        <v>1066.873</v>
      </c>
      <c r="E89" s="22">
        <v>1043.618</v>
      </c>
      <c r="F89" s="22">
        <v>1056.019</v>
      </c>
      <c r="G89" s="22">
        <v>1065.338</v>
      </c>
      <c r="H89" s="22">
        <v>1067.056</v>
      </c>
      <c r="I89" s="22">
        <v>1040.617</v>
      </c>
      <c r="J89" s="22">
        <v>1016.034</v>
      </c>
      <c r="K89" s="22">
        <v>1037.701</v>
      </c>
      <c r="L89" s="22">
        <v>1065.96</v>
      </c>
      <c r="M89" s="22">
        <v>1067.769</v>
      </c>
      <c r="N89" s="22">
        <v>1058.596</v>
      </c>
      <c r="O89" s="22">
        <v>1029.891</v>
      </c>
      <c r="P89" s="22">
        <v>1044.71</v>
      </c>
      <c r="Q89" s="22">
        <v>1081.674</v>
      </c>
      <c r="R89" s="22">
        <v>1007.39</v>
      </c>
      <c r="S89" s="22">
        <v>981.243</v>
      </c>
      <c r="T89" s="22">
        <v>892.618</v>
      </c>
      <c r="U89" s="22">
        <v>814.818</v>
      </c>
      <c r="V89" s="22">
        <v>680.27</v>
      </c>
      <c r="W89" s="22">
        <v>685.787</v>
      </c>
      <c r="X89" s="22">
        <v>739.919</v>
      </c>
      <c r="Y89" s="22">
        <v>846.993</v>
      </c>
      <c r="Z89" s="22">
        <v>968.534</v>
      </c>
      <c r="AA89" s="22">
        <v>1130.395</v>
      </c>
      <c r="AB89" s="22">
        <v>1219.39</v>
      </c>
      <c r="AC89" s="22">
        <v>1153.116</v>
      </c>
      <c r="AD89" s="22">
        <v>1231.24</v>
      </c>
    </row>
    <row r="90" spans="1:30" s="148" customFormat="1" ht="30" customHeight="1">
      <c r="A90" s="147"/>
      <c r="B90" s="135" t="s">
        <v>4</v>
      </c>
      <c r="C90" s="137" t="s">
        <v>32</v>
      </c>
      <c r="D90" s="22">
        <v>115.891</v>
      </c>
      <c r="E90" s="22">
        <v>124.286</v>
      </c>
      <c r="F90" s="22">
        <v>129.956</v>
      </c>
      <c r="G90" s="22">
        <v>146.923</v>
      </c>
      <c r="H90" s="22">
        <v>144.939</v>
      </c>
      <c r="I90" s="22">
        <v>144.899</v>
      </c>
      <c r="J90" s="22">
        <v>176.359</v>
      </c>
      <c r="K90" s="22">
        <v>196.028</v>
      </c>
      <c r="L90" s="22">
        <v>208.22</v>
      </c>
      <c r="M90" s="22">
        <v>209.486</v>
      </c>
      <c r="N90" s="22">
        <v>202.489</v>
      </c>
      <c r="O90" s="22">
        <v>211.95</v>
      </c>
      <c r="P90" s="22">
        <v>233.821</v>
      </c>
      <c r="Q90" s="22">
        <v>239.018</v>
      </c>
      <c r="R90" s="22">
        <v>251.933</v>
      </c>
      <c r="S90" s="22">
        <v>255.915</v>
      </c>
      <c r="T90" s="22">
        <v>201.739</v>
      </c>
      <c r="U90" s="22">
        <v>189.18</v>
      </c>
      <c r="V90" s="22">
        <v>181.205</v>
      </c>
      <c r="W90" s="22">
        <v>174.138</v>
      </c>
      <c r="X90" s="22">
        <v>186.917</v>
      </c>
      <c r="Y90" s="22">
        <v>204.31</v>
      </c>
      <c r="Z90" s="22">
        <v>147.201</v>
      </c>
      <c r="AA90" s="22">
        <v>137.04</v>
      </c>
      <c r="AB90" s="22">
        <v>142.036</v>
      </c>
      <c r="AC90" s="22">
        <v>128.982</v>
      </c>
      <c r="AD90" s="22">
        <v>145.26</v>
      </c>
    </row>
    <row r="91" spans="1:30" s="146" customFormat="1" ht="30" customHeight="1">
      <c r="A91" s="144"/>
      <c r="B91" s="135" t="s">
        <v>5</v>
      </c>
      <c r="C91" s="137" t="s">
        <v>33</v>
      </c>
      <c r="D91" s="22">
        <v>41.19</v>
      </c>
      <c r="E91" s="22">
        <v>43.317</v>
      </c>
      <c r="F91" s="22">
        <v>39.266</v>
      </c>
      <c r="G91" s="22">
        <v>52.113</v>
      </c>
      <c r="H91" s="22">
        <v>71.402</v>
      </c>
      <c r="I91" s="22">
        <v>75.618</v>
      </c>
      <c r="J91" s="22">
        <v>86.314</v>
      </c>
      <c r="K91" s="22">
        <v>93.902</v>
      </c>
      <c r="L91" s="22">
        <v>100.809</v>
      </c>
      <c r="M91" s="22">
        <v>109.687</v>
      </c>
      <c r="N91" s="22">
        <v>113.091</v>
      </c>
      <c r="O91" s="22">
        <v>121.533</v>
      </c>
      <c r="P91" s="22">
        <v>130.275</v>
      </c>
      <c r="Q91" s="22">
        <v>105.416</v>
      </c>
      <c r="R91" s="22">
        <v>122.821</v>
      </c>
      <c r="S91" s="22">
        <v>107.416</v>
      </c>
      <c r="T91" s="22">
        <v>113.74</v>
      </c>
      <c r="U91" s="22">
        <v>116.968</v>
      </c>
      <c r="V91" s="22">
        <v>123.174</v>
      </c>
      <c r="W91" s="22">
        <v>124.754</v>
      </c>
      <c r="X91" s="22">
        <v>127.67</v>
      </c>
      <c r="Y91" s="22">
        <v>141.536</v>
      </c>
      <c r="Z91" s="22">
        <v>134.949</v>
      </c>
      <c r="AA91" s="22">
        <v>134.664</v>
      </c>
      <c r="AB91" s="22">
        <v>139.996</v>
      </c>
      <c r="AC91" s="22">
        <v>123.855</v>
      </c>
      <c r="AD91" s="22">
        <v>135.95</v>
      </c>
    </row>
    <row r="92" spans="1:30" s="146" customFormat="1" ht="18" customHeight="1">
      <c r="A92" s="144"/>
      <c r="B92" s="136" t="s">
        <v>6</v>
      </c>
      <c r="C92" s="107" t="s">
        <v>34</v>
      </c>
      <c r="D92" s="22">
        <v>955.355</v>
      </c>
      <c r="E92" s="22">
        <v>922.797</v>
      </c>
      <c r="F92" s="22">
        <v>907.415</v>
      </c>
      <c r="G92" s="22">
        <v>898.847</v>
      </c>
      <c r="H92" s="22">
        <v>930.476</v>
      </c>
      <c r="I92" s="22">
        <v>944.532</v>
      </c>
      <c r="J92" s="22">
        <v>1056.073</v>
      </c>
      <c r="K92" s="22">
        <v>1162.897</v>
      </c>
      <c r="L92" s="22">
        <v>1342.855</v>
      </c>
      <c r="M92" s="22">
        <v>1518.217</v>
      </c>
      <c r="N92" s="22">
        <v>1647.201</v>
      </c>
      <c r="O92" s="22">
        <v>1788.624</v>
      </c>
      <c r="P92" s="22">
        <v>1937.36</v>
      </c>
      <c r="Q92" s="22">
        <v>1875.346</v>
      </c>
      <c r="R92" s="22">
        <v>1541.329</v>
      </c>
      <c r="S92" s="22">
        <v>1421.098</v>
      </c>
      <c r="T92" s="22">
        <v>1320.734</v>
      </c>
      <c r="U92" s="22">
        <v>1119.183</v>
      </c>
      <c r="V92" s="22">
        <v>901.038</v>
      </c>
      <c r="W92" s="22">
        <v>780.73</v>
      </c>
      <c r="X92" s="22">
        <v>749.663</v>
      </c>
      <c r="Y92" s="22">
        <v>904.263</v>
      </c>
      <c r="Z92" s="22">
        <v>1094.035</v>
      </c>
      <c r="AA92" s="22">
        <v>1287.469</v>
      </c>
      <c r="AB92" s="22">
        <v>1438.378</v>
      </c>
      <c r="AC92" s="22">
        <v>1346.581</v>
      </c>
      <c r="AD92" s="22">
        <v>1431.48</v>
      </c>
    </row>
    <row r="93" spans="1:30" s="146" customFormat="1" ht="30" customHeight="1">
      <c r="A93" s="144"/>
      <c r="B93" s="136" t="s">
        <v>7</v>
      </c>
      <c r="C93" s="137" t="s">
        <v>35</v>
      </c>
      <c r="D93" s="22">
        <v>844.851</v>
      </c>
      <c r="E93" s="22">
        <v>832.91</v>
      </c>
      <c r="F93" s="22">
        <v>852.987</v>
      </c>
      <c r="G93" s="22">
        <v>960.158</v>
      </c>
      <c r="H93" s="22">
        <v>1002.398</v>
      </c>
      <c r="I93" s="22">
        <v>1161.537</v>
      </c>
      <c r="J93" s="22">
        <v>1260.494</v>
      </c>
      <c r="K93" s="22">
        <v>1324.432</v>
      </c>
      <c r="L93" s="22">
        <v>1353.203</v>
      </c>
      <c r="M93" s="22">
        <v>1510.534</v>
      </c>
      <c r="N93" s="22">
        <v>1628.985</v>
      </c>
      <c r="O93" s="22">
        <v>1744.463</v>
      </c>
      <c r="P93" s="22">
        <v>1912.395</v>
      </c>
      <c r="Q93" s="22">
        <v>2011.109</v>
      </c>
      <c r="R93" s="22">
        <v>1922.383</v>
      </c>
      <c r="S93" s="22">
        <v>1940.028</v>
      </c>
      <c r="T93" s="22">
        <v>1894.767</v>
      </c>
      <c r="U93" s="22">
        <v>1830.359</v>
      </c>
      <c r="V93" s="22">
        <v>1582.206</v>
      </c>
      <c r="W93" s="22">
        <v>1598.575</v>
      </c>
      <c r="X93" s="22">
        <v>1660.91</v>
      </c>
      <c r="Y93" s="22">
        <v>1808.721</v>
      </c>
      <c r="Z93" s="22">
        <v>2059.894</v>
      </c>
      <c r="AA93" s="22">
        <v>2215.239</v>
      </c>
      <c r="AB93" s="22">
        <v>2331.205</v>
      </c>
      <c r="AC93" s="22">
        <v>2259.241</v>
      </c>
      <c r="AD93" s="22">
        <v>2401.5099999999998</v>
      </c>
    </row>
    <row r="94" spans="1:30" s="146" customFormat="1" ht="18" customHeight="1">
      <c r="A94" s="144"/>
      <c r="B94" s="136" t="s">
        <v>8</v>
      </c>
      <c r="C94" s="107" t="s">
        <v>36</v>
      </c>
      <c r="D94" s="22">
        <v>741.617</v>
      </c>
      <c r="E94" s="22">
        <v>737.96</v>
      </c>
      <c r="F94" s="22">
        <v>760.061</v>
      </c>
      <c r="G94" s="22">
        <v>792.756</v>
      </c>
      <c r="H94" s="22">
        <v>810.618</v>
      </c>
      <c r="I94" s="22">
        <v>900.222</v>
      </c>
      <c r="J94" s="22">
        <v>831.092</v>
      </c>
      <c r="K94" s="22">
        <v>829.99</v>
      </c>
      <c r="L94" s="22">
        <v>834.503</v>
      </c>
      <c r="M94" s="22">
        <v>862.177</v>
      </c>
      <c r="N94" s="22">
        <v>949.753</v>
      </c>
      <c r="O94" s="22">
        <v>1036.107</v>
      </c>
      <c r="P94" s="22">
        <v>1049.773</v>
      </c>
      <c r="Q94" s="22">
        <v>1141.778</v>
      </c>
      <c r="R94" s="22">
        <v>1141.601</v>
      </c>
      <c r="S94" s="22">
        <v>1285.136</v>
      </c>
      <c r="T94" s="22">
        <v>1373.236</v>
      </c>
      <c r="U94" s="22">
        <v>1142.753</v>
      </c>
      <c r="V94" s="22">
        <v>1141.371</v>
      </c>
      <c r="W94" s="22">
        <v>1127.009</v>
      </c>
      <c r="X94" s="22">
        <v>1183.331</v>
      </c>
      <c r="Y94" s="22">
        <v>1170.478</v>
      </c>
      <c r="Z94" s="22">
        <v>1196.276</v>
      </c>
      <c r="AA94" s="22">
        <v>1336.218</v>
      </c>
      <c r="AB94" s="22">
        <v>1339.166</v>
      </c>
      <c r="AC94" s="22">
        <v>1146.51</v>
      </c>
      <c r="AD94" s="22">
        <v>1273.6</v>
      </c>
    </row>
    <row r="95" spans="1:30" s="146" customFormat="1" ht="30" customHeight="1">
      <c r="A95" s="144"/>
      <c r="B95" s="136" t="s">
        <v>9</v>
      </c>
      <c r="C95" s="137" t="s">
        <v>37</v>
      </c>
      <c r="D95" s="22">
        <v>829.23</v>
      </c>
      <c r="E95" s="22">
        <v>806.384</v>
      </c>
      <c r="F95" s="22">
        <v>852.497</v>
      </c>
      <c r="G95" s="22">
        <v>895.701</v>
      </c>
      <c r="H95" s="22">
        <v>972.392</v>
      </c>
      <c r="I95" s="22">
        <v>1031.444</v>
      </c>
      <c r="J95" s="22">
        <v>1030.865</v>
      </c>
      <c r="K95" s="22">
        <v>949.382</v>
      </c>
      <c r="L95" s="22">
        <v>904.415</v>
      </c>
      <c r="M95" s="22">
        <v>869.832</v>
      </c>
      <c r="N95" s="22">
        <v>874.53</v>
      </c>
      <c r="O95" s="22">
        <v>935.825</v>
      </c>
      <c r="P95" s="22">
        <v>966.094</v>
      </c>
      <c r="Q95" s="22">
        <v>934.374</v>
      </c>
      <c r="R95" s="22">
        <v>877.413</v>
      </c>
      <c r="S95" s="22">
        <v>889.473</v>
      </c>
      <c r="T95" s="22">
        <v>959.614</v>
      </c>
      <c r="U95" s="22">
        <v>946.724</v>
      </c>
      <c r="V95" s="22">
        <v>885.95</v>
      </c>
      <c r="W95" s="22">
        <v>900.094</v>
      </c>
      <c r="X95" s="22">
        <v>912.517</v>
      </c>
      <c r="Y95" s="22">
        <v>1027.841</v>
      </c>
      <c r="Z95" s="22">
        <v>1079.587</v>
      </c>
      <c r="AA95" s="22">
        <v>1168.865</v>
      </c>
      <c r="AB95" s="22">
        <v>1194.395</v>
      </c>
      <c r="AC95" s="22">
        <v>671.504</v>
      </c>
      <c r="AD95" s="22">
        <v>926.09</v>
      </c>
    </row>
    <row r="96" spans="1:30" s="146" customFormat="1" ht="18" customHeight="1">
      <c r="A96" s="144"/>
      <c r="B96" s="136" t="s">
        <v>10</v>
      </c>
      <c r="C96" s="107" t="s">
        <v>38</v>
      </c>
      <c r="D96" s="22">
        <v>152.512</v>
      </c>
      <c r="E96" s="22">
        <v>175.791</v>
      </c>
      <c r="F96" s="22">
        <v>199.744</v>
      </c>
      <c r="G96" s="22">
        <v>243.452</v>
      </c>
      <c r="H96" s="22">
        <v>285.94</v>
      </c>
      <c r="I96" s="22">
        <v>326.87</v>
      </c>
      <c r="J96" s="22">
        <v>367.602</v>
      </c>
      <c r="K96" s="22">
        <v>402.05</v>
      </c>
      <c r="L96" s="22">
        <v>406.854</v>
      </c>
      <c r="M96" s="22">
        <v>514.784</v>
      </c>
      <c r="N96" s="22">
        <v>575.446</v>
      </c>
      <c r="O96" s="22">
        <v>540.558</v>
      </c>
      <c r="P96" s="22">
        <v>598.584</v>
      </c>
      <c r="Q96" s="22">
        <v>620.544</v>
      </c>
      <c r="R96" s="22">
        <v>589.378</v>
      </c>
      <c r="S96" s="22">
        <v>618.725</v>
      </c>
      <c r="T96" s="22">
        <v>630.659</v>
      </c>
      <c r="U96" s="22">
        <v>609.687</v>
      </c>
      <c r="V96" s="22">
        <v>685.263</v>
      </c>
      <c r="W96" s="22">
        <v>718.891</v>
      </c>
      <c r="X96" s="22">
        <v>739.555</v>
      </c>
      <c r="Y96" s="22">
        <v>980.573</v>
      </c>
      <c r="Z96" s="22">
        <v>1187.15</v>
      </c>
      <c r="AA96" s="22">
        <v>1282.061</v>
      </c>
      <c r="AB96" s="22">
        <v>1505.062</v>
      </c>
      <c r="AC96" s="22">
        <v>1568.451</v>
      </c>
      <c r="AD96" s="22">
        <v>1660.42</v>
      </c>
    </row>
    <row r="97" spans="1:30" s="146" customFormat="1" ht="18" customHeight="1">
      <c r="A97" s="144"/>
      <c r="B97" s="136" t="s">
        <v>11</v>
      </c>
      <c r="C97" s="137" t="s">
        <v>39</v>
      </c>
      <c r="D97" s="22">
        <v>483.449</v>
      </c>
      <c r="E97" s="22">
        <v>520.901</v>
      </c>
      <c r="F97" s="22">
        <v>587.024</v>
      </c>
      <c r="G97" s="22">
        <v>680.125</v>
      </c>
      <c r="H97" s="22">
        <v>785.19</v>
      </c>
      <c r="I97" s="22">
        <v>851.83</v>
      </c>
      <c r="J97" s="22">
        <v>886.265</v>
      </c>
      <c r="K97" s="22">
        <v>924.218</v>
      </c>
      <c r="L97" s="22">
        <v>884.384</v>
      </c>
      <c r="M97" s="22">
        <v>925.817</v>
      </c>
      <c r="N97" s="22">
        <v>1023.776</v>
      </c>
      <c r="O97" s="22">
        <v>1138.948</v>
      </c>
      <c r="P97" s="22">
        <v>1259.991</v>
      </c>
      <c r="Q97" s="22">
        <v>1344.425</v>
      </c>
      <c r="R97" s="22">
        <v>1442.236</v>
      </c>
      <c r="S97" s="22">
        <v>1512.846</v>
      </c>
      <c r="T97" s="22">
        <v>1543.393</v>
      </c>
      <c r="U97" s="22">
        <v>1570.647</v>
      </c>
      <c r="V97" s="22">
        <v>1477.092</v>
      </c>
      <c r="W97" s="22">
        <v>1423.964</v>
      </c>
      <c r="X97" s="22">
        <v>1549.845</v>
      </c>
      <c r="Y97" s="22">
        <v>1433.553</v>
      </c>
      <c r="Z97" s="22">
        <v>1374.613</v>
      </c>
      <c r="AA97" s="22">
        <v>1188.901</v>
      </c>
      <c r="AB97" s="22">
        <v>1161.44</v>
      </c>
      <c r="AC97" s="22">
        <v>1263.007</v>
      </c>
      <c r="AD97" s="22">
        <v>1274.463</v>
      </c>
    </row>
    <row r="98" spans="1:30" s="146" customFormat="1" ht="18" customHeight="1">
      <c r="A98" s="144"/>
      <c r="B98" s="136" t="s">
        <v>12</v>
      </c>
      <c r="C98" s="107" t="s">
        <v>40</v>
      </c>
      <c r="D98" s="22">
        <v>988.096</v>
      </c>
      <c r="E98" s="22">
        <v>1013.431</v>
      </c>
      <c r="F98" s="22">
        <v>1037.497</v>
      </c>
      <c r="G98" s="22">
        <v>1071.192</v>
      </c>
      <c r="H98" s="22">
        <v>1090.784</v>
      </c>
      <c r="I98" s="22">
        <v>1135.059</v>
      </c>
      <c r="J98" s="22">
        <v>1167.942</v>
      </c>
      <c r="K98" s="22">
        <v>1202.265</v>
      </c>
      <c r="L98" s="22">
        <v>1249.024</v>
      </c>
      <c r="M98" s="22">
        <v>1297.688</v>
      </c>
      <c r="N98" s="22">
        <v>1343.381</v>
      </c>
      <c r="O98" s="22">
        <v>1402.618</v>
      </c>
      <c r="P98" s="22">
        <v>1459.139</v>
      </c>
      <c r="Q98" s="22">
        <v>1510.276</v>
      </c>
      <c r="R98" s="22">
        <v>1564.016</v>
      </c>
      <c r="S98" s="22">
        <v>1611.945</v>
      </c>
      <c r="T98" s="22">
        <v>1741.191</v>
      </c>
      <c r="U98" s="22">
        <v>1776.946</v>
      </c>
      <c r="V98" s="22">
        <v>1728.962</v>
      </c>
      <c r="W98" s="22">
        <v>1612.611</v>
      </c>
      <c r="X98" s="22">
        <v>1647.023</v>
      </c>
      <c r="Y98" s="22">
        <v>1754.941</v>
      </c>
      <c r="Z98" s="22">
        <v>1772.352</v>
      </c>
      <c r="AA98" s="22">
        <v>1846.03</v>
      </c>
      <c r="AB98" s="22">
        <v>1938.867</v>
      </c>
      <c r="AC98" s="22">
        <v>1956.374</v>
      </c>
      <c r="AD98" s="22">
        <v>1968.6000000000001</v>
      </c>
    </row>
    <row r="99" spans="1:30" s="146" customFormat="1" ht="18" customHeight="1">
      <c r="A99" s="144"/>
      <c r="B99" s="136" t="s">
        <v>13</v>
      </c>
      <c r="C99" s="107" t="s">
        <v>41</v>
      </c>
      <c r="D99" s="22">
        <v>622.523</v>
      </c>
      <c r="E99" s="22">
        <v>641.119</v>
      </c>
      <c r="F99" s="22">
        <v>667.272</v>
      </c>
      <c r="G99" s="22">
        <v>725.742</v>
      </c>
      <c r="H99" s="22">
        <v>760.326</v>
      </c>
      <c r="I99" s="22">
        <v>781.146</v>
      </c>
      <c r="J99" s="22">
        <v>872.051</v>
      </c>
      <c r="K99" s="22">
        <v>935.227</v>
      </c>
      <c r="L99" s="22">
        <v>908.796</v>
      </c>
      <c r="M99" s="22">
        <v>911.159</v>
      </c>
      <c r="N99" s="22">
        <v>960.852</v>
      </c>
      <c r="O99" s="22">
        <v>1014.728</v>
      </c>
      <c r="P99" s="22">
        <v>1102.923</v>
      </c>
      <c r="Q99" s="22">
        <v>1217.504</v>
      </c>
      <c r="R99" s="22">
        <v>1197.393</v>
      </c>
      <c r="S99" s="22">
        <v>1277.418</v>
      </c>
      <c r="T99" s="22">
        <v>1287.912</v>
      </c>
      <c r="U99" s="22">
        <v>1261.535</v>
      </c>
      <c r="V99" s="22">
        <v>1171.053</v>
      </c>
      <c r="W99" s="22">
        <v>1191.681</v>
      </c>
      <c r="X99" s="22">
        <v>1275.468</v>
      </c>
      <c r="Y99" s="22">
        <v>1382.75</v>
      </c>
      <c r="Z99" s="22">
        <v>1542.691</v>
      </c>
      <c r="AA99" s="22">
        <v>1646.069</v>
      </c>
      <c r="AB99" s="22">
        <v>1731.438</v>
      </c>
      <c r="AC99" s="22">
        <v>1689.147</v>
      </c>
      <c r="AD99" s="22">
        <v>1732.8600000000001</v>
      </c>
    </row>
    <row r="100" spans="1:30" s="146" customFormat="1" ht="18" customHeight="1">
      <c r="A100" s="144"/>
      <c r="B100" s="136" t="s">
        <v>14</v>
      </c>
      <c r="C100" s="107" t="s">
        <v>42</v>
      </c>
      <c r="D100" s="22">
        <v>120.249</v>
      </c>
      <c r="E100" s="22">
        <v>131.05</v>
      </c>
      <c r="F100" s="22">
        <v>139.636</v>
      </c>
      <c r="G100" s="22">
        <v>152.351</v>
      </c>
      <c r="H100" s="22">
        <v>167.443</v>
      </c>
      <c r="I100" s="22">
        <v>204.347</v>
      </c>
      <c r="J100" s="22">
        <v>212.814</v>
      </c>
      <c r="K100" s="22">
        <v>212.131</v>
      </c>
      <c r="L100" s="22">
        <v>224.927</v>
      </c>
      <c r="M100" s="22">
        <v>204.056</v>
      </c>
      <c r="N100" s="22">
        <v>220.716</v>
      </c>
      <c r="O100" s="22">
        <v>242.494</v>
      </c>
      <c r="P100" s="22">
        <v>255.508</v>
      </c>
      <c r="Q100" s="22">
        <v>257.46</v>
      </c>
      <c r="R100" s="22">
        <v>264.797</v>
      </c>
      <c r="S100" s="22">
        <v>272.715</v>
      </c>
      <c r="T100" s="22">
        <v>265.874</v>
      </c>
      <c r="U100" s="22">
        <v>256.038</v>
      </c>
      <c r="V100" s="22">
        <v>237.899</v>
      </c>
      <c r="W100" s="22">
        <v>263.156</v>
      </c>
      <c r="X100" s="22">
        <v>284.449</v>
      </c>
      <c r="Y100" s="22">
        <v>306.963</v>
      </c>
      <c r="Z100" s="22">
        <v>346.686</v>
      </c>
      <c r="AA100" s="22">
        <v>458.045</v>
      </c>
      <c r="AB100" s="22">
        <v>509.853</v>
      </c>
      <c r="AC100" s="22">
        <v>460.653</v>
      </c>
      <c r="AD100" s="22">
        <v>485.75</v>
      </c>
    </row>
    <row r="101" spans="1:30" s="146" customFormat="1" ht="18" customHeight="1">
      <c r="A101" s="144"/>
      <c r="B101" s="136" t="s">
        <v>15</v>
      </c>
      <c r="C101" s="107" t="s">
        <v>43</v>
      </c>
      <c r="D101" s="22">
        <v>1225.851</v>
      </c>
      <c r="E101" s="22">
        <v>1256.605</v>
      </c>
      <c r="F101" s="22">
        <v>1285.392</v>
      </c>
      <c r="G101" s="22">
        <v>1311.41</v>
      </c>
      <c r="H101" s="22">
        <v>1373.511</v>
      </c>
      <c r="I101" s="22">
        <v>1405.712</v>
      </c>
      <c r="J101" s="22">
        <v>1416.082</v>
      </c>
      <c r="K101" s="22">
        <v>1475.115</v>
      </c>
      <c r="L101" s="22">
        <v>1596.449</v>
      </c>
      <c r="M101" s="22">
        <v>1658.881</v>
      </c>
      <c r="N101" s="22">
        <v>1705.525</v>
      </c>
      <c r="O101" s="22">
        <v>1763.175</v>
      </c>
      <c r="P101" s="22">
        <v>1770.877</v>
      </c>
      <c r="Q101" s="22">
        <v>1803.293</v>
      </c>
      <c r="R101" s="22">
        <v>1917.205</v>
      </c>
      <c r="S101" s="22">
        <v>1862.52</v>
      </c>
      <c r="T101" s="22">
        <v>1927.231</v>
      </c>
      <c r="U101" s="22">
        <v>1988.112</v>
      </c>
      <c r="V101" s="22">
        <v>1866.135</v>
      </c>
      <c r="W101" s="22">
        <v>1801.123</v>
      </c>
      <c r="X101" s="22">
        <v>1770.746</v>
      </c>
      <c r="Y101" s="22">
        <v>1750.612</v>
      </c>
      <c r="Z101" s="22">
        <v>1787.843</v>
      </c>
      <c r="AA101" s="22">
        <v>1801.222</v>
      </c>
      <c r="AB101" s="22">
        <v>1814.358</v>
      </c>
      <c r="AC101" s="22">
        <v>1838.558</v>
      </c>
      <c r="AD101" s="22">
        <v>1864.75</v>
      </c>
    </row>
    <row r="102" spans="1:30" s="146" customFormat="1" ht="18" customHeight="1">
      <c r="A102" s="144"/>
      <c r="B102" s="136" t="s">
        <v>16</v>
      </c>
      <c r="C102" s="107" t="s">
        <v>44</v>
      </c>
      <c r="D102" s="22">
        <v>674.433</v>
      </c>
      <c r="E102" s="22">
        <v>699.078</v>
      </c>
      <c r="F102" s="22">
        <v>727.65</v>
      </c>
      <c r="G102" s="22">
        <v>748.733</v>
      </c>
      <c r="H102" s="22">
        <v>766.835</v>
      </c>
      <c r="I102" s="22">
        <v>794.542</v>
      </c>
      <c r="J102" s="22">
        <v>815.732</v>
      </c>
      <c r="K102" s="22">
        <v>851.908</v>
      </c>
      <c r="L102" s="22">
        <v>889.235</v>
      </c>
      <c r="M102" s="22">
        <v>899.334</v>
      </c>
      <c r="N102" s="22">
        <v>920.718</v>
      </c>
      <c r="O102" s="22">
        <v>947.665</v>
      </c>
      <c r="P102" s="22">
        <v>969.324</v>
      </c>
      <c r="Q102" s="22">
        <v>1038.588</v>
      </c>
      <c r="R102" s="22">
        <v>1087.122</v>
      </c>
      <c r="S102" s="22">
        <v>1126.936</v>
      </c>
      <c r="T102" s="22">
        <v>1068.041</v>
      </c>
      <c r="U102" s="22">
        <v>1037.34</v>
      </c>
      <c r="V102" s="22">
        <v>1047.999</v>
      </c>
      <c r="W102" s="22">
        <v>1069.35</v>
      </c>
      <c r="X102" s="22">
        <v>1060.283</v>
      </c>
      <c r="Y102" s="22">
        <v>1108.519</v>
      </c>
      <c r="Z102" s="22">
        <v>1149.9</v>
      </c>
      <c r="AA102" s="22">
        <v>1234.719</v>
      </c>
      <c r="AB102" s="22">
        <v>1261.908</v>
      </c>
      <c r="AC102" s="22">
        <v>1263.925</v>
      </c>
      <c r="AD102" s="22">
        <v>1293.92</v>
      </c>
    </row>
    <row r="103" spans="1:30" s="146" customFormat="1" ht="30" customHeight="1">
      <c r="A103" s="144"/>
      <c r="B103" s="136" t="s">
        <v>17</v>
      </c>
      <c r="C103" s="137" t="s">
        <v>45</v>
      </c>
      <c r="D103" s="22">
        <v>431.189</v>
      </c>
      <c r="E103" s="22">
        <v>445.632</v>
      </c>
      <c r="F103" s="22">
        <v>457.119</v>
      </c>
      <c r="G103" s="22">
        <v>473.476</v>
      </c>
      <c r="H103" s="22">
        <v>483.978</v>
      </c>
      <c r="I103" s="22">
        <v>499.854</v>
      </c>
      <c r="J103" s="22">
        <v>508.616</v>
      </c>
      <c r="K103" s="22">
        <v>525.227</v>
      </c>
      <c r="L103" s="22">
        <v>543.362</v>
      </c>
      <c r="M103" s="22">
        <v>551.227</v>
      </c>
      <c r="N103" s="22">
        <v>562.908</v>
      </c>
      <c r="O103" s="22">
        <v>579.712</v>
      </c>
      <c r="P103" s="22">
        <v>591.644</v>
      </c>
      <c r="Q103" s="22">
        <v>635.993</v>
      </c>
      <c r="R103" s="22">
        <v>645.279</v>
      </c>
      <c r="S103" s="22">
        <v>666.215</v>
      </c>
      <c r="T103" s="22">
        <v>659.104</v>
      </c>
      <c r="U103" s="22">
        <v>667.619</v>
      </c>
      <c r="V103" s="22">
        <v>661.412</v>
      </c>
      <c r="W103" s="22">
        <v>667.053</v>
      </c>
      <c r="X103" s="22">
        <v>658.438</v>
      </c>
      <c r="Y103" s="22">
        <v>695.321</v>
      </c>
      <c r="Z103" s="22">
        <v>730.744</v>
      </c>
      <c r="AA103" s="22">
        <v>789.244</v>
      </c>
      <c r="AB103" s="22">
        <v>872.329</v>
      </c>
      <c r="AC103" s="22">
        <v>891.809</v>
      </c>
      <c r="AD103" s="22">
        <v>909.01</v>
      </c>
    </row>
    <row r="104" spans="1:30" s="146" customFormat="1" ht="18" customHeight="1">
      <c r="A104" s="144"/>
      <c r="B104" s="136" t="s">
        <v>18</v>
      </c>
      <c r="C104" s="107" t="s">
        <v>46</v>
      </c>
      <c r="D104" s="22">
        <v>121.356</v>
      </c>
      <c r="E104" s="22">
        <v>123.716</v>
      </c>
      <c r="F104" s="22">
        <v>147.14</v>
      </c>
      <c r="G104" s="22">
        <v>155.674</v>
      </c>
      <c r="H104" s="22">
        <v>155.201</v>
      </c>
      <c r="I104" s="22">
        <v>159.677</v>
      </c>
      <c r="J104" s="22">
        <v>180.211</v>
      </c>
      <c r="K104" s="22">
        <v>197.373</v>
      </c>
      <c r="L104" s="22">
        <v>199.712</v>
      </c>
      <c r="M104" s="22">
        <v>198.574</v>
      </c>
      <c r="N104" s="22">
        <v>213.03</v>
      </c>
      <c r="O104" s="22">
        <v>223.46</v>
      </c>
      <c r="P104" s="22">
        <v>242.704</v>
      </c>
      <c r="Q104" s="22">
        <v>252.93</v>
      </c>
      <c r="R104" s="22">
        <v>258.228</v>
      </c>
      <c r="S104" s="22">
        <v>292.59</v>
      </c>
      <c r="T104" s="22">
        <v>338.745</v>
      </c>
      <c r="U104" s="22">
        <v>339.512</v>
      </c>
      <c r="V104" s="22">
        <v>270.449</v>
      </c>
      <c r="W104" s="22">
        <v>269.158</v>
      </c>
      <c r="X104" s="22">
        <v>274.326</v>
      </c>
      <c r="Y104" s="22">
        <v>287.179</v>
      </c>
      <c r="Z104" s="22">
        <v>303.043</v>
      </c>
      <c r="AA104" s="22">
        <v>319.694</v>
      </c>
      <c r="AB104" s="22">
        <v>365.478</v>
      </c>
      <c r="AC104" s="22">
        <v>315.506</v>
      </c>
      <c r="AD104" s="22">
        <v>344.921</v>
      </c>
    </row>
    <row r="105" spans="1:30" s="146" customFormat="1" ht="18" customHeight="1">
      <c r="A105" s="144"/>
      <c r="B105" s="136" t="s">
        <v>19</v>
      </c>
      <c r="C105" s="107" t="s">
        <v>47</v>
      </c>
      <c r="D105" s="22">
        <v>245.397</v>
      </c>
      <c r="E105" s="22">
        <v>254.112</v>
      </c>
      <c r="F105" s="22">
        <v>264.367</v>
      </c>
      <c r="G105" s="22">
        <v>240.665</v>
      </c>
      <c r="H105" s="22">
        <v>242.759</v>
      </c>
      <c r="I105" s="22">
        <v>263.068</v>
      </c>
      <c r="J105" s="22">
        <v>256.469</v>
      </c>
      <c r="K105" s="22">
        <v>256.773</v>
      </c>
      <c r="L105" s="22">
        <v>266.668</v>
      </c>
      <c r="M105" s="22">
        <v>283.593</v>
      </c>
      <c r="N105" s="22">
        <v>288.624</v>
      </c>
      <c r="O105" s="22">
        <v>295.155</v>
      </c>
      <c r="P105" s="22">
        <v>297.682</v>
      </c>
      <c r="Q105" s="22">
        <v>360.512</v>
      </c>
      <c r="R105" s="22">
        <v>329.324</v>
      </c>
      <c r="S105" s="22">
        <v>327.848</v>
      </c>
      <c r="T105" s="22">
        <v>291.143</v>
      </c>
      <c r="U105" s="22">
        <v>283.097</v>
      </c>
      <c r="V105" s="22">
        <v>250.459</v>
      </c>
      <c r="W105" s="22">
        <v>251.531</v>
      </c>
      <c r="X105" s="22">
        <v>266.69</v>
      </c>
      <c r="Y105" s="22">
        <v>282.941</v>
      </c>
      <c r="Z105" s="22">
        <v>296.795</v>
      </c>
      <c r="AA105" s="22">
        <v>302.451</v>
      </c>
      <c r="AB105" s="22">
        <v>309.011</v>
      </c>
      <c r="AC105" s="22">
        <v>274.514</v>
      </c>
      <c r="AD105" s="22">
        <v>290.82</v>
      </c>
    </row>
    <row r="106" spans="1:30" s="146" customFormat="1" ht="18" customHeight="1">
      <c r="A106" s="144"/>
      <c r="B106" s="136" t="s">
        <v>20</v>
      </c>
      <c r="C106" s="107" t="s">
        <v>48</v>
      </c>
      <c r="D106" s="22">
        <v>27.124</v>
      </c>
      <c r="E106" s="22">
        <v>34.064</v>
      </c>
      <c r="F106" s="22">
        <v>37.277</v>
      </c>
      <c r="G106" s="22">
        <v>41.486</v>
      </c>
      <c r="H106" s="22">
        <v>45.678</v>
      </c>
      <c r="I106" s="22">
        <v>52.393</v>
      </c>
      <c r="J106" s="22">
        <v>63.225</v>
      </c>
      <c r="K106" s="22">
        <v>72.109</v>
      </c>
      <c r="L106" s="22">
        <v>83.668</v>
      </c>
      <c r="M106" s="22">
        <v>97.361</v>
      </c>
      <c r="N106" s="22">
        <v>107.629</v>
      </c>
      <c r="O106" s="22">
        <v>139.283</v>
      </c>
      <c r="P106" s="22">
        <v>145.953</v>
      </c>
      <c r="Q106" s="22">
        <v>166.968</v>
      </c>
      <c r="R106" s="22">
        <v>191.084</v>
      </c>
      <c r="S106" s="22">
        <v>210.845</v>
      </c>
      <c r="T106" s="22">
        <v>210.301</v>
      </c>
      <c r="U106" s="22">
        <v>194.49</v>
      </c>
      <c r="V106" s="22">
        <v>161.783</v>
      </c>
      <c r="W106" s="22">
        <v>152.523</v>
      </c>
      <c r="X106" s="22">
        <v>144.624</v>
      </c>
      <c r="Y106" s="22">
        <v>148.556</v>
      </c>
      <c r="Z106" s="22">
        <v>150.657</v>
      </c>
      <c r="AA106" s="22">
        <v>156.227</v>
      </c>
      <c r="AB106" s="22">
        <v>171.414</v>
      </c>
      <c r="AC106" s="22">
        <v>175.096</v>
      </c>
      <c r="AD106" s="22">
        <v>177.221</v>
      </c>
    </row>
    <row r="107" spans="2:30" s="17" customFormat="1" ht="12.75">
      <c r="B107" s="29"/>
      <c r="C107" s="26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22"/>
      <c r="S107" s="22"/>
      <c r="T107" s="22"/>
      <c r="U107" s="22"/>
      <c r="V107" s="22"/>
      <c r="W107" s="22"/>
      <c r="X107" s="22"/>
      <c r="Y107" s="22"/>
      <c r="Z107" s="22"/>
      <c r="AA107" s="157"/>
      <c r="AB107" s="22"/>
      <c r="AC107" s="22"/>
      <c r="AD107" s="22"/>
    </row>
    <row r="108" spans="2:30" s="17" customFormat="1" ht="18" customHeight="1">
      <c r="B108" s="149" t="s">
        <v>50</v>
      </c>
      <c r="C108" s="150"/>
      <c r="D108" s="18">
        <v>10037.09</v>
      </c>
      <c r="E108" s="18">
        <v>10162.408</v>
      </c>
      <c r="F108" s="18">
        <v>10430.792</v>
      </c>
      <c r="G108" s="18">
        <v>11068.206</v>
      </c>
      <c r="H108" s="18">
        <v>11621.389</v>
      </c>
      <c r="I108" s="18">
        <v>12314.64</v>
      </c>
      <c r="J108" s="18">
        <v>12801.381</v>
      </c>
      <c r="K108" s="18">
        <v>13277.971</v>
      </c>
      <c r="L108" s="18">
        <v>13626.289</v>
      </c>
      <c r="M108" s="18">
        <v>14311.188</v>
      </c>
      <c r="N108" s="18">
        <v>15005.709</v>
      </c>
      <c r="O108" s="18">
        <v>15713.051</v>
      </c>
      <c r="P108" s="18">
        <v>16514.111</v>
      </c>
      <c r="Q108" s="18">
        <v>17116.349</v>
      </c>
      <c r="R108" s="18">
        <v>16771.41</v>
      </c>
      <c r="S108" s="18">
        <v>17109.305</v>
      </c>
      <c r="T108" s="18">
        <v>17177.989</v>
      </c>
      <c r="U108" s="18">
        <v>16585.896</v>
      </c>
      <c r="V108" s="18">
        <v>15499.009</v>
      </c>
      <c r="W108" s="18">
        <v>15215.488</v>
      </c>
      <c r="X108" s="18">
        <v>15705.209</v>
      </c>
      <c r="Y108" s="18">
        <v>16716.323</v>
      </c>
      <c r="Z108" s="18">
        <v>17700.223</v>
      </c>
      <c r="AA108" s="18">
        <v>18713.322</v>
      </c>
      <c r="AB108" s="18">
        <v>19701.98</v>
      </c>
      <c r="AC108" s="18">
        <v>18719.577</v>
      </c>
      <c r="AD108" s="18">
        <v>19755.136</v>
      </c>
    </row>
    <row r="109" spans="2:30" s="17" customFormat="1" ht="12.75">
      <c r="B109" s="20"/>
      <c r="C109" s="31"/>
      <c r="D109" s="18"/>
      <c r="E109" s="18"/>
      <c r="F109" s="18"/>
      <c r="G109" s="54"/>
      <c r="H109" s="18"/>
      <c r="I109" s="18"/>
      <c r="J109" s="18"/>
      <c r="K109" s="18"/>
      <c r="L109" s="54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58"/>
      <c r="AB109" s="18"/>
      <c r="AC109" s="18"/>
      <c r="AD109" s="18"/>
    </row>
    <row r="110" spans="2:30" s="17" customFormat="1" ht="18" customHeight="1">
      <c r="B110" s="151" t="s">
        <v>81</v>
      </c>
      <c r="C110" s="139"/>
      <c r="D110" s="22">
        <v>1349.676</v>
      </c>
      <c r="E110" s="22">
        <v>1366.527</v>
      </c>
      <c r="F110" s="22">
        <v>1402.616</v>
      </c>
      <c r="G110" s="22">
        <v>1488.328</v>
      </c>
      <c r="H110" s="22">
        <v>1562.714</v>
      </c>
      <c r="I110" s="22">
        <v>1655.935</v>
      </c>
      <c r="J110" s="22">
        <v>1721.387</v>
      </c>
      <c r="K110" s="22">
        <v>1785.474</v>
      </c>
      <c r="L110" s="22">
        <v>1832.312</v>
      </c>
      <c r="M110" s="22">
        <v>1924.41</v>
      </c>
      <c r="N110" s="22">
        <v>2017.801</v>
      </c>
      <c r="O110" s="22">
        <v>2112.916</v>
      </c>
      <c r="P110" s="22">
        <v>2220.634</v>
      </c>
      <c r="Q110" s="22">
        <v>2301.616</v>
      </c>
      <c r="R110" s="22">
        <v>2255.232</v>
      </c>
      <c r="S110" s="22">
        <v>2300.668</v>
      </c>
      <c r="T110" s="22">
        <v>2309.904</v>
      </c>
      <c r="U110" s="22">
        <v>2230.286</v>
      </c>
      <c r="V110" s="22">
        <v>2084.134</v>
      </c>
      <c r="W110" s="22">
        <v>2046.009</v>
      </c>
      <c r="X110" s="22">
        <v>2139.017</v>
      </c>
      <c r="Y110" s="22">
        <v>2279.557</v>
      </c>
      <c r="Z110" s="22">
        <v>2407.656</v>
      </c>
      <c r="AA110" s="22">
        <v>2539.624</v>
      </c>
      <c r="AB110" s="22">
        <v>2673.797</v>
      </c>
      <c r="AC110" s="22">
        <v>2540.9</v>
      </c>
      <c r="AD110" s="22">
        <v>2677.049</v>
      </c>
    </row>
    <row r="111" spans="2:30" s="17" customFormat="1" ht="12.75">
      <c r="B111" s="20"/>
      <c r="C111" s="2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58"/>
      <c r="AB111" s="18"/>
      <c r="AC111" s="158"/>
      <c r="AD111" s="158"/>
    </row>
    <row r="112" spans="2:30" s="17" customFormat="1" ht="18" customHeight="1">
      <c r="B112" s="152" t="s">
        <v>107</v>
      </c>
      <c r="C112" s="150"/>
      <c r="D112" s="18">
        <v>11386.761</v>
      </c>
      <c r="E112" s="18">
        <v>11528.934</v>
      </c>
      <c r="F112" s="18">
        <v>11833.401</v>
      </c>
      <c r="G112" s="18">
        <v>12556.522</v>
      </c>
      <c r="H112" s="18">
        <v>13184.092</v>
      </c>
      <c r="I112" s="18">
        <v>13970.564</v>
      </c>
      <c r="J112" s="18">
        <v>14522.759</v>
      </c>
      <c r="K112" s="18">
        <v>15063.435</v>
      </c>
      <c r="L112" s="18">
        <v>15458.592</v>
      </c>
      <c r="M112" s="18">
        <v>16235.594</v>
      </c>
      <c r="N112" s="18">
        <v>17023.508</v>
      </c>
      <c r="O112" s="18">
        <v>17825.967</v>
      </c>
      <c r="P112" s="18">
        <v>18734.747</v>
      </c>
      <c r="Q112" s="18">
        <v>19417.968</v>
      </c>
      <c r="R112" s="18">
        <v>19026.645</v>
      </c>
      <c r="S112" s="18">
        <v>19409.974</v>
      </c>
      <c r="T112" s="18">
        <v>19487.893</v>
      </c>
      <c r="U112" s="18">
        <v>18816.18</v>
      </c>
      <c r="V112" s="18">
        <v>17583.141</v>
      </c>
      <c r="W112" s="18">
        <v>17261.491</v>
      </c>
      <c r="X112" s="18">
        <v>17845.461</v>
      </c>
      <c r="Y112" s="18">
        <v>18997.306</v>
      </c>
      <c r="Z112" s="18">
        <v>20109.131</v>
      </c>
      <c r="AA112" s="18">
        <v>21253.912</v>
      </c>
      <c r="AB112" s="18">
        <v>22376.796</v>
      </c>
      <c r="AC112" s="18">
        <v>21261.471</v>
      </c>
      <c r="AD112" s="18">
        <v>22433.491</v>
      </c>
    </row>
    <row r="113" spans="2:30" s="17" customFormat="1" ht="18" customHeight="1">
      <c r="B113" s="64"/>
      <c r="C113" s="2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58"/>
      <c r="AB113" s="22"/>
      <c r="AC113" s="22"/>
      <c r="AD113" s="22"/>
    </row>
    <row r="114" spans="2:30" s="17" customFormat="1" ht="12.75">
      <c r="B114" s="32"/>
      <c r="C114" s="33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58"/>
      <c r="AB114" s="169"/>
      <c r="AC114" s="169"/>
      <c r="AD114" s="169"/>
    </row>
    <row r="115" spans="2:30" s="13" customFormat="1" ht="16.5" customHeight="1">
      <c r="B115" s="102" t="s">
        <v>51</v>
      </c>
      <c r="C115" s="141"/>
      <c r="D115" s="58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170"/>
      <c r="AB115" s="171"/>
      <c r="AC115" s="171"/>
      <c r="AD115" s="171"/>
    </row>
    <row r="116" spans="2:30" s="13" customFormat="1" ht="15" customHeight="1">
      <c r="B116" s="102" t="s">
        <v>90</v>
      </c>
      <c r="C116" s="141"/>
      <c r="D116" s="58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172"/>
      <c r="AB116" s="173"/>
      <c r="AC116" s="173"/>
      <c r="AD116" s="173"/>
    </row>
    <row r="117" spans="2:30" s="13" customFormat="1" ht="15" customHeight="1">
      <c r="B117" s="102" t="s">
        <v>99</v>
      </c>
      <c r="C117" s="141"/>
      <c r="D117" s="58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172"/>
      <c r="AB117" s="173"/>
      <c r="AC117" s="173"/>
      <c r="AD117" s="173"/>
    </row>
    <row r="118" spans="1:30" s="146" customFormat="1" ht="18" customHeight="1">
      <c r="A118" s="144"/>
      <c r="B118" s="135" t="s">
        <v>1</v>
      </c>
      <c r="C118" s="107" t="s">
        <v>29</v>
      </c>
      <c r="D118" s="145"/>
      <c r="E118" s="145">
        <f aca="true" t="shared" si="14" ref="E118:AB128">(E87/D87-1)*100</f>
        <v>3.617585062488793</v>
      </c>
      <c r="F118" s="145">
        <f t="shared" si="14"/>
        <v>-15.861098837681132</v>
      </c>
      <c r="G118" s="145">
        <f t="shared" si="14"/>
        <v>13.753627723739982</v>
      </c>
      <c r="H118" s="145">
        <f t="shared" si="14"/>
        <v>5.077132084573033</v>
      </c>
      <c r="I118" s="145">
        <f t="shared" si="14"/>
        <v>-2.4791180257433876</v>
      </c>
      <c r="J118" s="145">
        <f t="shared" si="14"/>
        <v>6.761450665921354</v>
      </c>
      <c r="K118" s="145">
        <f t="shared" si="14"/>
        <v>4.335485115500393</v>
      </c>
      <c r="L118" s="145">
        <f t="shared" si="14"/>
        <v>-8.204682919098804</v>
      </c>
      <c r="M118" s="145">
        <f t="shared" si="14"/>
        <v>2.9630948398954304</v>
      </c>
      <c r="N118" s="145">
        <f t="shared" si="14"/>
        <v>-6.425453802368719</v>
      </c>
      <c r="O118" s="145">
        <f t="shared" si="14"/>
        <v>-11.80841493051018</v>
      </c>
      <c r="P118" s="145">
        <f t="shared" si="14"/>
        <v>-6.361945155207338</v>
      </c>
      <c r="Q118" s="145">
        <f t="shared" si="14"/>
        <v>-8.166812450134152</v>
      </c>
      <c r="R118" s="145">
        <f t="shared" si="14"/>
        <v>-8.456229818067252</v>
      </c>
      <c r="S118" s="145">
        <f t="shared" si="14"/>
        <v>7.661596038134566</v>
      </c>
      <c r="T118" s="145">
        <f t="shared" si="14"/>
        <v>4.916305191999859</v>
      </c>
      <c r="U118" s="145">
        <f t="shared" si="14"/>
        <v>-4.549068145573997</v>
      </c>
      <c r="V118" s="145">
        <f t="shared" si="14"/>
        <v>-4.909255943623469</v>
      </c>
      <c r="W118" s="145">
        <f t="shared" si="14"/>
        <v>-14.904112175511564</v>
      </c>
      <c r="X118" s="145">
        <f t="shared" si="14"/>
        <v>2.914664850522497</v>
      </c>
      <c r="Y118" s="145">
        <f t="shared" si="14"/>
        <v>16.510907158150047</v>
      </c>
      <c r="Z118" s="145">
        <f t="shared" si="14"/>
        <v>-6.893963926454793</v>
      </c>
      <c r="AA118" s="145">
        <f t="shared" si="14"/>
        <v>-2.3377591299307166</v>
      </c>
      <c r="AB118" s="180">
        <f t="shared" si="14"/>
        <v>7.832369043614906</v>
      </c>
      <c r="AC118" s="180">
        <f aca="true" t="shared" si="15" ref="AC118:AD133">(AC87/AB87-1)*100</f>
        <v>-1.3844911824529738</v>
      </c>
      <c r="AD118" s="180">
        <f t="shared" si="15"/>
        <v>0.06910666347712535</v>
      </c>
    </row>
    <row r="119" spans="1:30" s="146" customFormat="1" ht="18" customHeight="1">
      <c r="A119" s="144"/>
      <c r="B119" s="136" t="s">
        <v>2</v>
      </c>
      <c r="C119" s="107" t="s">
        <v>30</v>
      </c>
      <c r="D119" s="145"/>
      <c r="E119" s="145">
        <f t="shared" si="14"/>
        <v>3.4598897734231526</v>
      </c>
      <c r="F119" s="145">
        <f t="shared" si="14"/>
        <v>3.1925125776857133</v>
      </c>
      <c r="G119" s="145">
        <f t="shared" si="14"/>
        <v>22.82129413873455</v>
      </c>
      <c r="H119" s="145">
        <f t="shared" si="14"/>
        <v>14.625959545839272</v>
      </c>
      <c r="I119" s="145">
        <f t="shared" si="14"/>
        <v>20.04481564473417</v>
      </c>
      <c r="J119" s="145">
        <f t="shared" si="14"/>
        <v>-10.0394535890039</v>
      </c>
      <c r="K119" s="145">
        <f t="shared" si="14"/>
        <v>10.598665440569665</v>
      </c>
      <c r="L119" s="145">
        <f t="shared" si="14"/>
        <v>2.5455165650449807</v>
      </c>
      <c r="M119" s="145">
        <f t="shared" si="14"/>
        <v>8.205821205821206</v>
      </c>
      <c r="N119" s="145">
        <f t="shared" si="14"/>
        <v>1.0259957346244963</v>
      </c>
      <c r="O119" s="145">
        <f t="shared" si="14"/>
        <v>-2.335444362031913</v>
      </c>
      <c r="P119" s="145">
        <f t="shared" si="14"/>
        <v>6.354059159153302</v>
      </c>
      <c r="Q119" s="145">
        <f t="shared" si="14"/>
        <v>7.4904789805185334</v>
      </c>
      <c r="R119" s="145">
        <f t="shared" si="14"/>
        <v>-25.012349464288754</v>
      </c>
      <c r="S119" s="145">
        <f t="shared" si="14"/>
        <v>8.920337096517738</v>
      </c>
      <c r="T119" s="145">
        <f t="shared" si="14"/>
        <v>-21.13034410844631</v>
      </c>
      <c r="U119" s="145">
        <f t="shared" si="14"/>
        <v>-45.81945105505315</v>
      </c>
      <c r="V119" s="145">
        <f t="shared" si="14"/>
        <v>7.076622742801386</v>
      </c>
      <c r="W119" s="145">
        <f t="shared" si="14"/>
        <v>-0.9617137648131324</v>
      </c>
      <c r="X119" s="145">
        <f t="shared" si="14"/>
        <v>24.1336462791661</v>
      </c>
      <c r="Y119" s="145">
        <f t="shared" si="14"/>
        <v>-26.964001038075114</v>
      </c>
      <c r="Z119" s="145">
        <f t="shared" si="14"/>
        <v>-5.111675126903547</v>
      </c>
      <c r="AA119" s="145">
        <f t="shared" si="14"/>
        <v>38.42614882576365</v>
      </c>
      <c r="AB119" s="180">
        <f t="shared" si="14"/>
        <v>12.536713556963974</v>
      </c>
      <c r="AC119" s="180">
        <f t="shared" si="15"/>
        <v>-7.764423076923077</v>
      </c>
      <c r="AD119" s="180">
        <f t="shared" si="15"/>
        <v>17.800364868386765</v>
      </c>
    </row>
    <row r="120" spans="1:30" s="146" customFormat="1" ht="18" customHeight="1">
      <c r="A120" s="144"/>
      <c r="B120" s="136" t="s">
        <v>3</v>
      </c>
      <c r="C120" s="107" t="s">
        <v>31</v>
      </c>
      <c r="D120" s="145"/>
      <c r="E120" s="145">
        <f t="shared" si="14"/>
        <v>-2.1797346075868584</v>
      </c>
      <c r="F120" s="145">
        <f t="shared" si="14"/>
        <v>1.1882700375041466</v>
      </c>
      <c r="G120" s="145">
        <f t="shared" si="14"/>
        <v>0.8824651829181018</v>
      </c>
      <c r="H120" s="145">
        <f t="shared" si="14"/>
        <v>0.16126337368986832</v>
      </c>
      <c r="I120" s="145">
        <f t="shared" si="14"/>
        <v>-2.4777518705672463</v>
      </c>
      <c r="J120" s="145">
        <f t="shared" si="14"/>
        <v>-2.362348491327737</v>
      </c>
      <c r="K120" s="145">
        <f t="shared" si="14"/>
        <v>2.1325073767216374</v>
      </c>
      <c r="L120" s="145">
        <f t="shared" si="14"/>
        <v>2.723231451063457</v>
      </c>
      <c r="M120" s="145">
        <f t="shared" si="14"/>
        <v>0.16970618034446439</v>
      </c>
      <c r="N120" s="145">
        <f t="shared" si="14"/>
        <v>-0.8590809435374158</v>
      </c>
      <c r="O120" s="145">
        <f t="shared" si="14"/>
        <v>-2.7116104727393564</v>
      </c>
      <c r="P120" s="145">
        <f t="shared" si="14"/>
        <v>1.4388901349754457</v>
      </c>
      <c r="Q120" s="145">
        <f t="shared" si="14"/>
        <v>3.5382067750858948</v>
      </c>
      <c r="R120" s="145">
        <f t="shared" si="14"/>
        <v>-6.867503517695717</v>
      </c>
      <c r="S120" s="145">
        <f t="shared" si="14"/>
        <v>-2.5955191137493894</v>
      </c>
      <c r="T120" s="145">
        <f t="shared" si="14"/>
        <v>-9.031911565229</v>
      </c>
      <c r="U120" s="145">
        <f t="shared" si="14"/>
        <v>-8.71593447589003</v>
      </c>
      <c r="V120" s="145">
        <f t="shared" si="14"/>
        <v>-16.512644541480427</v>
      </c>
      <c r="W120" s="145">
        <f t="shared" si="14"/>
        <v>0.8110015141046922</v>
      </c>
      <c r="X120" s="145">
        <f t="shared" si="14"/>
        <v>7.893412969333036</v>
      </c>
      <c r="Y120" s="145">
        <f t="shared" si="14"/>
        <v>14.471043452053545</v>
      </c>
      <c r="Z120" s="145">
        <f t="shared" si="14"/>
        <v>14.349705369465848</v>
      </c>
      <c r="AA120" s="145">
        <f t="shared" si="14"/>
        <v>16.711958485711385</v>
      </c>
      <c r="AB120" s="180">
        <f t="shared" si="14"/>
        <v>7.8729116813149425</v>
      </c>
      <c r="AC120" s="180">
        <f t="shared" si="15"/>
        <v>-5.4350125882613565</v>
      </c>
      <c r="AD120" s="180">
        <f t="shared" si="15"/>
        <v>6.775033908123729</v>
      </c>
    </row>
    <row r="121" spans="1:30" s="148" customFormat="1" ht="30" customHeight="1">
      <c r="A121" s="147"/>
      <c r="B121" s="135" t="s">
        <v>4</v>
      </c>
      <c r="C121" s="137" t="s">
        <v>32</v>
      </c>
      <c r="D121" s="145"/>
      <c r="E121" s="145">
        <f t="shared" si="14"/>
        <v>7.24387571079721</v>
      </c>
      <c r="F121" s="145">
        <f t="shared" si="14"/>
        <v>4.562058478026487</v>
      </c>
      <c r="G121" s="145">
        <f t="shared" si="14"/>
        <v>13.0559574009665</v>
      </c>
      <c r="H121" s="145">
        <f t="shared" si="14"/>
        <v>-1.3503671991451416</v>
      </c>
      <c r="I121" s="145">
        <f t="shared" si="14"/>
        <v>-0.027597817012670056</v>
      </c>
      <c r="J121" s="145">
        <f t="shared" si="14"/>
        <v>21.711675028813172</v>
      </c>
      <c r="K121" s="145">
        <f t="shared" si="14"/>
        <v>11.152818965859401</v>
      </c>
      <c r="L121" s="145">
        <f t="shared" si="14"/>
        <v>6.219519660456663</v>
      </c>
      <c r="M121" s="145">
        <f t="shared" si="14"/>
        <v>0.608010757852262</v>
      </c>
      <c r="N121" s="145">
        <f t="shared" si="14"/>
        <v>-3.340080005346413</v>
      </c>
      <c r="O121" s="145">
        <f t="shared" si="14"/>
        <v>4.672352572238481</v>
      </c>
      <c r="P121" s="145">
        <f t="shared" si="14"/>
        <v>10.318943146968639</v>
      </c>
      <c r="Q121" s="145">
        <f t="shared" si="14"/>
        <v>2.2226403958583774</v>
      </c>
      <c r="R121" s="145">
        <f t="shared" si="14"/>
        <v>5.403358742856179</v>
      </c>
      <c r="S121" s="145">
        <f t="shared" si="14"/>
        <v>1.5805789634545597</v>
      </c>
      <c r="T121" s="145">
        <f t="shared" si="14"/>
        <v>-21.169528945157566</v>
      </c>
      <c r="U121" s="145">
        <f t="shared" si="14"/>
        <v>-6.225370404334307</v>
      </c>
      <c r="V121" s="145">
        <f t="shared" si="14"/>
        <v>-4.215561898720788</v>
      </c>
      <c r="W121" s="145">
        <f t="shared" si="14"/>
        <v>-3.900002759305765</v>
      </c>
      <c r="X121" s="145">
        <f t="shared" si="14"/>
        <v>7.338432737254363</v>
      </c>
      <c r="Y121" s="145">
        <f t="shared" si="14"/>
        <v>9.305199634062177</v>
      </c>
      <c r="Z121" s="145">
        <f t="shared" si="14"/>
        <v>-27.952131564779016</v>
      </c>
      <c r="AA121" s="145">
        <f t="shared" si="14"/>
        <v>-6.902806366804571</v>
      </c>
      <c r="AB121" s="180">
        <f t="shared" si="14"/>
        <v>3.645650904845299</v>
      </c>
      <c r="AC121" s="180">
        <f t="shared" si="15"/>
        <v>-9.190627728181589</v>
      </c>
      <c r="AD121" s="180">
        <f t="shared" si="15"/>
        <v>12.620365632413822</v>
      </c>
    </row>
    <row r="122" spans="1:30" s="146" customFormat="1" ht="30" customHeight="1">
      <c r="A122" s="144"/>
      <c r="B122" s="135" t="s">
        <v>5</v>
      </c>
      <c r="C122" s="137" t="s">
        <v>33</v>
      </c>
      <c r="D122" s="145"/>
      <c r="E122" s="145">
        <f t="shared" si="14"/>
        <v>5.16387472687545</v>
      </c>
      <c r="F122" s="145">
        <f t="shared" si="14"/>
        <v>-9.351986517995247</v>
      </c>
      <c r="G122" s="145">
        <f t="shared" si="14"/>
        <v>32.717872968980814</v>
      </c>
      <c r="H122" s="145">
        <f t="shared" si="14"/>
        <v>37.01379694126226</v>
      </c>
      <c r="I122" s="145">
        <f t="shared" si="14"/>
        <v>5.904596509901672</v>
      </c>
      <c r="J122" s="145">
        <f t="shared" si="14"/>
        <v>14.144780343304507</v>
      </c>
      <c r="K122" s="145">
        <f t="shared" si="14"/>
        <v>8.791157865467959</v>
      </c>
      <c r="L122" s="145">
        <f t="shared" si="14"/>
        <v>7.355540883048284</v>
      </c>
      <c r="M122" s="145">
        <f t="shared" si="14"/>
        <v>8.806753365274922</v>
      </c>
      <c r="N122" s="145">
        <f t="shared" si="14"/>
        <v>3.103375969804989</v>
      </c>
      <c r="O122" s="145">
        <f t="shared" si="14"/>
        <v>7.464784996153551</v>
      </c>
      <c r="P122" s="145">
        <f t="shared" si="14"/>
        <v>7.193108044728591</v>
      </c>
      <c r="Q122" s="145">
        <f t="shared" si="14"/>
        <v>-19.08194204567262</v>
      </c>
      <c r="R122" s="145">
        <f t="shared" si="14"/>
        <v>16.510776352735835</v>
      </c>
      <c r="S122" s="145">
        <f t="shared" si="14"/>
        <v>-12.542643359034688</v>
      </c>
      <c r="T122" s="145">
        <f t="shared" si="14"/>
        <v>5.887391077679305</v>
      </c>
      <c r="U122" s="145">
        <f t="shared" si="14"/>
        <v>2.8380516968524727</v>
      </c>
      <c r="V122" s="145">
        <f t="shared" si="14"/>
        <v>5.3057246426372995</v>
      </c>
      <c r="W122" s="145">
        <f t="shared" si="14"/>
        <v>1.2827382402130327</v>
      </c>
      <c r="X122" s="145">
        <f t="shared" si="14"/>
        <v>2.3374000032063025</v>
      </c>
      <c r="Y122" s="145">
        <f t="shared" si="14"/>
        <v>10.860813033602245</v>
      </c>
      <c r="Z122" s="145">
        <f t="shared" si="14"/>
        <v>-4.653939633732751</v>
      </c>
      <c r="AA122" s="145">
        <f t="shared" si="14"/>
        <v>-0.21119089433787597</v>
      </c>
      <c r="AB122" s="180">
        <f t="shared" si="14"/>
        <v>3.9594843462246843</v>
      </c>
      <c r="AC122" s="180">
        <f t="shared" si="15"/>
        <v>-11.529615131860915</v>
      </c>
      <c r="AD122" s="180">
        <f t="shared" si="15"/>
        <v>9.765451536070401</v>
      </c>
    </row>
    <row r="123" spans="1:30" s="146" customFormat="1" ht="18" customHeight="1">
      <c r="A123" s="144"/>
      <c r="B123" s="136" t="s">
        <v>6</v>
      </c>
      <c r="C123" s="107" t="s">
        <v>34</v>
      </c>
      <c r="D123" s="145"/>
      <c r="E123" s="145">
        <f t="shared" si="14"/>
        <v>-3.407947830911018</v>
      </c>
      <c r="F123" s="145">
        <f t="shared" si="14"/>
        <v>-1.666888817367207</v>
      </c>
      <c r="G123" s="145">
        <f t="shared" si="14"/>
        <v>-0.9442206708066281</v>
      </c>
      <c r="H123" s="145">
        <f t="shared" si="14"/>
        <v>3.5188413600979906</v>
      </c>
      <c r="I123" s="145">
        <f t="shared" si="14"/>
        <v>1.5106246695239856</v>
      </c>
      <c r="J123" s="145">
        <f t="shared" si="14"/>
        <v>11.80912875371083</v>
      </c>
      <c r="K123" s="145">
        <f t="shared" si="14"/>
        <v>10.11520983871379</v>
      </c>
      <c r="L123" s="145">
        <f t="shared" si="14"/>
        <v>15.474973277942938</v>
      </c>
      <c r="M123" s="145">
        <f t="shared" si="14"/>
        <v>13.058893179084862</v>
      </c>
      <c r="N123" s="145">
        <f t="shared" si="14"/>
        <v>8.495755218127577</v>
      </c>
      <c r="O123" s="145">
        <f t="shared" si="14"/>
        <v>8.585655302540495</v>
      </c>
      <c r="P123" s="145">
        <f t="shared" si="14"/>
        <v>8.31566612099579</v>
      </c>
      <c r="Q123" s="145">
        <f t="shared" si="14"/>
        <v>-3.2009538753767997</v>
      </c>
      <c r="R123" s="145">
        <f t="shared" si="14"/>
        <v>-17.810953285420396</v>
      </c>
      <c r="S123" s="145">
        <f t="shared" si="14"/>
        <v>-7.8004760826533515</v>
      </c>
      <c r="T123" s="145">
        <f t="shared" si="14"/>
        <v>-7.062426377350473</v>
      </c>
      <c r="U123" s="145">
        <f t="shared" si="14"/>
        <v>-15.260529372303576</v>
      </c>
      <c r="V123" s="145">
        <f t="shared" si="14"/>
        <v>-19.491450459844362</v>
      </c>
      <c r="W123" s="145">
        <f t="shared" si="14"/>
        <v>-13.352156068889432</v>
      </c>
      <c r="X123" s="145">
        <f t="shared" si="14"/>
        <v>-3.9792245718750396</v>
      </c>
      <c r="Y123" s="145">
        <f t="shared" si="14"/>
        <v>20.622599754823167</v>
      </c>
      <c r="Z123" s="145">
        <f t="shared" si="14"/>
        <v>20.986372327519764</v>
      </c>
      <c r="AA123" s="145">
        <f t="shared" si="14"/>
        <v>17.68078717774111</v>
      </c>
      <c r="AB123" s="180">
        <f t="shared" si="14"/>
        <v>11.72136960190886</v>
      </c>
      <c r="AC123" s="180">
        <f t="shared" si="15"/>
        <v>-6.381980258318743</v>
      </c>
      <c r="AD123" s="180">
        <f t="shared" si="15"/>
        <v>6.304782259663555</v>
      </c>
    </row>
    <row r="124" spans="1:30" s="146" customFormat="1" ht="30" customHeight="1">
      <c r="A124" s="144"/>
      <c r="B124" s="136" t="s">
        <v>7</v>
      </c>
      <c r="C124" s="137" t="s">
        <v>35</v>
      </c>
      <c r="D124" s="145"/>
      <c r="E124" s="145">
        <f t="shared" si="14"/>
        <v>-1.4133853188313728</v>
      </c>
      <c r="F124" s="145">
        <f t="shared" si="14"/>
        <v>2.410464515974109</v>
      </c>
      <c r="G124" s="145">
        <f t="shared" si="14"/>
        <v>12.564200861208906</v>
      </c>
      <c r="H124" s="145">
        <f t="shared" si="14"/>
        <v>4.399275952499493</v>
      </c>
      <c r="I124" s="145">
        <f t="shared" si="14"/>
        <v>15.87582976023496</v>
      </c>
      <c r="J124" s="145">
        <f t="shared" si="14"/>
        <v>8.51948754107703</v>
      </c>
      <c r="K124" s="145">
        <f t="shared" si="14"/>
        <v>5.072455719741642</v>
      </c>
      <c r="L124" s="145">
        <f t="shared" si="14"/>
        <v>2.1723274581103347</v>
      </c>
      <c r="M124" s="145">
        <f t="shared" si="14"/>
        <v>11.626563050776584</v>
      </c>
      <c r="N124" s="145">
        <f t="shared" si="14"/>
        <v>7.841663941361121</v>
      </c>
      <c r="O124" s="145">
        <f t="shared" si="14"/>
        <v>7.0889541647099374</v>
      </c>
      <c r="P124" s="145">
        <f t="shared" si="14"/>
        <v>9.626572761933039</v>
      </c>
      <c r="Q124" s="145">
        <f t="shared" si="14"/>
        <v>5.16179973279578</v>
      </c>
      <c r="R124" s="145">
        <f t="shared" si="14"/>
        <v>-4.411794686414305</v>
      </c>
      <c r="S124" s="145">
        <f t="shared" si="14"/>
        <v>0.9178712046454818</v>
      </c>
      <c r="T124" s="145">
        <f t="shared" si="14"/>
        <v>-2.3330075648392734</v>
      </c>
      <c r="U124" s="145">
        <f t="shared" si="14"/>
        <v>-3.3992570062704397</v>
      </c>
      <c r="V124" s="145">
        <f t="shared" si="14"/>
        <v>-13.557613561055515</v>
      </c>
      <c r="W124" s="145">
        <f t="shared" si="14"/>
        <v>1.0345681914997185</v>
      </c>
      <c r="X124" s="145">
        <f t="shared" si="14"/>
        <v>3.8994104123985407</v>
      </c>
      <c r="Y124" s="145">
        <f t="shared" si="14"/>
        <v>8.899398522496703</v>
      </c>
      <c r="Z124" s="145">
        <f t="shared" si="14"/>
        <v>13.886774134872093</v>
      </c>
      <c r="AA124" s="145">
        <f t="shared" si="14"/>
        <v>7.541407470481509</v>
      </c>
      <c r="AB124" s="180">
        <f t="shared" si="14"/>
        <v>5.234920475849325</v>
      </c>
      <c r="AC124" s="180">
        <f t="shared" si="15"/>
        <v>-3.0869872018977285</v>
      </c>
      <c r="AD124" s="180">
        <f t="shared" si="15"/>
        <v>6.297203352807412</v>
      </c>
    </row>
    <row r="125" spans="1:30" s="146" customFormat="1" ht="18" customHeight="1">
      <c r="A125" s="144"/>
      <c r="B125" s="136" t="s">
        <v>8</v>
      </c>
      <c r="C125" s="107" t="s">
        <v>36</v>
      </c>
      <c r="D125" s="145"/>
      <c r="E125" s="145">
        <f t="shared" si="14"/>
        <v>-0.49311167354576524</v>
      </c>
      <c r="F125" s="145">
        <f t="shared" si="14"/>
        <v>2.994877771152904</v>
      </c>
      <c r="G125" s="145">
        <f t="shared" si="14"/>
        <v>4.301628421929293</v>
      </c>
      <c r="H125" s="145">
        <f t="shared" si="14"/>
        <v>2.253152294022387</v>
      </c>
      <c r="I125" s="145">
        <f t="shared" si="14"/>
        <v>11.053788590926917</v>
      </c>
      <c r="J125" s="145">
        <f t="shared" si="14"/>
        <v>-7.679216904274721</v>
      </c>
      <c r="K125" s="145">
        <f t="shared" si="14"/>
        <v>-0.13259663190116067</v>
      </c>
      <c r="L125" s="145">
        <f t="shared" si="14"/>
        <v>0.543741490861338</v>
      </c>
      <c r="M125" s="145">
        <f t="shared" si="14"/>
        <v>3.316225346104207</v>
      </c>
      <c r="N125" s="145">
        <f t="shared" si="14"/>
        <v>10.157543056704132</v>
      </c>
      <c r="O125" s="145">
        <f t="shared" si="14"/>
        <v>9.09225872411037</v>
      </c>
      <c r="P125" s="145">
        <f t="shared" si="14"/>
        <v>1.3189757428528015</v>
      </c>
      <c r="Q125" s="145">
        <f t="shared" si="14"/>
        <v>8.764275705319168</v>
      </c>
      <c r="R125" s="145">
        <f t="shared" si="14"/>
        <v>-0.015502137893697032</v>
      </c>
      <c r="S125" s="145">
        <f t="shared" si="14"/>
        <v>12.573131943647553</v>
      </c>
      <c r="T125" s="145">
        <f t="shared" si="14"/>
        <v>6.855305586334848</v>
      </c>
      <c r="U125" s="145">
        <f t="shared" si="14"/>
        <v>-16.783932259276636</v>
      </c>
      <c r="V125" s="145">
        <f t="shared" si="14"/>
        <v>-0.1209360202948373</v>
      </c>
      <c r="W125" s="145">
        <f t="shared" si="14"/>
        <v>-1.258311276526225</v>
      </c>
      <c r="X125" s="145">
        <f t="shared" si="14"/>
        <v>4.997475619094427</v>
      </c>
      <c r="Y125" s="145">
        <f t="shared" si="14"/>
        <v>-1.0861711558304399</v>
      </c>
      <c r="Z125" s="145">
        <f t="shared" si="14"/>
        <v>2.2040568041432618</v>
      </c>
      <c r="AA125" s="145">
        <f t="shared" si="14"/>
        <v>11.698136550428151</v>
      </c>
      <c r="AB125" s="180">
        <f t="shared" si="14"/>
        <v>0.22062268282569963</v>
      </c>
      <c r="AC125" s="180">
        <f t="shared" si="15"/>
        <v>-14.386267273810716</v>
      </c>
      <c r="AD125" s="180">
        <f t="shared" si="15"/>
        <v>11.084944745357639</v>
      </c>
    </row>
    <row r="126" spans="1:30" s="146" customFormat="1" ht="30" customHeight="1">
      <c r="A126" s="144"/>
      <c r="B126" s="136" t="s">
        <v>9</v>
      </c>
      <c r="C126" s="137" t="s">
        <v>37</v>
      </c>
      <c r="D126" s="145"/>
      <c r="E126" s="145">
        <f t="shared" si="14"/>
        <v>-2.755086043679078</v>
      </c>
      <c r="F126" s="145">
        <f t="shared" si="14"/>
        <v>5.718491438322171</v>
      </c>
      <c r="G126" s="145">
        <f t="shared" si="14"/>
        <v>5.067935722940975</v>
      </c>
      <c r="H126" s="145">
        <f t="shared" si="14"/>
        <v>8.562120618376001</v>
      </c>
      <c r="I126" s="145">
        <f t="shared" si="14"/>
        <v>6.072859505220096</v>
      </c>
      <c r="J126" s="145">
        <f t="shared" si="14"/>
        <v>-0.05613489438107688</v>
      </c>
      <c r="K126" s="145">
        <f t="shared" si="14"/>
        <v>-7.904332769082279</v>
      </c>
      <c r="L126" s="145">
        <f t="shared" si="14"/>
        <v>-4.73644960616485</v>
      </c>
      <c r="M126" s="145">
        <f t="shared" si="14"/>
        <v>-3.8237977034878856</v>
      </c>
      <c r="N126" s="145">
        <f t="shared" si="14"/>
        <v>0.5401042960019753</v>
      </c>
      <c r="O126" s="145">
        <f t="shared" si="14"/>
        <v>7.008907641819051</v>
      </c>
      <c r="P126" s="145">
        <f t="shared" si="14"/>
        <v>3.234472257099341</v>
      </c>
      <c r="Q126" s="145">
        <f t="shared" si="14"/>
        <v>-3.28332439700485</v>
      </c>
      <c r="R126" s="145">
        <f t="shared" si="14"/>
        <v>-6.096167059443003</v>
      </c>
      <c r="S126" s="145">
        <f t="shared" si="14"/>
        <v>1.3744952491016038</v>
      </c>
      <c r="T126" s="145">
        <f t="shared" si="14"/>
        <v>7.885680622121205</v>
      </c>
      <c r="U126" s="145">
        <f t="shared" si="14"/>
        <v>-1.3432484311400206</v>
      </c>
      <c r="V126" s="145">
        <f t="shared" si="14"/>
        <v>-6.419399951833904</v>
      </c>
      <c r="W126" s="145">
        <f t="shared" si="14"/>
        <v>1.5964783565663998</v>
      </c>
      <c r="X126" s="145">
        <f t="shared" si="14"/>
        <v>1.3801891802411648</v>
      </c>
      <c r="Y126" s="145">
        <f t="shared" si="14"/>
        <v>12.6380111274639</v>
      </c>
      <c r="Z126" s="145">
        <f t="shared" si="14"/>
        <v>5.034436260083042</v>
      </c>
      <c r="AA126" s="145">
        <f t="shared" si="14"/>
        <v>8.269643854548093</v>
      </c>
      <c r="AB126" s="180">
        <f t="shared" si="14"/>
        <v>2.1841701137428116</v>
      </c>
      <c r="AC126" s="180">
        <f t="shared" si="15"/>
        <v>-43.77873316616362</v>
      </c>
      <c r="AD126" s="180">
        <f t="shared" si="15"/>
        <v>37.91280468917535</v>
      </c>
    </row>
    <row r="127" spans="1:30" s="146" customFormat="1" ht="18" customHeight="1">
      <c r="A127" s="144"/>
      <c r="B127" s="136" t="s">
        <v>10</v>
      </c>
      <c r="C127" s="107" t="s">
        <v>38</v>
      </c>
      <c r="D127" s="145"/>
      <c r="E127" s="145">
        <f t="shared" si="14"/>
        <v>15.263716953420058</v>
      </c>
      <c r="F127" s="145">
        <f t="shared" si="14"/>
        <v>13.625839775642667</v>
      </c>
      <c r="G127" s="145">
        <f t="shared" si="14"/>
        <v>21.88200897148349</v>
      </c>
      <c r="H127" s="145">
        <f t="shared" si="14"/>
        <v>17.45231092782149</v>
      </c>
      <c r="I127" s="145">
        <f t="shared" si="14"/>
        <v>14.314191788487097</v>
      </c>
      <c r="J127" s="145">
        <f t="shared" si="14"/>
        <v>12.461223116223575</v>
      </c>
      <c r="K127" s="145">
        <f t="shared" si="14"/>
        <v>9.371004510312787</v>
      </c>
      <c r="L127" s="145">
        <f t="shared" si="14"/>
        <v>1.19487625917174</v>
      </c>
      <c r="M127" s="145">
        <f t="shared" si="14"/>
        <v>26.52794368495823</v>
      </c>
      <c r="N127" s="145">
        <f t="shared" si="14"/>
        <v>11.783971529806681</v>
      </c>
      <c r="O127" s="145">
        <f t="shared" si="14"/>
        <v>-6.062775655752239</v>
      </c>
      <c r="P127" s="145">
        <f t="shared" si="14"/>
        <v>10.73446327683616</v>
      </c>
      <c r="Q127" s="145">
        <f t="shared" si="14"/>
        <v>3.6686580329577945</v>
      </c>
      <c r="R127" s="145">
        <f t="shared" si="14"/>
        <v>-5.022367471122102</v>
      </c>
      <c r="S127" s="145">
        <f t="shared" si="14"/>
        <v>4.97931717844915</v>
      </c>
      <c r="T127" s="145">
        <f t="shared" si="14"/>
        <v>1.928805204250672</v>
      </c>
      <c r="U127" s="145">
        <f t="shared" si="14"/>
        <v>-3.3254104040376764</v>
      </c>
      <c r="V127" s="145">
        <f t="shared" si="14"/>
        <v>12.395868699841062</v>
      </c>
      <c r="W127" s="145">
        <f t="shared" si="14"/>
        <v>4.907312958674259</v>
      </c>
      <c r="X127" s="145">
        <f t="shared" si="14"/>
        <v>2.8744274166737416</v>
      </c>
      <c r="Y127" s="145">
        <f t="shared" si="14"/>
        <v>32.58959779867623</v>
      </c>
      <c r="Z127" s="145">
        <f t="shared" si="14"/>
        <v>21.066967987085118</v>
      </c>
      <c r="AA127" s="145">
        <f t="shared" si="14"/>
        <v>7.994861643431728</v>
      </c>
      <c r="AB127" s="180">
        <f t="shared" si="14"/>
        <v>17.393946153888162</v>
      </c>
      <c r="AC127" s="180">
        <f t="shared" si="15"/>
        <v>4.211720181627077</v>
      </c>
      <c r="AD127" s="180">
        <f t="shared" si="15"/>
        <v>5.863683341079828</v>
      </c>
    </row>
    <row r="128" spans="1:30" s="146" customFormat="1" ht="18" customHeight="1">
      <c r="A128" s="144"/>
      <c r="B128" s="136" t="s">
        <v>11</v>
      </c>
      <c r="C128" s="137" t="s">
        <v>39</v>
      </c>
      <c r="D128" s="145"/>
      <c r="E128" s="145">
        <f t="shared" si="14"/>
        <v>7.746835757236004</v>
      </c>
      <c r="F128" s="145">
        <f t="shared" si="14"/>
        <v>12.693966799833367</v>
      </c>
      <c r="G128" s="145">
        <f t="shared" si="14"/>
        <v>15.859828558968637</v>
      </c>
      <c r="H128" s="145">
        <f t="shared" si="14"/>
        <v>15.44789560742512</v>
      </c>
      <c r="I128" s="145">
        <f t="shared" si="14"/>
        <v>8.487117767674057</v>
      </c>
      <c r="J128" s="145">
        <f aca="true" t="shared" si="16" ref="E128:AB139">(J97/I97-1)*100</f>
        <v>4.042473263444579</v>
      </c>
      <c r="K128" s="145">
        <f t="shared" si="16"/>
        <v>4.28235347215562</v>
      </c>
      <c r="L128" s="145">
        <f t="shared" si="16"/>
        <v>-4.31002209435436</v>
      </c>
      <c r="M128" s="145">
        <f t="shared" si="16"/>
        <v>4.684955856279616</v>
      </c>
      <c r="N128" s="145">
        <f t="shared" si="16"/>
        <v>10.580816727279796</v>
      </c>
      <c r="O128" s="145">
        <f t="shared" si="16"/>
        <v>11.249726502672463</v>
      </c>
      <c r="P128" s="145">
        <f t="shared" si="16"/>
        <v>10.627614254557693</v>
      </c>
      <c r="Q128" s="145">
        <f t="shared" si="16"/>
        <v>6.701158976532362</v>
      </c>
      <c r="R128" s="145">
        <f t="shared" si="16"/>
        <v>7.275303568440061</v>
      </c>
      <c r="S128" s="145">
        <f t="shared" si="16"/>
        <v>4.89587002404599</v>
      </c>
      <c r="T128" s="145">
        <f t="shared" si="16"/>
        <v>2.0191744566201653</v>
      </c>
      <c r="U128" s="145">
        <f t="shared" si="16"/>
        <v>1.7658496572162674</v>
      </c>
      <c r="V128" s="145">
        <f t="shared" si="16"/>
        <v>-5.9564625278627155</v>
      </c>
      <c r="W128" s="145">
        <f t="shared" si="16"/>
        <v>-3.596796949682224</v>
      </c>
      <c r="X128" s="145">
        <f t="shared" si="16"/>
        <v>8.840181352899368</v>
      </c>
      <c r="Y128" s="145">
        <f t="shared" si="16"/>
        <v>-7.5034600234216935</v>
      </c>
      <c r="Z128" s="145">
        <f t="shared" si="16"/>
        <v>-4.111462917659836</v>
      </c>
      <c r="AA128" s="145">
        <f t="shared" si="16"/>
        <v>-13.510129760157952</v>
      </c>
      <c r="AB128" s="180">
        <f t="shared" si="16"/>
        <v>-2.3097802087810537</v>
      </c>
      <c r="AC128" s="180">
        <f t="shared" si="15"/>
        <v>8.744920099187215</v>
      </c>
      <c r="AD128" s="180">
        <f t="shared" si="15"/>
        <v>0.9070416870215148</v>
      </c>
    </row>
    <row r="129" spans="1:30" s="146" customFormat="1" ht="18" customHeight="1">
      <c r="A129" s="144"/>
      <c r="B129" s="136" t="s">
        <v>12</v>
      </c>
      <c r="C129" s="107" t="s">
        <v>40</v>
      </c>
      <c r="D129" s="145"/>
      <c r="E129" s="145">
        <f t="shared" si="16"/>
        <v>2.56402211930824</v>
      </c>
      <c r="F129" s="145">
        <f t="shared" si="16"/>
        <v>2.3747053326768297</v>
      </c>
      <c r="G129" s="145">
        <f t="shared" si="16"/>
        <v>3.247720234371765</v>
      </c>
      <c r="H129" s="145">
        <f t="shared" si="16"/>
        <v>1.828990507770789</v>
      </c>
      <c r="I129" s="145">
        <f t="shared" si="16"/>
        <v>4.059007099480727</v>
      </c>
      <c r="J129" s="145">
        <f t="shared" si="16"/>
        <v>2.89703002222792</v>
      </c>
      <c r="K129" s="145">
        <f t="shared" si="16"/>
        <v>2.938758945221598</v>
      </c>
      <c r="L129" s="145">
        <f t="shared" si="16"/>
        <v>3.8892423883253535</v>
      </c>
      <c r="M129" s="145">
        <f t="shared" si="16"/>
        <v>3.896162123385949</v>
      </c>
      <c r="N129" s="145">
        <f t="shared" si="16"/>
        <v>3.5211083095474383</v>
      </c>
      <c r="O129" s="145">
        <f t="shared" si="16"/>
        <v>4.4095457654976355</v>
      </c>
      <c r="P129" s="145">
        <f t="shared" si="16"/>
        <v>4.029678786383739</v>
      </c>
      <c r="Q129" s="145">
        <f t="shared" si="16"/>
        <v>3.504601001001295</v>
      </c>
      <c r="R129" s="145">
        <f t="shared" si="16"/>
        <v>3.558290007919074</v>
      </c>
      <c r="S129" s="145">
        <f t="shared" si="16"/>
        <v>3.0644827162893407</v>
      </c>
      <c r="T129" s="145">
        <f t="shared" si="16"/>
        <v>8.018015503010334</v>
      </c>
      <c r="U129" s="145">
        <f t="shared" si="16"/>
        <v>2.0534794861677863</v>
      </c>
      <c r="V129" s="145">
        <f t="shared" si="16"/>
        <v>-2.7003634325409975</v>
      </c>
      <c r="W129" s="145">
        <f t="shared" si="16"/>
        <v>-6.729529046907912</v>
      </c>
      <c r="X129" s="145">
        <f t="shared" si="16"/>
        <v>2.1339306255507173</v>
      </c>
      <c r="Y129" s="145">
        <f t="shared" si="16"/>
        <v>6.552306798387164</v>
      </c>
      <c r="Z129" s="145">
        <f t="shared" si="16"/>
        <v>0.9921131251706017</v>
      </c>
      <c r="AA129" s="145">
        <f t="shared" si="16"/>
        <v>4.157074892572132</v>
      </c>
      <c r="AB129" s="180">
        <f t="shared" si="16"/>
        <v>5.029008195966478</v>
      </c>
      <c r="AC129" s="180">
        <f t="shared" si="15"/>
        <v>0.9029500218426634</v>
      </c>
      <c r="AD129" s="180">
        <f t="shared" si="15"/>
        <v>0.6249316337264776</v>
      </c>
    </row>
    <row r="130" spans="1:30" s="146" customFormat="1" ht="18" customHeight="1">
      <c r="A130" s="144"/>
      <c r="B130" s="136" t="s">
        <v>13</v>
      </c>
      <c r="C130" s="107" t="s">
        <v>41</v>
      </c>
      <c r="D130" s="145"/>
      <c r="E130" s="145">
        <f t="shared" si="16"/>
        <v>2.987198866547902</v>
      </c>
      <c r="F130" s="145">
        <f t="shared" si="16"/>
        <v>4.079273894550006</v>
      </c>
      <c r="G130" s="145">
        <f t="shared" si="16"/>
        <v>8.76254361040174</v>
      </c>
      <c r="H130" s="145">
        <f t="shared" si="16"/>
        <v>4.765329827955389</v>
      </c>
      <c r="I130" s="145">
        <f t="shared" si="16"/>
        <v>2.738299098018482</v>
      </c>
      <c r="J130" s="145">
        <f t="shared" si="16"/>
        <v>11.637389169246216</v>
      </c>
      <c r="K130" s="145">
        <f t="shared" si="16"/>
        <v>7.244530423105977</v>
      </c>
      <c r="L130" s="145">
        <f t="shared" si="16"/>
        <v>-2.8261587828409485</v>
      </c>
      <c r="M130" s="145">
        <f t="shared" si="16"/>
        <v>0.2600143486547024</v>
      </c>
      <c r="N130" s="145">
        <f t="shared" si="16"/>
        <v>5.453823097834731</v>
      </c>
      <c r="O130" s="145">
        <f t="shared" si="16"/>
        <v>5.607107025847902</v>
      </c>
      <c r="P130" s="145">
        <f t="shared" si="16"/>
        <v>8.691491710093736</v>
      </c>
      <c r="Q130" s="145">
        <f t="shared" si="16"/>
        <v>10.388848541557284</v>
      </c>
      <c r="R130" s="145">
        <f t="shared" si="16"/>
        <v>-1.6518220884695123</v>
      </c>
      <c r="S130" s="145">
        <f t="shared" si="16"/>
        <v>6.683269402777525</v>
      </c>
      <c r="T130" s="145">
        <f t="shared" si="16"/>
        <v>0.821500871288805</v>
      </c>
      <c r="U130" s="145">
        <f t="shared" si="16"/>
        <v>-2.0480436551565617</v>
      </c>
      <c r="V130" s="145">
        <f t="shared" si="16"/>
        <v>-7.172373338829285</v>
      </c>
      <c r="W130" s="145">
        <f t="shared" si="16"/>
        <v>1.7614915806543285</v>
      </c>
      <c r="X130" s="145">
        <f t="shared" si="16"/>
        <v>7.030992354497556</v>
      </c>
      <c r="Y130" s="145">
        <f t="shared" si="16"/>
        <v>8.411187109359064</v>
      </c>
      <c r="Z130" s="145">
        <f t="shared" si="16"/>
        <v>11.566877598987535</v>
      </c>
      <c r="AA130" s="145">
        <f t="shared" si="16"/>
        <v>6.701147540239738</v>
      </c>
      <c r="AB130" s="180">
        <f t="shared" si="16"/>
        <v>5.186234598914141</v>
      </c>
      <c r="AC130" s="180">
        <f t="shared" si="15"/>
        <v>-2.442536204010781</v>
      </c>
      <c r="AD130" s="180">
        <f t="shared" si="15"/>
        <v>2.5878742347468897</v>
      </c>
    </row>
    <row r="131" spans="1:30" s="146" customFormat="1" ht="18" customHeight="1">
      <c r="A131" s="144"/>
      <c r="B131" s="136" t="s">
        <v>14</v>
      </c>
      <c r="C131" s="107" t="s">
        <v>42</v>
      </c>
      <c r="D131" s="145"/>
      <c r="E131" s="145">
        <f t="shared" si="16"/>
        <v>8.982195278131222</v>
      </c>
      <c r="F131" s="145">
        <f t="shared" si="16"/>
        <v>6.55169782525753</v>
      </c>
      <c r="G131" s="145">
        <f t="shared" si="16"/>
        <v>9.105817983900998</v>
      </c>
      <c r="H131" s="145">
        <f t="shared" si="16"/>
        <v>9.90607216230941</v>
      </c>
      <c r="I131" s="145">
        <f t="shared" si="16"/>
        <v>22.039738896221394</v>
      </c>
      <c r="J131" s="145">
        <f t="shared" si="16"/>
        <v>4.143442282000698</v>
      </c>
      <c r="K131" s="145">
        <f t="shared" si="16"/>
        <v>-0.32093753230519884</v>
      </c>
      <c r="L131" s="145">
        <f t="shared" si="16"/>
        <v>6.03212166067193</v>
      </c>
      <c r="M131" s="145">
        <f t="shared" si="16"/>
        <v>-9.279010523414255</v>
      </c>
      <c r="N131" s="145">
        <f t="shared" si="16"/>
        <v>8.164425451836754</v>
      </c>
      <c r="O131" s="145">
        <f t="shared" si="16"/>
        <v>9.866978379455936</v>
      </c>
      <c r="P131" s="145">
        <f t="shared" si="16"/>
        <v>5.366730723234392</v>
      </c>
      <c r="Q131" s="145">
        <f t="shared" si="16"/>
        <v>0.7639682514833046</v>
      </c>
      <c r="R131" s="145">
        <f t="shared" si="16"/>
        <v>2.8497630699914733</v>
      </c>
      <c r="S131" s="145">
        <f t="shared" si="16"/>
        <v>2.990215145941977</v>
      </c>
      <c r="T131" s="145">
        <f t="shared" si="16"/>
        <v>-2.508479548246323</v>
      </c>
      <c r="U131" s="145">
        <f t="shared" si="16"/>
        <v>-3.699496754101572</v>
      </c>
      <c r="V131" s="145">
        <f t="shared" si="16"/>
        <v>-7.084495270233326</v>
      </c>
      <c r="W131" s="145">
        <f t="shared" si="16"/>
        <v>10.616690276125595</v>
      </c>
      <c r="X131" s="145">
        <f t="shared" si="16"/>
        <v>8.09139825806746</v>
      </c>
      <c r="Y131" s="145">
        <f t="shared" si="16"/>
        <v>7.914951362107092</v>
      </c>
      <c r="Z131" s="145">
        <f t="shared" si="16"/>
        <v>12.940647569902541</v>
      </c>
      <c r="AA131" s="145">
        <f t="shared" si="16"/>
        <v>32.12099709823877</v>
      </c>
      <c r="AB131" s="180">
        <f t="shared" si="16"/>
        <v>11.310679081749608</v>
      </c>
      <c r="AC131" s="180">
        <f t="shared" si="15"/>
        <v>-9.649840248071495</v>
      </c>
      <c r="AD131" s="180">
        <f t="shared" si="15"/>
        <v>5.448135581446323</v>
      </c>
    </row>
    <row r="132" spans="1:30" s="146" customFormat="1" ht="18" customHeight="1">
      <c r="A132" s="144"/>
      <c r="B132" s="136" t="s">
        <v>15</v>
      </c>
      <c r="C132" s="107" t="s">
        <v>43</v>
      </c>
      <c r="D132" s="145"/>
      <c r="E132" s="145">
        <f t="shared" si="16"/>
        <v>2.508787772739085</v>
      </c>
      <c r="F132" s="145">
        <f t="shared" si="16"/>
        <v>2.2908551215377937</v>
      </c>
      <c r="G132" s="145">
        <f t="shared" si="16"/>
        <v>2.024129604042968</v>
      </c>
      <c r="H132" s="145">
        <f t="shared" si="16"/>
        <v>4.735437429941802</v>
      </c>
      <c r="I132" s="145">
        <f t="shared" si="16"/>
        <v>2.344429713340479</v>
      </c>
      <c r="J132" s="145">
        <f t="shared" si="16"/>
        <v>0.7377044515519682</v>
      </c>
      <c r="K132" s="145">
        <f t="shared" si="16"/>
        <v>4.168755764143595</v>
      </c>
      <c r="L132" s="145">
        <f t="shared" si="16"/>
        <v>8.22539259650943</v>
      </c>
      <c r="M132" s="145">
        <f t="shared" si="16"/>
        <v>3.9106792637910726</v>
      </c>
      <c r="N132" s="145">
        <f t="shared" si="16"/>
        <v>2.8117749253864455</v>
      </c>
      <c r="O132" s="145">
        <f t="shared" si="16"/>
        <v>3.3801908503246825</v>
      </c>
      <c r="P132" s="145">
        <f t="shared" si="16"/>
        <v>0.4368256128858494</v>
      </c>
      <c r="Q132" s="145">
        <f t="shared" si="16"/>
        <v>1.83050545012442</v>
      </c>
      <c r="R132" s="145">
        <f t="shared" si="16"/>
        <v>6.316888048697589</v>
      </c>
      <c r="S132" s="145">
        <f t="shared" si="16"/>
        <v>-2.852329302291612</v>
      </c>
      <c r="T132" s="145">
        <f t="shared" si="16"/>
        <v>3.4743787986169172</v>
      </c>
      <c r="U132" s="145">
        <f t="shared" si="16"/>
        <v>3.1589882063955965</v>
      </c>
      <c r="V132" s="145">
        <f t="shared" si="16"/>
        <v>-6.135318332166406</v>
      </c>
      <c r="W132" s="145">
        <f t="shared" si="16"/>
        <v>-3.483777968903645</v>
      </c>
      <c r="X132" s="145">
        <f t="shared" si="16"/>
        <v>-1.6865588857618241</v>
      </c>
      <c r="Y132" s="145">
        <f t="shared" si="16"/>
        <v>-1.137034899415279</v>
      </c>
      <c r="Z132" s="145">
        <f t="shared" si="16"/>
        <v>2.126741962239498</v>
      </c>
      <c r="AA132" s="145">
        <f t="shared" si="16"/>
        <v>0.7483319284746992</v>
      </c>
      <c r="AB132" s="180">
        <f t="shared" si="16"/>
        <v>0.729282675872267</v>
      </c>
      <c r="AC132" s="180">
        <f t="shared" si="15"/>
        <v>1.3338051255595618</v>
      </c>
      <c r="AD132" s="180">
        <f t="shared" si="15"/>
        <v>1.4245947095495426</v>
      </c>
    </row>
    <row r="133" spans="1:30" s="146" customFormat="1" ht="18" customHeight="1">
      <c r="A133" s="144"/>
      <c r="B133" s="136" t="s">
        <v>16</v>
      </c>
      <c r="C133" s="107" t="s">
        <v>44</v>
      </c>
      <c r="D133" s="145"/>
      <c r="E133" s="145">
        <f t="shared" si="16"/>
        <v>3.654180622834291</v>
      </c>
      <c r="F133" s="145">
        <f t="shared" si="16"/>
        <v>4.087097577094401</v>
      </c>
      <c r="G133" s="145">
        <f t="shared" si="16"/>
        <v>2.8974094688380303</v>
      </c>
      <c r="H133" s="145">
        <f t="shared" si="16"/>
        <v>2.417684274634624</v>
      </c>
      <c r="I133" s="145">
        <f t="shared" si="16"/>
        <v>3.613163196776359</v>
      </c>
      <c r="J133" s="145">
        <f t="shared" si="16"/>
        <v>2.666945233857998</v>
      </c>
      <c r="K133" s="145">
        <f t="shared" si="16"/>
        <v>4.434789857453181</v>
      </c>
      <c r="L133" s="145">
        <f t="shared" si="16"/>
        <v>4.381576414354593</v>
      </c>
      <c r="M133" s="145">
        <f t="shared" si="16"/>
        <v>1.1356952886469651</v>
      </c>
      <c r="N133" s="145">
        <f t="shared" si="16"/>
        <v>2.3777595420611197</v>
      </c>
      <c r="O133" s="145">
        <f t="shared" si="16"/>
        <v>2.926737611299002</v>
      </c>
      <c r="P133" s="145">
        <f t="shared" si="16"/>
        <v>2.2855122854595233</v>
      </c>
      <c r="Q133" s="145">
        <f t="shared" si="16"/>
        <v>7.145598375775286</v>
      </c>
      <c r="R133" s="145">
        <f t="shared" si="16"/>
        <v>4.673075367710777</v>
      </c>
      <c r="S133" s="145">
        <f t="shared" si="16"/>
        <v>3.662330446812767</v>
      </c>
      <c r="T133" s="145">
        <f t="shared" si="16"/>
        <v>-5.226117543498477</v>
      </c>
      <c r="U133" s="145">
        <f t="shared" si="16"/>
        <v>-2.874515116929033</v>
      </c>
      <c r="V133" s="145">
        <f t="shared" si="16"/>
        <v>1.0275319567355057</v>
      </c>
      <c r="W133" s="145">
        <f t="shared" si="16"/>
        <v>2.0373111043044734</v>
      </c>
      <c r="X133" s="145">
        <f t="shared" si="16"/>
        <v>-0.8478982559498749</v>
      </c>
      <c r="Y133" s="145">
        <f t="shared" si="16"/>
        <v>4.549351446736405</v>
      </c>
      <c r="Z133" s="145">
        <f t="shared" si="16"/>
        <v>3.7329987126968556</v>
      </c>
      <c r="AA133" s="145">
        <f t="shared" si="16"/>
        <v>7.376206626663184</v>
      </c>
      <c r="AB133" s="180">
        <f t="shared" si="16"/>
        <v>2.2020394923865094</v>
      </c>
      <c r="AC133" s="180">
        <f t="shared" si="15"/>
        <v>0.1598373257004404</v>
      </c>
      <c r="AD133" s="180">
        <f t="shared" si="15"/>
        <v>2.3731629645746377</v>
      </c>
    </row>
    <row r="134" spans="1:30" s="146" customFormat="1" ht="30" customHeight="1">
      <c r="A134" s="144"/>
      <c r="B134" s="136" t="s">
        <v>17</v>
      </c>
      <c r="C134" s="137" t="s">
        <v>45</v>
      </c>
      <c r="D134" s="145"/>
      <c r="E134" s="145">
        <f t="shared" si="16"/>
        <v>3.349575244266423</v>
      </c>
      <c r="F134" s="145">
        <f t="shared" si="16"/>
        <v>2.5776874192158683</v>
      </c>
      <c r="G134" s="145">
        <f t="shared" si="16"/>
        <v>3.5782804915131416</v>
      </c>
      <c r="H134" s="145">
        <f t="shared" si="16"/>
        <v>2.2180638511772433</v>
      </c>
      <c r="I134" s="145">
        <f t="shared" si="16"/>
        <v>3.280314394455952</v>
      </c>
      <c r="J134" s="145">
        <f t="shared" si="16"/>
        <v>1.7529118502602747</v>
      </c>
      <c r="K134" s="145">
        <f t="shared" si="16"/>
        <v>3.2659216383283285</v>
      </c>
      <c r="L134" s="145">
        <f t="shared" si="16"/>
        <v>3.4527927924497437</v>
      </c>
      <c r="M134" s="145">
        <f t="shared" si="16"/>
        <v>1.4474696427059675</v>
      </c>
      <c r="N134" s="145">
        <f t="shared" si="16"/>
        <v>2.1190906831486833</v>
      </c>
      <c r="O134" s="145">
        <f t="shared" si="16"/>
        <v>2.9852125036417876</v>
      </c>
      <c r="P134" s="145">
        <f t="shared" si="16"/>
        <v>2.058263413557082</v>
      </c>
      <c r="Q134" s="145">
        <f t="shared" si="16"/>
        <v>7.495892800400239</v>
      </c>
      <c r="R134" s="145">
        <f t="shared" si="16"/>
        <v>1.4600789631332267</v>
      </c>
      <c r="S134" s="145">
        <f t="shared" si="16"/>
        <v>3.244488043156535</v>
      </c>
      <c r="T134" s="145">
        <f t="shared" si="16"/>
        <v>-1.0673731453059387</v>
      </c>
      <c r="U134" s="145">
        <f t="shared" si="16"/>
        <v>1.2919053745691134</v>
      </c>
      <c r="V134" s="145">
        <f t="shared" si="16"/>
        <v>-0.9297218922768802</v>
      </c>
      <c r="W134" s="145">
        <f t="shared" si="16"/>
        <v>0.8528723397821514</v>
      </c>
      <c r="X134" s="145">
        <f t="shared" si="16"/>
        <v>-1.2915015748373837</v>
      </c>
      <c r="Y134" s="145">
        <f t="shared" si="16"/>
        <v>5.601590430685954</v>
      </c>
      <c r="Z134" s="145">
        <f t="shared" si="16"/>
        <v>5.0944815416189115</v>
      </c>
      <c r="AA134" s="145">
        <f t="shared" si="16"/>
        <v>8.00553955968164</v>
      </c>
      <c r="AB134" s="180">
        <f t="shared" si="16"/>
        <v>10.527162702535575</v>
      </c>
      <c r="AC134" s="180">
        <f aca="true" t="shared" si="17" ref="AC134:AD139">(AC103/AB103-1)*100</f>
        <v>2.2331024189268023</v>
      </c>
      <c r="AD134" s="180">
        <f t="shared" si="17"/>
        <v>1.9287762289907473</v>
      </c>
    </row>
    <row r="135" spans="1:30" s="146" customFormat="1" ht="18" customHeight="1">
      <c r="A135" s="144"/>
      <c r="B135" s="136" t="s">
        <v>18</v>
      </c>
      <c r="C135" s="107" t="s">
        <v>46</v>
      </c>
      <c r="D135" s="145"/>
      <c r="E135" s="145">
        <f t="shared" si="16"/>
        <v>1.9446916510102552</v>
      </c>
      <c r="F135" s="145">
        <f t="shared" si="16"/>
        <v>18.93368683112935</v>
      </c>
      <c r="G135" s="145">
        <f t="shared" si="16"/>
        <v>5.7999184450183705</v>
      </c>
      <c r="H135" s="145">
        <f t="shared" si="16"/>
        <v>-0.3038400760563831</v>
      </c>
      <c r="I135" s="145">
        <f t="shared" si="16"/>
        <v>2.8840020360693552</v>
      </c>
      <c r="J135" s="145">
        <f t="shared" si="16"/>
        <v>12.859710540653957</v>
      </c>
      <c r="K135" s="145">
        <f t="shared" si="16"/>
        <v>9.52328104277762</v>
      </c>
      <c r="L135" s="145">
        <f t="shared" si="16"/>
        <v>1.1850658398058433</v>
      </c>
      <c r="M135" s="145">
        <f t="shared" si="16"/>
        <v>-0.5698205415798685</v>
      </c>
      <c r="N135" s="145">
        <f t="shared" si="16"/>
        <v>7.279905727839497</v>
      </c>
      <c r="O135" s="145">
        <f t="shared" si="16"/>
        <v>4.896024034173596</v>
      </c>
      <c r="P135" s="145">
        <f t="shared" si="16"/>
        <v>8.611832095229577</v>
      </c>
      <c r="Q135" s="145">
        <f t="shared" si="16"/>
        <v>4.213362779352625</v>
      </c>
      <c r="R135" s="145">
        <f t="shared" si="16"/>
        <v>2.094650693867872</v>
      </c>
      <c r="S135" s="145">
        <f t="shared" si="16"/>
        <v>13.306845113620502</v>
      </c>
      <c r="T135" s="145">
        <f t="shared" si="16"/>
        <v>15.774633446119157</v>
      </c>
      <c r="U135" s="145">
        <f t="shared" si="16"/>
        <v>0.22642400625838555</v>
      </c>
      <c r="V135" s="145">
        <f t="shared" si="16"/>
        <v>-20.34184358726643</v>
      </c>
      <c r="W135" s="145">
        <f t="shared" si="16"/>
        <v>-0.4773543255844892</v>
      </c>
      <c r="X135" s="145">
        <f t="shared" si="16"/>
        <v>1.920061822424013</v>
      </c>
      <c r="Y135" s="145">
        <f t="shared" si="16"/>
        <v>4.68530142968584</v>
      </c>
      <c r="Z135" s="145">
        <f t="shared" si="16"/>
        <v>5.524080799779929</v>
      </c>
      <c r="AA135" s="145">
        <f t="shared" si="16"/>
        <v>5.494599776269382</v>
      </c>
      <c r="AB135" s="180">
        <f t="shared" si="16"/>
        <v>14.321194642376778</v>
      </c>
      <c r="AC135" s="180">
        <f t="shared" si="17"/>
        <v>-13.673052823972998</v>
      </c>
      <c r="AD135" s="180">
        <f t="shared" si="17"/>
        <v>9.323119053203444</v>
      </c>
    </row>
    <row r="136" spans="1:30" s="146" customFormat="1" ht="18" customHeight="1">
      <c r="A136" s="144"/>
      <c r="B136" s="136" t="s">
        <v>19</v>
      </c>
      <c r="C136" s="107" t="s">
        <v>47</v>
      </c>
      <c r="D136" s="145"/>
      <c r="E136" s="145">
        <f t="shared" si="16"/>
        <v>3.551388158779445</v>
      </c>
      <c r="F136" s="145">
        <f t="shared" si="16"/>
        <v>4.03562208789825</v>
      </c>
      <c r="G136" s="145">
        <f t="shared" si="16"/>
        <v>-8.965566806749713</v>
      </c>
      <c r="H136" s="145">
        <f t="shared" si="16"/>
        <v>0.8700891280410517</v>
      </c>
      <c r="I136" s="145">
        <f t="shared" si="16"/>
        <v>8.365910223719819</v>
      </c>
      <c r="J136" s="145">
        <f t="shared" si="16"/>
        <v>-2.5084768957075676</v>
      </c>
      <c r="K136" s="145">
        <f t="shared" si="16"/>
        <v>0.11853284412541853</v>
      </c>
      <c r="L136" s="145">
        <f t="shared" si="16"/>
        <v>3.8535983144645236</v>
      </c>
      <c r="M136" s="145">
        <f t="shared" si="16"/>
        <v>6.346843265783675</v>
      </c>
      <c r="N136" s="145">
        <f t="shared" si="16"/>
        <v>1.7740212205519912</v>
      </c>
      <c r="O136" s="145">
        <f t="shared" si="16"/>
        <v>2.262805587892891</v>
      </c>
      <c r="P136" s="145">
        <f t="shared" si="16"/>
        <v>0.8561603225424097</v>
      </c>
      <c r="Q136" s="145">
        <f t="shared" si="16"/>
        <v>21.10641557097841</v>
      </c>
      <c r="R136" s="145">
        <f t="shared" si="16"/>
        <v>-8.65102964672465</v>
      </c>
      <c r="S136" s="145">
        <f t="shared" si="16"/>
        <v>-0.44819083941650684</v>
      </c>
      <c r="T136" s="145">
        <f t="shared" si="16"/>
        <v>-11.19573704887632</v>
      </c>
      <c r="U136" s="145">
        <f t="shared" si="16"/>
        <v>-2.7635904005935186</v>
      </c>
      <c r="V136" s="145">
        <f t="shared" si="16"/>
        <v>-11.528910585417707</v>
      </c>
      <c r="W136" s="145">
        <f t="shared" si="16"/>
        <v>0.42801416599123066</v>
      </c>
      <c r="X136" s="145">
        <f t="shared" si="16"/>
        <v>6.026692534916167</v>
      </c>
      <c r="Y136" s="145">
        <f t="shared" si="16"/>
        <v>6.093591810716559</v>
      </c>
      <c r="Z136" s="145">
        <f t="shared" si="16"/>
        <v>4.89642717032881</v>
      </c>
      <c r="AA136" s="145">
        <f t="shared" si="16"/>
        <v>1.905692481342336</v>
      </c>
      <c r="AB136" s="180">
        <f t="shared" si="16"/>
        <v>2.168946374784686</v>
      </c>
      <c r="AC136" s="180">
        <f t="shared" si="17"/>
        <v>-11.163680257337116</v>
      </c>
      <c r="AD136" s="180">
        <f t="shared" si="17"/>
        <v>5.939952060732789</v>
      </c>
    </row>
    <row r="137" spans="1:30" s="146" customFormat="1" ht="18" customHeight="1">
      <c r="A137" s="144"/>
      <c r="B137" s="136" t="s">
        <v>20</v>
      </c>
      <c r="C137" s="107" t="s">
        <v>48</v>
      </c>
      <c r="D137" s="145"/>
      <c r="E137" s="145">
        <f t="shared" si="16"/>
        <v>25.586196726146593</v>
      </c>
      <c r="F137" s="145">
        <f t="shared" si="16"/>
        <v>9.432245185533116</v>
      </c>
      <c r="G137" s="145">
        <f t="shared" si="16"/>
        <v>11.291144673659348</v>
      </c>
      <c r="H137" s="145">
        <f t="shared" si="16"/>
        <v>10.104613604589495</v>
      </c>
      <c r="I137" s="145">
        <f t="shared" si="16"/>
        <v>14.70073120539428</v>
      </c>
      <c r="J137" s="145">
        <f t="shared" si="16"/>
        <v>20.674517588227424</v>
      </c>
      <c r="K137" s="145">
        <f t="shared" si="16"/>
        <v>14.051403716884137</v>
      </c>
      <c r="L137" s="145">
        <f t="shared" si="16"/>
        <v>16.029899180407448</v>
      </c>
      <c r="M137" s="145">
        <f t="shared" si="16"/>
        <v>16.365874647415968</v>
      </c>
      <c r="N137" s="145">
        <f t="shared" si="16"/>
        <v>10.5463173139142</v>
      </c>
      <c r="O137" s="145">
        <f t="shared" si="16"/>
        <v>29.410289048490633</v>
      </c>
      <c r="P137" s="145">
        <f t="shared" si="16"/>
        <v>4.788811269142701</v>
      </c>
      <c r="Q137" s="145">
        <f t="shared" si="16"/>
        <v>14.398470740580871</v>
      </c>
      <c r="R137" s="145">
        <f t="shared" si="16"/>
        <v>14.443486176992003</v>
      </c>
      <c r="S137" s="145">
        <f t="shared" si="16"/>
        <v>10.34152519310878</v>
      </c>
      <c r="T137" s="145">
        <f t="shared" si="16"/>
        <v>-0.2580094382129139</v>
      </c>
      <c r="U137" s="145">
        <f t="shared" si="16"/>
        <v>-7.518271429997947</v>
      </c>
      <c r="V137" s="145">
        <f t="shared" si="16"/>
        <v>-16.816802920458652</v>
      </c>
      <c r="W137" s="145">
        <f t="shared" si="16"/>
        <v>-5.723716336079809</v>
      </c>
      <c r="X137" s="145">
        <f t="shared" si="16"/>
        <v>-5.178891052497003</v>
      </c>
      <c r="Y137" s="145">
        <f t="shared" si="16"/>
        <v>2.718774200685936</v>
      </c>
      <c r="Z137" s="145">
        <f t="shared" si="16"/>
        <v>1.4142814830770956</v>
      </c>
      <c r="AA137" s="145">
        <f t="shared" si="16"/>
        <v>3.6971398607432704</v>
      </c>
      <c r="AB137" s="180">
        <f t="shared" si="16"/>
        <v>9.721110947531475</v>
      </c>
      <c r="AC137" s="180">
        <f t="shared" si="17"/>
        <v>2.1480159146860967</v>
      </c>
      <c r="AD137" s="180">
        <f t="shared" si="17"/>
        <v>1.2136199570521367</v>
      </c>
    </row>
    <row r="138" spans="2:30" s="13" customFormat="1" ht="12.75">
      <c r="B138" s="20"/>
      <c r="C138" s="26"/>
      <c r="D138" s="1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177"/>
      <c r="AB138" s="177"/>
      <c r="AC138" s="177"/>
      <c r="AD138" s="177"/>
    </row>
    <row r="139" spans="2:30" s="13" customFormat="1" ht="18" customHeight="1">
      <c r="B139" s="43" t="s">
        <v>53</v>
      </c>
      <c r="C139" s="93"/>
      <c r="D139" s="43"/>
      <c r="E139" s="93">
        <f t="shared" si="16"/>
        <v>1.248549131272103</v>
      </c>
      <c r="F139" s="93">
        <f t="shared" si="16"/>
        <v>2.6409488774707723</v>
      </c>
      <c r="G139" s="93">
        <f t="shared" si="16"/>
        <v>6.110887840539814</v>
      </c>
      <c r="H139" s="93">
        <f t="shared" si="16"/>
        <v>4.997946369989847</v>
      </c>
      <c r="I139" s="93">
        <f t="shared" si="16"/>
        <v>5.96530242641391</v>
      </c>
      <c r="J139" s="93">
        <f t="shared" si="16"/>
        <v>3.952539416499379</v>
      </c>
      <c r="K139" s="93">
        <f t="shared" si="16"/>
        <v>3.722957702766605</v>
      </c>
      <c r="L139" s="93">
        <f t="shared" si="16"/>
        <v>2.6232773064499115</v>
      </c>
      <c r="M139" s="93">
        <f t="shared" si="16"/>
        <v>5.0263061351480065</v>
      </c>
      <c r="N139" s="93">
        <f t="shared" si="16"/>
        <v>4.852993336402256</v>
      </c>
      <c r="O139" s="93">
        <f aca="true" t="shared" si="18" ref="O139:AB139">(O108/N108-1)*100</f>
        <v>4.71381925372536</v>
      </c>
      <c r="P139" s="93">
        <f t="shared" si="18"/>
        <v>5.098055113548616</v>
      </c>
      <c r="Q139" s="93">
        <f t="shared" si="18"/>
        <v>3.6468084779132104</v>
      </c>
      <c r="R139" s="93">
        <f t="shared" si="18"/>
        <v>-2.0152603805869918</v>
      </c>
      <c r="S139" s="93">
        <f t="shared" si="18"/>
        <v>2.014708363816764</v>
      </c>
      <c r="T139" s="93">
        <f t="shared" si="18"/>
        <v>0.4014423730245076</v>
      </c>
      <c r="U139" s="93">
        <f t="shared" si="18"/>
        <v>-3.4468120802731983</v>
      </c>
      <c r="V139" s="93">
        <f t="shared" si="18"/>
        <v>-6.553079797437533</v>
      </c>
      <c r="W139" s="93">
        <f t="shared" si="18"/>
        <v>-1.8292846981378008</v>
      </c>
      <c r="X139" s="93">
        <f t="shared" si="18"/>
        <v>3.21856913166374</v>
      </c>
      <c r="Y139" s="93">
        <f t="shared" si="18"/>
        <v>6.438080512013555</v>
      </c>
      <c r="Z139" s="93">
        <f t="shared" si="18"/>
        <v>5.885863775185496</v>
      </c>
      <c r="AA139" s="182">
        <f t="shared" si="18"/>
        <v>5.723651052305945</v>
      </c>
      <c r="AB139" s="182">
        <f t="shared" si="18"/>
        <v>5.283177406983097</v>
      </c>
      <c r="AC139" s="182">
        <f t="shared" si="17"/>
        <v>-4.986316096148702</v>
      </c>
      <c r="AD139" s="182">
        <f t="shared" si="17"/>
        <v>5.531957265914711</v>
      </c>
    </row>
    <row r="140" spans="2:30" s="13" customFormat="1" ht="18" customHeight="1">
      <c r="B140" s="66"/>
      <c r="C140" s="67"/>
      <c r="D140" s="60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186"/>
      <c r="AD140" s="186"/>
    </row>
    <row r="141" spans="2:16" ht="15" customHeight="1">
      <c r="B141" s="44" t="s">
        <v>26</v>
      </c>
      <c r="G141" s="10"/>
      <c r="O141" s="46"/>
      <c r="P141" s="46"/>
    </row>
    <row r="142" spans="1:30" s="111" customFormat="1" ht="20.25" customHeight="1">
      <c r="A142" s="108"/>
      <c r="B142" s="109" t="s">
        <v>27</v>
      </c>
      <c r="C142" s="110"/>
      <c r="G142" s="112"/>
      <c r="H142" s="110"/>
      <c r="I142" s="110"/>
      <c r="J142" s="110"/>
      <c r="K142" s="110"/>
      <c r="L142" s="110"/>
      <c r="M142" s="110"/>
      <c r="N142" s="110"/>
      <c r="O142" s="113"/>
      <c r="P142" s="113"/>
      <c r="Q142" s="110"/>
      <c r="R142" s="110"/>
      <c r="S142" s="110"/>
      <c r="T142" s="110"/>
      <c r="U142" s="110"/>
      <c r="V142" s="110"/>
      <c r="W142" s="110"/>
      <c r="X142" s="110"/>
      <c r="Y142" s="114"/>
      <c r="Z142" s="114"/>
      <c r="AA142" s="114"/>
      <c r="AB142" s="36"/>
      <c r="AC142" s="36"/>
      <c r="AD142" s="36"/>
    </row>
    <row r="143" spans="1:30" s="111" customFormat="1" ht="12.75">
      <c r="A143" s="108"/>
      <c r="B143" s="115" t="s">
        <v>92</v>
      </c>
      <c r="C143" s="110"/>
      <c r="G143" s="116"/>
      <c r="H143" s="110"/>
      <c r="I143" s="110"/>
      <c r="J143" s="110"/>
      <c r="K143" s="110"/>
      <c r="L143" s="110"/>
      <c r="M143" s="110"/>
      <c r="N143" s="110"/>
      <c r="O143" s="113"/>
      <c r="P143" s="113"/>
      <c r="Q143" s="110"/>
      <c r="R143" s="110"/>
      <c r="S143" s="110"/>
      <c r="T143" s="110"/>
      <c r="U143" s="110"/>
      <c r="V143" s="110"/>
      <c r="W143" s="110"/>
      <c r="X143" s="110"/>
      <c r="Y143" s="117"/>
      <c r="Z143" s="117"/>
      <c r="AA143" s="117"/>
      <c r="AB143" s="40"/>
      <c r="AC143" s="36"/>
      <c r="AD143" s="36"/>
    </row>
    <row r="144" spans="1:30" s="122" customFormat="1" ht="15" customHeight="1">
      <c r="A144" s="118"/>
      <c r="B144" s="119" t="s">
        <v>91</v>
      </c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20"/>
      <c r="W144" s="120"/>
      <c r="X144" s="120"/>
      <c r="Y144" s="120"/>
      <c r="Z144" s="121"/>
      <c r="AA144" s="121"/>
      <c r="AB144" s="40"/>
      <c r="AC144" s="40"/>
      <c r="AD144" s="40"/>
    </row>
    <row r="145" spans="1:30" s="122" customFormat="1" ht="15" customHeight="1">
      <c r="A145" s="118"/>
      <c r="B145" s="204" t="s">
        <v>95</v>
      </c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121"/>
      <c r="AA145" s="121"/>
      <c r="AB145" s="40"/>
      <c r="AC145" s="194"/>
      <c r="AD145" s="194"/>
    </row>
    <row r="146" spans="2:24" ht="10.5" customHeight="1" thickBot="1">
      <c r="B146" s="82"/>
      <c r="C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3"/>
      <c r="X146" s="83"/>
    </row>
    <row r="147" spans="2:30" s="111" customFormat="1" ht="16.5" customHeight="1" thickTop="1">
      <c r="B147" s="123" t="s">
        <v>108</v>
      </c>
      <c r="C147" s="124"/>
      <c r="D147" s="125"/>
      <c r="E147" s="125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4"/>
      <c r="V147" s="124"/>
      <c r="W147" s="124"/>
      <c r="X147" s="124"/>
      <c r="Y147" s="127"/>
      <c r="Z147" s="127"/>
      <c r="AA147" s="127"/>
      <c r="AB147" s="127"/>
      <c r="AC147" s="193"/>
      <c r="AD147" s="193"/>
    </row>
    <row r="148" spans="2:30" s="111" customFormat="1" ht="5.25" customHeight="1">
      <c r="B148" s="128"/>
      <c r="C148" s="128"/>
      <c r="F148" s="129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30"/>
      <c r="Z148" s="130"/>
      <c r="AA148" s="130"/>
      <c r="AB148" s="36"/>
      <c r="AC148" s="49"/>
      <c r="AD148" s="49"/>
    </row>
    <row r="149" spans="2:30" s="111" customFormat="1" ht="15.75" customHeight="1">
      <c r="B149" s="131" t="s">
        <v>109</v>
      </c>
      <c r="C149" s="131"/>
      <c r="F149" s="132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31"/>
      <c r="V149" s="131"/>
      <c r="W149" s="131"/>
      <c r="X149" s="131"/>
      <c r="Y149" s="133"/>
      <c r="Z149" s="133"/>
      <c r="AA149" s="133"/>
      <c r="AB149" s="50"/>
      <c r="AC149" s="36"/>
      <c r="AD149" s="36"/>
    </row>
    <row r="150" spans="6:30" ht="15.75" customHeight="1">
      <c r="F150" s="10"/>
      <c r="Y150" s="84"/>
      <c r="Z150" s="84"/>
      <c r="AA150" s="84"/>
      <c r="AB150" s="84"/>
      <c r="AC150" s="84"/>
      <c r="AD150" s="84"/>
    </row>
    <row r="151" ht="15.75" customHeight="1">
      <c r="F151" s="10"/>
    </row>
  </sheetData>
  <sheetProtection/>
  <mergeCells count="5">
    <mergeCell ref="B86:C86"/>
    <mergeCell ref="B4:C4"/>
    <mergeCell ref="B34:C34"/>
    <mergeCell ref="B59:C59"/>
    <mergeCell ref="B145:Y145"/>
  </mergeCells>
  <hyperlinks>
    <hyperlink ref="B144:U144" r:id="rId1" tooltip="Μεθοδολογία της αλυσιδωτής σύνδεσης" display="2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. σχετικό μεθοδολογικό σημείωμα."/>
  </hyperlinks>
  <printOptions horizontalCentered="1"/>
  <pageMargins left="0.15748031496062992" right="0.15748031496062992" top="0.35433070866141736" bottom="0.1968503937007874" header="0.4330708661417323" footer="0.2362204724409449"/>
  <pageSetup fitToHeight="6" horizontalDpi="600" verticalDpi="600" orientation="landscape" paperSize="9" scale="52" r:id="rId3"/>
  <rowBreaks count="4" manualBreakCount="4">
    <brk id="33" min="1" max="29" man="1"/>
    <brk id="58" min="1" max="29" man="1"/>
    <brk id="85" min="1" max="29" man="1"/>
    <brk id="114" min="1" max="2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55"/>
  <sheetViews>
    <sheetView showOutlineSymbols="0" defaultGridColor="0" zoomScaleSheetLayoutView="75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53.125" style="1" customWidth="1"/>
    <col min="4" max="4" width="9.375" style="57" customWidth="1"/>
    <col min="5" max="6" width="9.375" style="1" customWidth="1"/>
    <col min="7" max="7" width="9.875" style="1" customWidth="1"/>
    <col min="8" max="24" width="9.375" style="1" customWidth="1"/>
    <col min="25" max="30" width="9.375" style="40" customWidth="1"/>
    <col min="31" max="16384" width="12.00390625" style="1" customWidth="1"/>
  </cols>
  <sheetData>
    <row r="1" spans="2:30" s="45" customFormat="1" ht="37.5" customHeight="1" thickBot="1">
      <c r="B1" s="85" t="s">
        <v>72</v>
      </c>
      <c r="C1" s="68"/>
      <c r="D1" s="69"/>
      <c r="E1" s="70"/>
      <c r="F1" s="5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72"/>
      <c r="AB1" s="72"/>
      <c r="AC1" s="72"/>
      <c r="AD1" s="72"/>
    </row>
    <row r="2" spans="2:30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62">
        <v>2018</v>
      </c>
      <c r="AB3" s="16">
        <v>2019</v>
      </c>
      <c r="AC3" s="16" t="s">
        <v>89</v>
      </c>
      <c r="AD3" s="16" t="s">
        <v>110</v>
      </c>
    </row>
    <row r="4" spans="1:154" s="19" customFormat="1" ht="21.75" customHeight="1">
      <c r="A4" s="17"/>
      <c r="B4" s="102" t="s">
        <v>55</v>
      </c>
      <c r="C4" s="103"/>
      <c r="D4" s="1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61"/>
      <c r="AB4" s="22"/>
      <c r="AC4" s="157"/>
      <c r="AD4" s="157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</row>
    <row r="5" spans="1:154" s="19" customFormat="1" ht="14.25" customHeight="1">
      <c r="A5" s="17"/>
      <c r="B5" s="134" t="s">
        <v>56</v>
      </c>
      <c r="C5" s="153"/>
      <c r="D5" s="5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61"/>
      <c r="AB5" s="22"/>
      <c r="AC5" s="157"/>
      <c r="AD5" s="157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</row>
    <row r="6" spans="1:30" s="23" customFormat="1" ht="18" customHeight="1">
      <c r="A6" s="13"/>
      <c r="B6" s="154"/>
      <c r="C6" s="155" t="s">
        <v>57</v>
      </c>
      <c r="D6" s="22">
        <v>953.3</v>
      </c>
      <c r="E6" s="22">
        <v>1049.3</v>
      </c>
      <c r="F6" s="22">
        <v>1238.4</v>
      </c>
      <c r="G6" s="22">
        <v>1455.4</v>
      </c>
      <c r="H6" s="22">
        <v>1562.9</v>
      </c>
      <c r="I6" s="22">
        <v>1598.4</v>
      </c>
      <c r="J6" s="22">
        <v>1819.4</v>
      </c>
      <c r="K6" s="22">
        <v>1972.7</v>
      </c>
      <c r="L6" s="22">
        <v>2300.8</v>
      </c>
      <c r="M6" s="22">
        <v>2297</v>
      </c>
      <c r="N6" s="22">
        <v>2447.7</v>
      </c>
      <c r="O6" s="22">
        <v>2703.8</v>
      </c>
      <c r="P6" s="22">
        <v>2879.7</v>
      </c>
      <c r="Q6" s="22">
        <v>3241.5</v>
      </c>
      <c r="R6" s="22">
        <v>3506.6</v>
      </c>
      <c r="S6" s="22">
        <v>3594.7</v>
      </c>
      <c r="T6" s="22">
        <v>3780</v>
      </c>
      <c r="U6" s="22">
        <v>3657.6</v>
      </c>
      <c r="V6" s="22">
        <v>3320.5</v>
      </c>
      <c r="W6" s="22">
        <v>2926</v>
      </c>
      <c r="X6" s="22">
        <v>2924.7</v>
      </c>
      <c r="Y6" s="22">
        <v>2886.1</v>
      </c>
      <c r="Z6" s="22">
        <v>3000.9</v>
      </c>
      <c r="AA6" s="61">
        <v>3150.505</v>
      </c>
      <c r="AB6" s="22">
        <v>3715.1</v>
      </c>
      <c r="AC6" s="22">
        <v>4303.8</v>
      </c>
      <c r="AD6" s="22">
        <v>4727.6</v>
      </c>
    </row>
    <row r="7" spans="1:30" s="23" customFormat="1" ht="18" customHeight="1">
      <c r="A7" s="13"/>
      <c r="B7" s="154"/>
      <c r="C7" s="155" t="s">
        <v>58</v>
      </c>
      <c r="D7" s="22">
        <v>4749.695</v>
      </c>
      <c r="E7" s="22">
        <v>5028.957</v>
      </c>
      <c r="F7" s="22">
        <v>5234.633</v>
      </c>
      <c r="G7" s="22">
        <v>5650.568</v>
      </c>
      <c r="H7" s="22">
        <v>5970.739</v>
      </c>
      <c r="I7" s="22">
        <v>6558.683</v>
      </c>
      <c r="J7" s="22">
        <v>7032.86</v>
      </c>
      <c r="K7" s="22">
        <v>7335.291</v>
      </c>
      <c r="L7" s="22">
        <v>7821.876</v>
      </c>
      <c r="M7" s="22">
        <v>8518.428</v>
      </c>
      <c r="N7" s="22">
        <v>9126.239</v>
      </c>
      <c r="O7" s="22">
        <v>9829.075</v>
      </c>
      <c r="P7" s="22">
        <v>11195.397</v>
      </c>
      <c r="Q7" s="22">
        <v>12689.769</v>
      </c>
      <c r="R7" s="22">
        <v>11895.441</v>
      </c>
      <c r="S7" s="22">
        <v>12771.03</v>
      </c>
      <c r="T7" s="22">
        <v>13032.847</v>
      </c>
      <c r="U7" s="22">
        <v>13005.133</v>
      </c>
      <c r="V7" s="22">
        <v>12064.185</v>
      </c>
      <c r="W7" s="22">
        <v>11976.191</v>
      </c>
      <c r="X7" s="22">
        <v>12045.037</v>
      </c>
      <c r="Y7" s="22">
        <v>12421.141</v>
      </c>
      <c r="Z7" s="22">
        <v>13149.229</v>
      </c>
      <c r="AA7" s="61">
        <v>14000.731</v>
      </c>
      <c r="AB7" s="22">
        <v>14571.94</v>
      </c>
      <c r="AC7" s="22">
        <v>13725.144</v>
      </c>
      <c r="AD7" s="22">
        <v>14541</v>
      </c>
    </row>
    <row r="8" spans="1:30" s="23" customFormat="1" ht="18" customHeight="1">
      <c r="A8" s="13"/>
      <c r="B8" s="154"/>
      <c r="C8" s="155" t="s">
        <v>73</v>
      </c>
      <c r="D8" s="22">
        <v>2041.6519999999998</v>
      </c>
      <c r="E8" s="22">
        <v>1935.845</v>
      </c>
      <c r="F8" s="22">
        <v>2016.942</v>
      </c>
      <c r="G8" s="22">
        <v>1728.654</v>
      </c>
      <c r="H8" s="22">
        <v>1940.6589999999999</v>
      </c>
      <c r="I8" s="22">
        <v>2180.361</v>
      </c>
      <c r="J8" s="22">
        <v>2043.0339999999997</v>
      </c>
      <c r="K8" s="22">
        <v>2430.17</v>
      </c>
      <c r="L8" s="22">
        <v>2527.412</v>
      </c>
      <c r="M8" s="22">
        <v>3058.197</v>
      </c>
      <c r="N8" s="22">
        <v>3327.3480000000004</v>
      </c>
      <c r="O8" s="22">
        <v>3936.723</v>
      </c>
      <c r="P8" s="22">
        <v>4269.535</v>
      </c>
      <c r="Q8" s="22">
        <v>5504.407</v>
      </c>
      <c r="R8" s="22">
        <v>4271.951999999999</v>
      </c>
      <c r="S8" s="22">
        <v>4663.343</v>
      </c>
      <c r="T8" s="22">
        <v>3747.994</v>
      </c>
      <c r="U8" s="22">
        <v>3149.962</v>
      </c>
      <c r="V8" s="22">
        <v>2325.878</v>
      </c>
      <c r="W8" s="22">
        <v>2364.385</v>
      </c>
      <c r="X8" s="22">
        <v>2446.343</v>
      </c>
      <c r="Y8" s="22">
        <v>3301.231</v>
      </c>
      <c r="Z8" s="22">
        <v>4192.974</v>
      </c>
      <c r="AA8" s="22">
        <v>4180.306</v>
      </c>
      <c r="AB8" s="22">
        <v>4673.802</v>
      </c>
      <c r="AC8" s="22">
        <v>4134.693</v>
      </c>
      <c r="AD8" s="22">
        <v>3971.71</v>
      </c>
    </row>
    <row r="9" spans="1:30" s="99" customFormat="1" ht="18" customHeight="1">
      <c r="A9" s="97"/>
      <c r="B9" s="154" t="s">
        <v>0</v>
      </c>
      <c r="C9" s="105" t="s">
        <v>103</v>
      </c>
      <c r="D9" s="98">
        <v>106.542</v>
      </c>
      <c r="E9" s="98">
        <v>15.258</v>
      </c>
      <c r="F9" s="98">
        <v>-39.127</v>
      </c>
      <c r="G9" s="98">
        <v>-54.457</v>
      </c>
      <c r="H9" s="98">
        <v>-135.849</v>
      </c>
      <c r="I9" s="98">
        <v>52.473</v>
      </c>
      <c r="J9" s="98">
        <v>-128.735</v>
      </c>
      <c r="K9" s="98">
        <v>-57.744</v>
      </c>
      <c r="L9" s="98">
        <v>-78.416</v>
      </c>
      <c r="M9" s="98">
        <v>197.443</v>
      </c>
      <c r="N9" s="98">
        <v>136.626</v>
      </c>
      <c r="O9" s="98">
        <v>-75.722</v>
      </c>
      <c r="P9" s="98">
        <v>-204.325</v>
      </c>
      <c r="Q9" s="98">
        <v>337.039</v>
      </c>
      <c r="R9" s="98">
        <v>-105.453</v>
      </c>
      <c r="S9" s="98">
        <v>305.375</v>
      </c>
      <c r="T9" s="98">
        <v>-21.772</v>
      </c>
      <c r="U9" s="98">
        <v>135.63</v>
      </c>
      <c r="V9" s="98">
        <v>-214.123</v>
      </c>
      <c r="W9" s="98">
        <v>38.412</v>
      </c>
      <c r="X9" s="98">
        <v>143.568</v>
      </c>
      <c r="Y9" s="98">
        <v>-127.848</v>
      </c>
      <c r="Z9" s="98">
        <v>-30.949</v>
      </c>
      <c r="AA9" s="183">
        <v>109.436</v>
      </c>
      <c r="AB9" s="98">
        <v>344.036</v>
      </c>
      <c r="AC9" s="98">
        <v>-173.641</v>
      </c>
      <c r="AD9" s="98">
        <v>-206.72</v>
      </c>
    </row>
    <row r="10" spans="1:30" s="99" customFormat="1" ht="18" customHeight="1">
      <c r="A10" s="100"/>
      <c r="B10" s="154"/>
      <c r="C10" s="105" t="s">
        <v>74</v>
      </c>
      <c r="D10" s="98">
        <v>1935.11</v>
      </c>
      <c r="E10" s="98">
        <v>1920.587</v>
      </c>
      <c r="F10" s="98">
        <v>2056.069</v>
      </c>
      <c r="G10" s="98">
        <v>1783.111</v>
      </c>
      <c r="H10" s="98">
        <v>2076.508</v>
      </c>
      <c r="I10" s="98">
        <v>2127.888</v>
      </c>
      <c r="J10" s="98">
        <v>2171.769</v>
      </c>
      <c r="K10" s="98">
        <v>2487.914</v>
      </c>
      <c r="L10" s="98">
        <v>2605.828</v>
      </c>
      <c r="M10" s="98">
        <v>2860.754</v>
      </c>
      <c r="N10" s="98">
        <v>3190.722</v>
      </c>
      <c r="O10" s="98">
        <v>4012.445</v>
      </c>
      <c r="P10" s="98">
        <v>4473.86</v>
      </c>
      <c r="Q10" s="98">
        <v>5167.368</v>
      </c>
      <c r="R10" s="98">
        <v>4377.405</v>
      </c>
      <c r="S10" s="98">
        <v>4357.968</v>
      </c>
      <c r="T10" s="98">
        <v>3769.766</v>
      </c>
      <c r="U10" s="98">
        <v>3014.332</v>
      </c>
      <c r="V10" s="98">
        <v>2540.001</v>
      </c>
      <c r="W10" s="98">
        <v>2325.973</v>
      </c>
      <c r="X10" s="98">
        <v>2302.775</v>
      </c>
      <c r="Y10" s="98">
        <v>3429.055</v>
      </c>
      <c r="Z10" s="98">
        <v>4223.923</v>
      </c>
      <c r="AA10" s="183">
        <v>4070.87</v>
      </c>
      <c r="AB10" s="98">
        <v>4329.766</v>
      </c>
      <c r="AC10" s="98">
        <v>4308.334</v>
      </c>
      <c r="AD10" s="98">
        <v>4178.43</v>
      </c>
    </row>
    <row r="11" spans="1:30" s="23" customFormat="1" ht="18" customHeight="1">
      <c r="A11" s="13"/>
      <c r="B11" s="154" t="s">
        <v>0</v>
      </c>
      <c r="C11" s="155" t="s">
        <v>59</v>
      </c>
      <c r="D11" s="22">
        <v>5126.296</v>
      </c>
      <c r="E11" s="22">
        <v>5602.218</v>
      </c>
      <c r="F11" s="22">
        <v>5793.212</v>
      </c>
      <c r="G11" s="22">
        <v>6223.84</v>
      </c>
      <c r="H11" s="22">
        <v>6512.989</v>
      </c>
      <c r="I11" s="22">
        <v>7412.55</v>
      </c>
      <c r="J11" s="22">
        <v>7787.332</v>
      </c>
      <c r="K11" s="22">
        <v>7411.902</v>
      </c>
      <c r="L11" s="22">
        <v>7419.714</v>
      </c>
      <c r="M11" s="22">
        <v>7882.902</v>
      </c>
      <c r="N11" s="22">
        <v>8254.855</v>
      </c>
      <c r="O11" s="22">
        <v>8549.726</v>
      </c>
      <c r="P11" s="22">
        <v>9326.474</v>
      </c>
      <c r="Q11" s="22">
        <v>9520.3</v>
      </c>
      <c r="R11" s="22">
        <v>9099.1</v>
      </c>
      <c r="S11" s="22">
        <v>9778.696</v>
      </c>
      <c r="T11" s="22">
        <v>10593.664</v>
      </c>
      <c r="U11" s="22">
        <v>10753.133</v>
      </c>
      <c r="V11" s="22">
        <v>11041.768</v>
      </c>
      <c r="W11" s="22">
        <v>11508.638</v>
      </c>
      <c r="X11" s="22">
        <v>12536.959</v>
      </c>
      <c r="Y11" s="22">
        <v>13352.555</v>
      </c>
      <c r="Z11" s="22">
        <v>14969.294</v>
      </c>
      <c r="AA11" s="61">
        <v>16225.399</v>
      </c>
      <c r="AB11" s="22">
        <v>17394.1</v>
      </c>
      <c r="AC11" s="22">
        <v>16382.178</v>
      </c>
      <c r="AD11" s="22">
        <v>18894.5</v>
      </c>
    </row>
    <row r="12" spans="1:30" s="23" customFormat="1" ht="18" customHeight="1">
      <c r="A12" s="13"/>
      <c r="B12" s="104"/>
      <c r="C12" s="156" t="s">
        <v>60</v>
      </c>
      <c r="D12" s="22">
        <v>5192.631</v>
      </c>
      <c r="E12" s="22">
        <v>5636.821</v>
      </c>
      <c r="F12" s="22">
        <v>5909.75</v>
      </c>
      <c r="G12" s="22">
        <v>5998.684</v>
      </c>
      <c r="H12" s="22">
        <v>6255.726</v>
      </c>
      <c r="I12" s="22">
        <v>7155.013</v>
      </c>
      <c r="J12" s="22">
        <v>7265.735</v>
      </c>
      <c r="K12" s="22">
        <v>7273.026</v>
      </c>
      <c r="L12" s="22">
        <v>7224.514</v>
      </c>
      <c r="M12" s="22">
        <v>7900.085</v>
      </c>
      <c r="N12" s="22">
        <v>8333.836</v>
      </c>
      <c r="O12" s="22">
        <v>9019.306</v>
      </c>
      <c r="P12" s="22">
        <v>10159.527</v>
      </c>
      <c r="Q12" s="22">
        <v>11946.4</v>
      </c>
      <c r="R12" s="22">
        <v>10097.6</v>
      </c>
      <c r="S12" s="22">
        <v>11397.795</v>
      </c>
      <c r="T12" s="22">
        <v>11351.472</v>
      </c>
      <c r="U12" s="22">
        <v>11125.051</v>
      </c>
      <c r="V12" s="22">
        <v>10757.364</v>
      </c>
      <c r="W12" s="22">
        <v>11345.053</v>
      </c>
      <c r="X12" s="22">
        <v>12069.08</v>
      </c>
      <c r="Y12" s="22">
        <v>13031.698</v>
      </c>
      <c r="Z12" s="22">
        <v>15067.135</v>
      </c>
      <c r="AA12" s="61">
        <v>15944.343</v>
      </c>
      <c r="AB12" s="22">
        <v>17345.001</v>
      </c>
      <c r="AC12" s="22">
        <v>16927.885</v>
      </c>
      <c r="AD12" s="22">
        <v>18782.1</v>
      </c>
    </row>
    <row r="13" spans="1:30" s="23" customFormat="1" ht="9.75" customHeight="1">
      <c r="A13" s="13"/>
      <c r="B13" s="29"/>
      <c r="C13" s="2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184"/>
      <c r="AB13" s="185"/>
      <c r="AC13" s="185"/>
      <c r="AD13" s="185"/>
    </row>
    <row r="14" spans="1:154" s="19" customFormat="1" ht="18" customHeight="1">
      <c r="A14" s="17"/>
      <c r="B14" s="152" t="s">
        <v>22</v>
      </c>
      <c r="C14" s="150"/>
      <c r="D14" s="18">
        <v>7678.312</v>
      </c>
      <c r="E14" s="18">
        <v>7979.499</v>
      </c>
      <c r="F14" s="18">
        <v>8373.437</v>
      </c>
      <c r="G14" s="18">
        <v>9059.778</v>
      </c>
      <c r="H14" s="18">
        <v>9731.561</v>
      </c>
      <c r="I14" s="18">
        <v>10594.981</v>
      </c>
      <c r="J14" s="18">
        <v>11416.891</v>
      </c>
      <c r="K14" s="18">
        <v>11877.037</v>
      </c>
      <c r="L14" s="18">
        <v>12845.288</v>
      </c>
      <c r="M14" s="18">
        <v>13856.442</v>
      </c>
      <c r="N14" s="18">
        <v>14822.306</v>
      </c>
      <c r="O14" s="18">
        <v>16000.018</v>
      </c>
      <c r="P14" s="18">
        <v>17511.579</v>
      </c>
      <c r="Q14" s="18">
        <v>19009.576</v>
      </c>
      <c r="R14" s="18">
        <v>18675.493</v>
      </c>
      <c r="S14" s="18">
        <v>19409.974</v>
      </c>
      <c r="T14" s="18">
        <v>19803.033</v>
      </c>
      <c r="U14" s="18">
        <v>19440.777</v>
      </c>
      <c r="V14" s="18">
        <v>17994.967</v>
      </c>
      <c r="W14" s="18">
        <v>17430.161</v>
      </c>
      <c r="X14" s="18">
        <v>17883.959</v>
      </c>
      <c r="Y14" s="18">
        <v>18929.34</v>
      </c>
      <c r="Z14" s="18">
        <v>20245.262</v>
      </c>
      <c r="AA14" s="18">
        <v>21612.598</v>
      </c>
      <c r="AB14" s="18">
        <v>23009.941</v>
      </c>
      <c r="AC14" s="18">
        <v>21617.93</v>
      </c>
      <c r="AD14" s="18">
        <v>23352.800000000003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154" s="19" customFormat="1" ht="18" customHeight="1">
      <c r="A15" s="17"/>
      <c r="B15" s="64"/>
      <c r="C15" s="2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59"/>
      <c r="AB15" s="18"/>
      <c r="AC15" s="158"/>
      <c r="AD15" s="158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</row>
    <row r="16" spans="1:154" s="19" customFormat="1" ht="12.75">
      <c r="A16" s="17"/>
      <c r="B16" s="32"/>
      <c r="C16" s="3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59"/>
      <c r="AB16" s="18"/>
      <c r="AC16" s="158"/>
      <c r="AD16" s="158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39.75" customHeight="1">
      <c r="A17" s="17"/>
      <c r="B17" s="198" t="s">
        <v>61</v>
      </c>
      <c r="C17" s="199"/>
      <c r="D17" s="1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60"/>
      <c r="AB17" s="157"/>
      <c r="AC17" s="157"/>
      <c r="AD17" s="15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54" s="19" customFormat="1" ht="9" customHeight="1">
      <c r="A18" s="17"/>
      <c r="B18" s="27"/>
      <c r="C18" s="34"/>
      <c r="D18" s="59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60"/>
      <c r="AB18" s="157"/>
      <c r="AC18" s="157"/>
      <c r="AD18" s="157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30" s="23" customFormat="1" ht="18" customHeight="1">
      <c r="A19" s="13"/>
      <c r="B19" s="35"/>
      <c r="C19" s="155" t="s">
        <v>57</v>
      </c>
      <c r="D19" s="18"/>
      <c r="E19" s="91">
        <f>(E6/D6-1)*100</f>
        <v>10.07028217769852</v>
      </c>
      <c r="F19" s="91">
        <f aca="true" t="shared" si="0" ref="F19:AA20">(F6/E6-1)*100</f>
        <v>18.021538168302698</v>
      </c>
      <c r="G19" s="91">
        <f t="shared" si="0"/>
        <v>17.52260981912144</v>
      </c>
      <c r="H19" s="91">
        <f t="shared" si="0"/>
        <v>7.386285557235128</v>
      </c>
      <c r="I19" s="91">
        <f t="shared" si="0"/>
        <v>2.27141851685968</v>
      </c>
      <c r="J19" s="91">
        <f t="shared" si="0"/>
        <v>13.82632632632632</v>
      </c>
      <c r="K19" s="91">
        <f t="shared" si="0"/>
        <v>8.425854677366162</v>
      </c>
      <c r="L19" s="91">
        <f t="shared" si="0"/>
        <v>16.632027170882544</v>
      </c>
      <c r="M19" s="91">
        <f t="shared" si="0"/>
        <v>-0.16515994436718806</v>
      </c>
      <c r="N19" s="91">
        <f t="shared" si="0"/>
        <v>6.56073138876796</v>
      </c>
      <c r="O19" s="91">
        <f t="shared" si="0"/>
        <v>10.462883523307621</v>
      </c>
      <c r="P19" s="91">
        <f t="shared" si="0"/>
        <v>6.505658702566741</v>
      </c>
      <c r="Q19" s="91">
        <f t="shared" si="0"/>
        <v>12.563808730076055</v>
      </c>
      <c r="R19" s="91">
        <f t="shared" si="0"/>
        <v>8.178312509640605</v>
      </c>
      <c r="S19" s="91">
        <f t="shared" si="0"/>
        <v>2.512405178805688</v>
      </c>
      <c r="T19" s="91">
        <f t="shared" si="0"/>
        <v>5.154811249895674</v>
      </c>
      <c r="U19" s="91">
        <f t="shared" si="0"/>
        <v>-3.23809523809524</v>
      </c>
      <c r="V19" s="91">
        <f t="shared" si="0"/>
        <v>-9.216426071741035</v>
      </c>
      <c r="W19" s="91">
        <f t="shared" si="0"/>
        <v>-11.88074085228128</v>
      </c>
      <c r="X19" s="91">
        <f t="shared" si="0"/>
        <v>-0.044429254955580255</v>
      </c>
      <c r="Y19" s="91">
        <f t="shared" si="0"/>
        <v>-1.3197934830922797</v>
      </c>
      <c r="Z19" s="91">
        <f t="shared" si="0"/>
        <v>3.977686150861026</v>
      </c>
      <c r="AA19" s="179">
        <f t="shared" si="0"/>
        <v>4.985337732013728</v>
      </c>
      <c r="AB19" s="179">
        <f aca="true" t="shared" si="1" ref="AB19:AD20">(AB6/AA6-1)*100</f>
        <v>17.920777780070175</v>
      </c>
      <c r="AC19" s="179">
        <f t="shared" si="1"/>
        <v>15.846141422841932</v>
      </c>
      <c r="AD19" s="179">
        <f t="shared" si="1"/>
        <v>9.84711185464009</v>
      </c>
    </row>
    <row r="20" spans="1:30" s="23" customFormat="1" ht="18" customHeight="1">
      <c r="A20" s="13"/>
      <c r="B20" s="35"/>
      <c r="C20" s="155" t="s">
        <v>58</v>
      </c>
      <c r="D20" s="18"/>
      <c r="E20" s="91">
        <f>(E7/D7-1)*100</f>
        <v>5.879577530767777</v>
      </c>
      <c r="F20" s="91">
        <f t="shared" si="0"/>
        <v>4.089834134592918</v>
      </c>
      <c r="G20" s="91">
        <f t="shared" si="0"/>
        <v>7.945829249156544</v>
      </c>
      <c r="H20" s="91">
        <f t="shared" si="0"/>
        <v>5.666173736870328</v>
      </c>
      <c r="I20" s="91">
        <f t="shared" si="0"/>
        <v>9.847089279903209</v>
      </c>
      <c r="J20" s="91">
        <f t="shared" si="0"/>
        <v>7.2297593891944345</v>
      </c>
      <c r="K20" s="91">
        <f t="shared" si="0"/>
        <v>4.300256225774435</v>
      </c>
      <c r="L20" s="91">
        <f t="shared" si="0"/>
        <v>6.633479162585365</v>
      </c>
      <c r="M20" s="91">
        <f t="shared" si="0"/>
        <v>8.905178246241686</v>
      </c>
      <c r="N20" s="91">
        <f t="shared" si="0"/>
        <v>7.135248428465912</v>
      </c>
      <c r="O20" s="91">
        <f t="shared" si="0"/>
        <v>7.7012666444523425</v>
      </c>
      <c r="P20" s="91">
        <f t="shared" si="0"/>
        <v>13.900819761778195</v>
      </c>
      <c r="Q20" s="91">
        <f t="shared" si="0"/>
        <v>13.348092970709292</v>
      </c>
      <c r="R20" s="91">
        <f t="shared" si="0"/>
        <v>-6.2595938507627675</v>
      </c>
      <c r="S20" s="91">
        <f t="shared" si="0"/>
        <v>7.360710712616703</v>
      </c>
      <c r="T20" s="91">
        <f t="shared" si="0"/>
        <v>2.0500852319664142</v>
      </c>
      <c r="U20" s="91">
        <f t="shared" si="0"/>
        <v>-0.2126473210343094</v>
      </c>
      <c r="V20" s="91">
        <f t="shared" si="0"/>
        <v>-7.235204745695412</v>
      </c>
      <c r="W20" s="91">
        <f t="shared" si="0"/>
        <v>-0.7293820510875682</v>
      </c>
      <c r="X20" s="91">
        <f t="shared" si="0"/>
        <v>0.5748572313183598</v>
      </c>
      <c r="Y20" s="91">
        <f t="shared" si="0"/>
        <v>3.122481068343741</v>
      </c>
      <c r="Z20" s="91">
        <f t="shared" si="0"/>
        <v>5.861683721326405</v>
      </c>
      <c r="AA20" s="179">
        <f t="shared" si="0"/>
        <v>6.475680056982802</v>
      </c>
      <c r="AB20" s="179">
        <f t="shared" si="1"/>
        <v>4.0798512591949665</v>
      </c>
      <c r="AC20" s="179">
        <f t="shared" si="1"/>
        <v>-5.81114113837965</v>
      </c>
      <c r="AD20" s="179">
        <f t="shared" si="1"/>
        <v>5.944243645094005</v>
      </c>
    </row>
    <row r="21" spans="1:30" s="23" customFormat="1" ht="18" customHeight="1">
      <c r="A21" s="13"/>
      <c r="B21" s="35"/>
      <c r="C21" s="150" t="s">
        <v>75</v>
      </c>
      <c r="D21" s="18"/>
      <c r="E21" s="91">
        <f>(E10/D10-1)*100</f>
        <v>-0.7504999715778338</v>
      </c>
      <c r="F21" s="91">
        <f aca="true" t="shared" si="2" ref="F21:AA23">(F10/E10-1)*100</f>
        <v>7.054197492745695</v>
      </c>
      <c r="G21" s="91">
        <f t="shared" si="2"/>
        <v>-13.275721777819705</v>
      </c>
      <c r="H21" s="91">
        <f t="shared" si="2"/>
        <v>16.454219619530107</v>
      </c>
      <c r="I21" s="91">
        <f t="shared" si="2"/>
        <v>2.4743463545529476</v>
      </c>
      <c r="J21" s="91">
        <f t="shared" si="2"/>
        <v>2.0621856037535746</v>
      </c>
      <c r="K21" s="91">
        <f t="shared" si="2"/>
        <v>14.55702701346231</v>
      </c>
      <c r="L21" s="91">
        <f t="shared" si="2"/>
        <v>4.739472505882425</v>
      </c>
      <c r="M21" s="91">
        <f t="shared" si="2"/>
        <v>9.78291736829906</v>
      </c>
      <c r="N21" s="91">
        <f t="shared" si="2"/>
        <v>11.53430179596009</v>
      </c>
      <c r="O21" s="91">
        <f t="shared" si="2"/>
        <v>25.753512841294235</v>
      </c>
      <c r="P21" s="91">
        <f t="shared" si="2"/>
        <v>11.49959687920954</v>
      </c>
      <c r="Q21" s="91">
        <f t="shared" si="2"/>
        <v>15.501334418153467</v>
      </c>
      <c r="R21" s="91">
        <f t="shared" si="2"/>
        <v>-15.287531292526502</v>
      </c>
      <c r="S21" s="91">
        <f t="shared" si="2"/>
        <v>-0.444030195972267</v>
      </c>
      <c r="T21" s="91">
        <f t="shared" si="2"/>
        <v>-13.497161980078786</v>
      </c>
      <c r="U21" s="91">
        <f t="shared" si="2"/>
        <v>-20.039280952716965</v>
      </c>
      <c r="V21" s="91">
        <f t="shared" si="2"/>
        <v>-15.735857894883498</v>
      </c>
      <c r="W21" s="91">
        <f t="shared" si="2"/>
        <v>-8.426295895159107</v>
      </c>
      <c r="X21" s="91">
        <f t="shared" si="2"/>
        <v>-0.9973460568974746</v>
      </c>
      <c r="Y21" s="91">
        <f t="shared" si="2"/>
        <v>48.909685053902344</v>
      </c>
      <c r="Z21" s="91">
        <f t="shared" si="2"/>
        <v>23.18038060048615</v>
      </c>
      <c r="AA21" s="179">
        <f t="shared" si="2"/>
        <v>-3.6234798787761924</v>
      </c>
      <c r="AB21" s="179">
        <f aca="true" t="shared" si="3" ref="AB21:AD23">(AB10/AA10-1)*100</f>
        <v>6.3597216319853045</v>
      </c>
      <c r="AC21" s="179">
        <f>(AC10/AB10-1)*100</f>
        <v>-0.49499210811854155</v>
      </c>
      <c r="AD21" s="179">
        <f>(AD10/AC10-1)*100</f>
        <v>-3.0151794173803537</v>
      </c>
    </row>
    <row r="22" spans="1:30" s="23" customFormat="1" ht="18" customHeight="1">
      <c r="A22" s="13"/>
      <c r="B22" s="35" t="s">
        <v>0</v>
      </c>
      <c r="C22" s="155" t="s">
        <v>59</v>
      </c>
      <c r="D22" s="18"/>
      <c r="E22" s="91">
        <f>(E11/D11-1)*100</f>
        <v>9.28393522340496</v>
      </c>
      <c r="F22" s="91">
        <f t="shared" si="2"/>
        <v>3.40925683363269</v>
      </c>
      <c r="G22" s="91">
        <f t="shared" si="2"/>
        <v>7.43332023754697</v>
      </c>
      <c r="H22" s="91">
        <f t="shared" si="2"/>
        <v>4.645829584308081</v>
      </c>
      <c r="I22" s="91">
        <f t="shared" si="2"/>
        <v>13.811799774266476</v>
      </c>
      <c r="J22" s="91">
        <f t="shared" si="2"/>
        <v>5.056046839481687</v>
      </c>
      <c r="K22" s="91">
        <f t="shared" si="2"/>
        <v>-4.82103498348343</v>
      </c>
      <c r="L22" s="91">
        <f t="shared" si="2"/>
        <v>0.10539804762663696</v>
      </c>
      <c r="M22" s="91">
        <f t="shared" si="2"/>
        <v>6.24266649630969</v>
      </c>
      <c r="N22" s="91">
        <f t="shared" si="2"/>
        <v>4.718478042730956</v>
      </c>
      <c r="O22" s="91">
        <f t="shared" si="2"/>
        <v>3.5720918174819705</v>
      </c>
      <c r="P22" s="91">
        <f t="shared" si="2"/>
        <v>9.0850630768752</v>
      </c>
      <c r="Q22" s="91">
        <f t="shared" si="2"/>
        <v>2.0782344967669397</v>
      </c>
      <c r="R22" s="91">
        <f t="shared" si="2"/>
        <v>-4.4242303288761775</v>
      </c>
      <c r="S22" s="91">
        <f t="shared" si="2"/>
        <v>7.468826587244881</v>
      </c>
      <c r="T22" s="91">
        <f t="shared" si="2"/>
        <v>8.334117350616088</v>
      </c>
      <c r="U22" s="91">
        <f t="shared" si="2"/>
        <v>1.5053243146091688</v>
      </c>
      <c r="V22" s="91">
        <f t="shared" si="2"/>
        <v>2.6841944575594967</v>
      </c>
      <c r="W22" s="91">
        <f t="shared" si="2"/>
        <v>4.228217799903056</v>
      </c>
      <c r="X22" s="91">
        <f t="shared" si="2"/>
        <v>8.935210230784918</v>
      </c>
      <c r="Y22" s="91">
        <f t="shared" si="2"/>
        <v>6.505532960584781</v>
      </c>
      <c r="Z22" s="91">
        <f t="shared" si="2"/>
        <v>12.108087178820837</v>
      </c>
      <c r="AA22" s="179">
        <f t="shared" si="2"/>
        <v>8.39121070105242</v>
      </c>
      <c r="AB22" s="179">
        <f t="shared" si="3"/>
        <v>7.202910695755449</v>
      </c>
      <c r="AC22" s="179">
        <f t="shared" si="3"/>
        <v>-5.817616318176844</v>
      </c>
      <c r="AD22" s="179">
        <f t="shared" si="3"/>
        <v>15.335702004947095</v>
      </c>
    </row>
    <row r="23" spans="1:30" s="23" customFormat="1" ht="18" customHeight="1">
      <c r="A23" s="13"/>
      <c r="B23" s="30"/>
      <c r="C23" s="155" t="s">
        <v>62</v>
      </c>
      <c r="D23" s="18"/>
      <c r="E23" s="91">
        <f>(E12/D12-1)*100</f>
        <v>8.554237726501256</v>
      </c>
      <c r="F23" s="91">
        <f t="shared" si="2"/>
        <v>4.84189581326071</v>
      </c>
      <c r="G23" s="91">
        <f t="shared" si="2"/>
        <v>1.5048690722957891</v>
      </c>
      <c r="H23" s="91">
        <f t="shared" si="2"/>
        <v>4.284973170782114</v>
      </c>
      <c r="I23" s="91">
        <f t="shared" si="2"/>
        <v>14.375421813551291</v>
      </c>
      <c r="J23" s="91">
        <f t="shared" si="2"/>
        <v>1.5474744769855775</v>
      </c>
      <c r="K23" s="91">
        <f t="shared" si="2"/>
        <v>0.10034772806881698</v>
      </c>
      <c r="L23" s="91">
        <f t="shared" si="2"/>
        <v>-0.6670126024573508</v>
      </c>
      <c r="M23" s="91">
        <f t="shared" si="2"/>
        <v>9.351092682497386</v>
      </c>
      <c r="N23" s="91">
        <f t="shared" si="2"/>
        <v>5.490459912773082</v>
      </c>
      <c r="O23" s="91">
        <f t="shared" si="2"/>
        <v>8.225143859322426</v>
      </c>
      <c r="P23" s="91">
        <f t="shared" si="2"/>
        <v>12.642003719576644</v>
      </c>
      <c r="Q23" s="91">
        <f t="shared" si="2"/>
        <v>17.58815149563557</v>
      </c>
      <c r="R23" s="91">
        <f t="shared" si="2"/>
        <v>-15.47579187035424</v>
      </c>
      <c r="S23" s="91">
        <f t="shared" si="2"/>
        <v>12.876277531294566</v>
      </c>
      <c r="T23" s="91">
        <f t="shared" si="2"/>
        <v>-0.40642071558577575</v>
      </c>
      <c r="U23" s="91">
        <f t="shared" si="2"/>
        <v>-1.9946399903025824</v>
      </c>
      <c r="V23" s="91">
        <f t="shared" si="2"/>
        <v>-3.305036534214534</v>
      </c>
      <c r="W23" s="91">
        <f t="shared" si="2"/>
        <v>5.463132046103492</v>
      </c>
      <c r="X23" s="91">
        <f t="shared" si="2"/>
        <v>6.381874108477059</v>
      </c>
      <c r="Y23" s="91">
        <f t="shared" si="2"/>
        <v>7.975902057157636</v>
      </c>
      <c r="Z23" s="91">
        <f t="shared" si="2"/>
        <v>15.619123463419736</v>
      </c>
      <c r="AA23" s="179">
        <f t="shared" si="2"/>
        <v>5.821996019813991</v>
      </c>
      <c r="AB23" s="179">
        <f t="shared" si="3"/>
        <v>8.784670525464744</v>
      </c>
      <c r="AC23" s="179">
        <f t="shared" si="3"/>
        <v>-2.4048196941585775</v>
      </c>
      <c r="AD23" s="179">
        <f t="shared" si="3"/>
        <v>10.953612929199362</v>
      </c>
    </row>
    <row r="24" spans="1:30" s="23" customFormat="1" ht="18" customHeight="1">
      <c r="A24" s="13"/>
      <c r="B24" s="30"/>
      <c r="C24" s="39"/>
      <c r="D24" s="43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162"/>
      <c r="AB24" s="18"/>
      <c r="AC24" s="158"/>
      <c r="AD24" s="158"/>
    </row>
    <row r="25" spans="1:154" s="19" customFormat="1" ht="48.75" customHeight="1">
      <c r="A25" s="17"/>
      <c r="B25" s="198" t="s">
        <v>100</v>
      </c>
      <c r="C25" s="199"/>
      <c r="D25" s="1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160"/>
      <c r="AB25" s="188"/>
      <c r="AC25" s="188"/>
      <c r="AD25" s="188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1:154" s="19" customFormat="1" ht="8.25" customHeight="1">
      <c r="A26" s="17"/>
      <c r="B26" s="27"/>
      <c r="C26" s="34"/>
      <c r="D26" s="5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160"/>
      <c r="AB26" s="157"/>
      <c r="AC26" s="157"/>
      <c r="AD26" s="157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30" s="23" customFormat="1" ht="18" customHeight="1">
      <c r="A27" s="13"/>
      <c r="B27" s="35"/>
      <c r="C27" s="155" t="s">
        <v>57</v>
      </c>
      <c r="D27" s="22">
        <v>1701.504</v>
      </c>
      <c r="E27" s="22">
        <v>1824.322</v>
      </c>
      <c r="F27" s="22">
        <v>2025.278</v>
      </c>
      <c r="G27" s="22">
        <v>2323.055</v>
      </c>
      <c r="H27" s="22">
        <v>2405.357</v>
      </c>
      <c r="I27" s="22">
        <v>2328.827</v>
      </c>
      <c r="J27" s="22">
        <v>2506.881</v>
      </c>
      <c r="K27" s="22">
        <v>2632.204</v>
      </c>
      <c r="L27" s="22">
        <v>2837.855</v>
      </c>
      <c r="M27" s="22">
        <v>2787.385</v>
      </c>
      <c r="N27" s="22">
        <v>2852.279</v>
      </c>
      <c r="O27" s="22">
        <v>3056.887</v>
      </c>
      <c r="P27" s="22">
        <v>3160.105</v>
      </c>
      <c r="Q27" s="22">
        <v>3360.963</v>
      </c>
      <c r="R27" s="22">
        <v>3571.414</v>
      </c>
      <c r="S27" s="22">
        <v>3594.7</v>
      </c>
      <c r="T27" s="22">
        <v>3651.675</v>
      </c>
      <c r="U27" s="22">
        <v>3563.783</v>
      </c>
      <c r="V27" s="22">
        <v>3392.477</v>
      </c>
      <c r="W27" s="22">
        <v>3138.926</v>
      </c>
      <c r="X27" s="22">
        <v>3183.215</v>
      </c>
      <c r="Y27" s="22">
        <v>3190.824</v>
      </c>
      <c r="Z27" s="22">
        <v>3249.297</v>
      </c>
      <c r="AA27" s="61">
        <v>3366.285</v>
      </c>
      <c r="AB27" s="61">
        <v>3794.349</v>
      </c>
      <c r="AC27" s="22">
        <v>4364.219</v>
      </c>
      <c r="AD27" s="22">
        <v>4730.489</v>
      </c>
    </row>
    <row r="28" spans="1:30" s="23" customFormat="1" ht="18" customHeight="1">
      <c r="A28" s="13"/>
      <c r="B28" s="35"/>
      <c r="C28" s="155" t="s">
        <v>58</v>
      </c>
      <c r="D28" s="22">
        <v>6527.499</v>
      </c>
      <c r="E28" s="22">
        <v>6769.774</v>
      </c>
      <c r="F28" s="22">
        <v>6938.204</v>
      </c>
      <c r="G28" s="22">
        <v>7438.418</v>
      </c>
      <c r="H28" s="22">
        <v>7749.112</v>
      </c>
      <c r="I28" s="22">
        <v>8370.778</v>
      </c>
      <c r="J28" s="22">
        <v>8834.824</v>
      </c>
      <c r="K28" s="22">
        <v>9107.245</v>
      </c>
      <c r="L28" s="22">
        <v>9504.294</v>
      </c>
      <c r="M28" s="22">
        <v>10187.956</v>
      </c>
      <c r="N28" s="22">
        <v>10586.296</v>
      </c>
      <c r="O28" s="22">
        <v>11000.847</v>
      </c>
      <c r="P28" s="22">
        <v>12073.216</v>
      </c>
      <c r="Q28" s="22">
        <v>13064.892</v>
      </c>
      <c r="R28" s="22">
        <v>12212.301</v>
      </c>
      <c r="S28" s="22">
        <v>12771.03</v>
      </c>
      <c r="T28" s="22">
        <v>12658.498</v>
      </c>
      <c r="U28" s="22">
        <v>12309.677</v>
      </c>
      <c r="V28" s="22">
        <v>11447.44</v>
      </c>
      <c r="W28" s="22">
        <v>11440.735</v>
      </c>
      <c r="X28" s="22">
        <v>11797.564</v>
      </c>
      <c r="Y28" s="22">
        <v>12403.304</v>
      </c>
      <c r="Z28" s="22">
        <v>13001.098</v>
      </c>
      <c r="AA28" s="61">
        <v>13668.564</v>
      </c>
      <c r="AB28" s="61">
        <v>14073.288</v>
      </c>
      <c r="AC28" s="22">
        <v>13376.443</v>
      </c>
      <c r="AD28" s="22">
        <v>13874.027</v>
      </c>
    </row>
    <row r="29" spans="1:30" s="23" customFormat="1" ht="18" customHeight="1">
      <c r="A29" s="13"/>
      <c r="B29" s="35"/>
      <c r="C29" s="155" t="s">
        <v>73</v>
      </c>
      <c r="D29" s="22">
        <v>3113.078</v>
      </c>
      <c r="E29" s="22">
        <v>2849.658</v>
      </c>
      <c r="F29" s="22">
        <v>2893.809</v>
      </c>
      <c r="G29" s="22">
        <v>2428.942</v>
      </c>
      <c r="H29" s="22">
        <v>2693.624</v>
      </c>
      <c r="I29" s="22">
        <v>2924.302</v>
      </c>
      <c r="J29" s="22">
        <v>2687.906</v>
      </c>
      <c r="K29" s="22">
        <v>3105.459</v>
      </c>
      <c r="L29" s="22">
        <v>3126.205</v>
      </c>
      <c r="M29" s="22">
        <v>3648.159</v>
      </c>
      <c r="N29" s="22">
        <v>3792.972</v>
      </c>
      <c r="O29" s="22">
        <v>4306.929</v>
      </c>
      <c r="P29" s="22">
        <v>4497.687</v>
      </c>
      <c r="Q29" s="22">
        <v>5453.949</v>
      </c>
      <c r="R29" s="22">
        <v>4318.929</v>
      </c>
      <c r="S29" s="22">
        <v>4663.343</v>
      </c>
      <c r="T29" s="22">
        <v>3821.588</v>
      </c>
      <c r="U29" s="22">
        <v>3221.67</v>
      </c>
      <c r="V29" s="22">
        <v>2384.361</v>
      </c>
      <c r="W29" s="22">
        <v>2453.033</v>
      </c>
      <c r="X29" s="22">
        <v>2521.951</v>
      </c>
      <c r="Y29" s="22">
        <v>3420.507</v>
      </c>
      <c r="Z29" s="22">
        <v>4277.76</v>
      </c>
      <c r="AA29" s="61">
        <v>4208.806</v>
      </c>
      <c r="AB29" s="61">
        <v>4653.655</v>
      </c>
      <c r="AC29" s="22">
        <v>4118.918</v>
      </c>
      <c r="AD29" s="22">
        <v>3846.757</v>
      </c>
    </row>
    <row r="30" spans="1:30" s="99" customFormat="1" ht="18" customHeight="1">
      <c r="A30" s="101"/>
      <c r="B30" s="30"/>
      <c r="C30" s="105" t="s">
        <v>75</v>
      </c>
      <c r="D30" s="98">
        <v>2949.614</v>
      </c>
      <c r="E30" s="98">
        <v>2826.161</v>
      </c>
      <c r="F30" s="98">
        <v>2944.741</v>
      </c>
      <c r="G30" s="98">
        <v>2498.507</v>
      </c>
      <c r="H30" s="98">
        <v>2869.924</v>
      </c>
      <c r="I30" s="98">
        <v>2840.06</v>
      </c>
      <c r="J30" s="98">
        <v>2840.412</v>
      </c>
      <c r="K30" s="98">
        <v>3164.372</v>
      </c>
      <c r="L30" s="98">
        <v>3225.123</v>
      </c>
      <c r="M30" s="98">
        <v>3411.848</v>
      </c>
      <c r="N30" s="98">
        <v>3632.795</v>
      </c>
      <c r="O30" s="98">
        <v>4390.924</v>
      </c>
      <c r="P30" s="98">
        <v>4721.315</v>
      </c>
      <c r="Q30" s="98">
        <v>5118.984</v>
      </c>
      <c r="R30" s="98">
        <v>4421.186</v>
      </c>
      <c r="S30" s="98">
        <v>4357.969</v>
      </c>
      <c r="T30" s="98">
        <v>3848.151</v>
      </c>
      <c r="U30" s="98">
        <v>3091.597</v>
      </c>
      <c r="V30" s="98">
        <v>2610.541</v>
      </c>
      <c r="W30" s="98">
        <v>2417.434</v>
      </c>
      <c r="X30" s="98">
        <v>2374.979</v>
      </c>
      <c r="Y30" s="98">
        <v>3549.857</v>
      </c>
      <c r="Z30" s="98">
        <v>4302.624</v>
      </c>
      <c r="AA30" s="183">
        <v>4093.317</v>
      </c>
      <c r="AB30" s="183">
        <v>4210.91</v>
      </c>
      <c r="AC30" s="98">
        <v>4209.939</v>
      </c>
      <c r="AD30" s="98">
        <v>3942.749</v>
      </c>
    </row>
    <row r="31" spans="1:30" s="23" customFormat="1" ht="18" customHeight="1">
      <c r="A31" s="13"/>
      <c r="B31" s="35" t="s">
        <v>0</v>
      </c>
      <c r="C31" s="155" t="s">
        <v>59</v>
      </c>
      <c r="D31" s="22">
        <v>7085.417</v>
      </c>
      <c r="E31" s="22">
        <v>7539.826</v>
      </c>
      <c r="F31" s="22">
        <v>7538.128</v>
      </c>
      <c r="G31" s="22">
        <v>7977.087</v>
      </c>
      <c r="H31" s="22">
        <v>8171.032</v>
      </c>
      <c r="I31" s="22">
        <v>8887.695</v>
      </c>
      <c r="J31" s="22">
        <v>9044.224</v>
      </c>
      <c r="K31" s="22">
        <v>8727.645</v>
      </c>
      <c r="L31" s="22">
        <v>8474.65</v>
      </c>
      <c r="M31" s="22">
        <v>8745.085</v>
      </c>
      <c r="N31" s="22">
        <v>9015.441</v>
      </c>
      <c r="O31" s="22">
        <v>9223.058</v>
      </c>
      <c r="P31" s="22">
        <v>9717.705</v>
      </c>
      <c r="Q31" s="22">
        <v>9662.827</v>
      </c>
      <c r="R31" s="22">
        <v>9213.068</v>
      </c>
      <c r="S31" s="22">
        <v>9778.696</v>
      </c>
      <c r="T31" s="22">
        <v>10458.52</v>
      </c>
      <c r="U31" s="22">
        <v>10402.568</v>
      </c>
      <c r="V31" s="22">
        <v>10523.269</v>
      </c>
      <c r="W31" s="22">
        <v>11180.328</v>
      </c>
      <c r="X31" s="22">
        <v>12174.24</v>
      </c>
      <c r="Y31" s="22">
        <v>13032.659</v>
      </c>
      <c r="Z31" s="22">
        <v>14489.684</v>
      </c>
      <c r="AA31" s="61">
        <v>15543.237</v>
      </c>
      <c r="AB31" s="61">
        <v>16706.463</v>
      </c>
      <c r="AC31" s="22">
        <v>15853.376</v>
      </c>
      <c r="AD31" s="22">
        <v>17985.286</v>
      </c>
    </row>
    <row r="32" spans="1:30" s="23" customFormat="1" ht="18" customHeight="1">
      <c r="A32" s="13"/>
      <c r="B32" s="30"/>
      <c r="C32" s="156" t="s">
        <v>60</v>
      </c>
      <c r="D32" s="22">
        <v>7117.833</v>
      </c>
      <c r="E32" s="22">
        <v>7536.241</v>
      </c>
      <c r="F32" s="22">
        <v>7614.722</v>
      </c>
      <c r="G32" s="22">
        <v>7693.486</v>
      </c>
      <c r="H32" s="22">
        <v>7917.247</v>
      </c>
      <c r="I32" s="22">
        <v>8659.13</v>
      </c>
      <c r="J32" s="22">
        <v>8684.934</v>
      </c>
      <c r="K32" s="22">
        <v>8598.34</v>
      </c>
      <c r="L32" s="22">
        <v>8555.466</v>
      </c>
      <c r="M32" s="22">
        <v>9188.83</v>
      </c>
      <c r="N32" s="22">
        <v>9280.929</v>
      </c>
      <c r="O32" s="22">
        <v>9810.168</v>
      </c>
      <c r="P32" s="22">
        <v>10752.808</v>
      </c>
      <c r="Q32" s="22">
        <v>12148.918</v>
      </c>
      <c r="R32" s="22">
        <v>10287.19</v>
      </c>
      <c r="S32" s="22">
        <v>11397.795</v>
      </c>
      <c r="T32" s="22">
        <v>11102.387</v>
      </c>
      <c r="U32" s="22">
        <v>10698.858</v>
      </c>
      <c r="V32" s="22">
        <v>10211.568</v>
      </c>
      <c r="W32" s="22">
        <v>10999.805</v>
      </c>
      <c r="X32" s="22">
        <v>11886.639</v>
      </c>
      <c r="Y32" s="22">
        <v>13094.808</v>
      </c>
      <c r="Z32" s="22">
        <v>14967.677</v>
      </c>
      <c r="AA32" s="61">
        <v>15614.803</v>
      </c>
      <c r="AB32" s="61">
        <v>16916.795</v>
      </c>
      <c r="AC32" s="22">
        <v>16485.769</v>
      </c>
      <c r="AD32" s="22">
        <v>18053.539</v>
      </c>
    </row>
    <row r="33" spans="1:30" s="23" customFormat="1" ht="9.75" customHeight="1">
      <c r="A33" s="13"/>
      <c r="B33" s="30"/>
      <c r="C33" s="3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76"/>
      <c r="AB33" s="176"/>
      <c r="AC33" s="18"/>
      <c r="AD33" s="18"/>
    </row>
    <row r="34" spans="1:30" s="23" customFormat="1" ht="31.5" customHeight="1">
      <c r="A34" s="13"/>
      <c r="B34" s="191"/>
      <c r="C34" s="192" t="s">
        <v>102</v>
      </c>
      <c r="D34" s="18">
        <v>11386.761</v>
      </c>
      <c r="E34" s="18">
        <v>11528.934</v>
      </c>
      <c r="F34" s="18">
        <v>11833.401</v>
      </c>
      <c r="G34" s="18">
        <v>12556.522</v>
      </c>
      <c r="H34" s="18">
        <v>13184.092</v>
      </c>
      <c r="I34" s="18">
        <v>13970.564</v>
      </c>
      <c r="J34" s="18">
        <v>14522.759</v>
      </c>
      <c r="K34" s="18">
        <v>15063.435</v>
      </c>
      <c r="L34" s="18">
        <v>15458.592</v>
      </c>
      <c r="M34" s="18">
        <v>16235.594</v>
      </c>
      <c r="N34" s="18">
        <v>17023.508</v>
      </c>
      <c r="O34" s="18">
        <v>17825.967</v>
      </c>
      <c r="P34" s="18">
        <v>18734.747</v>
      </c>
      <c r="Q34" s="18">
        <v>19417.968</v>
      </c>
      <c r="R34" s="18">
        <v>19026.645</v>
      </c>
      <c r="S34" s="18">
        <v>19409.974</v>
      </c>
      <c r="T34" s="18">
        <v>19487.893</v>
      </c>
      <c r="U34" s="18">
        <v>18816.18</v>
      </c>
      <c r="V34" s="18">
        <v>17583.141</v>
      </c>
      <c r="W34" s="18">
        <v>17261.491</v>
      </c>
      <c r="X34" s="18">
        <v>17845.461</v>
      </c>
      <c r="Y34" s="18">
        <v>18997.306</v>
      </c>
      <c r="Z34" s="18">
        <v>20109.131</v>
      </c>
      <c r="AA34" s="176">
        <v>21253.912</v>
      </c>
      <c r="AB34" s="176">
        <v>22376.796</v>
      </c>
      <c r="AC34" s="18">
        <v>21261.471</v>
      </c>
      <c r="AD34" s="18">
        <v>22433.491</v>
      </c>
    </row>
    <row r="35" spans="1:30" s="23" customFormat="1" ht="18" customHeight="1">
      <c r="A35" s="13"/>
      <c r="B35" s="64"/>
      <c r="C35" s="39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58"/>
      <c r="AB35" s="158"/>
      <c r="AC35" s="158"/>
      <c r="AD35" s="158"/>
    </row>
    <row r="36" spans="1:30" s="23" customFormat="1" ht="12.75">
      <c r="A36" s="13"/>
      <c r="B36" s="29"/>
      <c r="C36" s="2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163"/>
      <c r="AB36" s="185"/>
      <c r="AC36" s="185"/>
      <c r="AD36" s="185"/>
    </row>
    <row r="37" spans="1:154" s="19" customFormat="1" ht="42.75" customHeight="1">
      <c r="A37" s="17"/>
      <c r="B37" s="198" t="s">
        <v>101</v>
      </c>
      <c r="C37" s="199"/>
      <c r="D37" s="1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160"/>
      <c r="AB37" s="157"/>
      <c r="AC37" s="157"/>
      <c r="AD37" s="157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</row>
    <row r="38" spans="1:154" s="19" customFormat="1" ht="8.25" customHeight="1">
      <c r="A38" s="17"/>
      <c r="B38" s="27"/>
      <c r="C38" s="34"/>
      <c r="D38" s="59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60"/>
      <c r="AB38" s="157"/>
      <c r="AC38" s="157"/>
      <c r="AD38" s="157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</row>
    <row r="39" spans="1:30" s="23" customFormat="1" ht="18" customHeight="1">
      <c r="A39" s="13"/>
      <c r="B39" s="35"/>
      <c r="C39" s="155" t="s">
        <v>57</v>
      </c>
      <c r="D39" s="18"/>
      <c r="E39" s="91">
        <f>(E27/D27-1)*100</f>
        <v>7.21820224930414</v>
      </c>
      <c r="F39" s="91">
        <f aca="true" t="shared" si="4" ref="F39:AD40">(F27/E27-1)*100</f>
        <v>11.015379960335947</v>
      </c>
      <c r="G39" s="91">
        <f t="shared" si="4"/>
        <v>14.703018548564684</v>
      </c>
      <c r="H39" s="91">
        <f t="shared" si="4"/>
        <v>3.5428347585399367</v>
      </c>
      <c r="I39" s="91">
        <f t="shared" si="4"/>
        <v>-3.1816482958662573</v>
      </c>
      <c r="J39" s="91">
        <f t="shared" si="4"/>
        <v>7.645651652097807</v>
      </c>
      <c r="K39" s="91">
        <f t="shared" si="4"/>
        <v>4.999160311159567</v>
      </c>
      <c r="L39" s="91">
        <f t="shared" si="4"/>
        <v>7.812882284199851</v>
      </c>
      <c r="M39" s="91">
        <f t="shared" si="4"/>
        <v>-1.7784559112428155</v>
      </c>
      <c r="N39" s="91">
        <f t="shared" si="4"/>
        <v>2.3281319229313313</v>
      </c>
      <c r="O39" s="91">
        <f t="shared" si="4"/>
        <v>7.173491793755105</v>
      </c>
      <c r="P39" s="91">
        <f t="shared" si="4"/>
        <v>3.3765723103274636</v>
      </c>
      <c r="Q39" s="91">
        <f t="shared" si="4"/>
        <v>6.356054624767227</v>
      </c>
      <c r="R39" s="91">
        <f t="shared" si="4"/>
        <v>6.2616279917392825</v>
      </c>
      <c r="S39" s="91">
        <f t="shared" si="4"/>
        <v>0.6520106602034836</v>
      </c>
      <c r="T39" s="91">
        <f>(T27/S27-1)*100</f>
        <v>1.5849723203605448</v>
      </c>
      <c r="U39" s="91">
        <f t="shared" si="4"/>
        <v>-2.406895465779413</v>
      </c>
      <c r="V39" s="91">
        <f t="shared" si="4"/>
        <v>-4.80685833003861</v>
      </c>
      <c r="W39" s="91">
        <f t="shared" si="4"/>
        <v>-7.473919498938386</v>
      </c>
      <c r="X39" s="91">
        <f t="shared" si="4"/>
        <v>1.4109603093542145</v>
      </c>
      <c r="Y39" s="91">
        <f t="shared" si="4"/>
        <v>0.23903506360707372</v>
      </c>
      <c r="Z39" s="91">
        <f t="shared" si="4"/>
        <v>1.8325360471151075</v>
      </c>
      <c r="AA39" s="179">
        <f t="shared" si="4"/>
        <v>3.600409565515239</v>
      </c>
      <c r="AB39" s="179">
        <f t="shared" si="4"/>
        <v>12.716213867809767</v>
      </c>
      <c r="AC39" s="179">
        <f t="shared" si="4"/>
        <v>15.018913652908573</v>
      </c>
      <c r="AD39" s="179">
        <f t="shared" si="4"/>
        <v>8.392566917471367</v>
      </c>
    </row>
    <row r="40" spans="1:30" s="23" customFormat="1" ht="18" customHeight="1">
      <c r="A40" s="13"/>
      <c r="B40" s="35"/>
      <c r="C40" s="155" t="s">
        <v>58</v>
      </c>
      <c r="D40" s="18"/>
      <c r="E40" s="91">
        <f>(E28/D28-1)*100</f>
        <v>3.7116053177488117</v>
      </c>
      <c r="F40" s="91">
        <f t="shared" si="4"/>
        <v>2.4879707948891605</v>
      </c>
      <c r="G40" s="91">
        <f t="shared" si="4"/>
        <v>7.209560283900562</v>
      </c>
      <c r="H40" s="91">
        <f t="shared" si="4"/>
        <v>4.176882772654089</v>
      </c>
      <c r="I40" s="91">
        <f t="shared" si="4"/>
        <v>8.022415987793185</v>
      </c>
      <c r="J40" s="91">
        <f t="shared" si="4"/>
        <v>5.543642418900618</v>
      </c>
      <c r="K40" s="91">
        <f t="shared" si="4"/>
        <v>3.083490967109248</v>
      </c>
      <c r="L40" s="91">
        <f t="shared" si="4"/>
        <v>4.359704828408573</v>
      </c>
      <c r="M40" s="91">
        <f t="shared" si="4"/>
        <v>7.193190783029224</v>
      </c>
      <c r="N40" s="91">
        <f t="shared" si="4"/>
        <v>3.9099108790811465</v>
      </c>
      <c r="O40" s="91">
        <f t="shared" si="4"/>
        <v>3.9159211115955994</v>
      </c>
      <c r="P40" s="91">
        <f t="shared" si="4"/>
        <v>9.748058490405342</v>
      </c>
      <c r="Q40" s="91">
        <f t="shared" si="4"/>
        <v>8.21385122240834</v>
      </c>
      <c r="R40" s="91">
        <f t="shared" si="4"/>
        <v>-6.525817435000613</v>
      </c>
      <c r="S40" s="91">
        <f t="shared" si="4"/>
        <v>4.575132892646527</v>
      </c>
      <c r="T40" s="91">
        <f t="shared" si="4"/>
        <v>-0.8811505414990095</v>
      </c>
      <c r="U40" s="91">
        <f t="shared" si="4"/>
        <v>-2.7556270894066537</v>
      </c>
      <c r="V40" s="91">
        <f t="shared" si="4"/>
        <v>-7.004546098163256</v>
      </c>
      <c r="W40" s="91">
        <f t="shared" si="4"/>
        <v>-0.05857204754949885</v>
      </c>
      <c r="X40" s="91">
        <f t="shared" si="4"/>
        <v>3.118934229313064</v>
      </c>
      <c r="Y40" s="91">
        <f t="shared" si="4"/>
        <v>5.134449789804063</v>
      </c>
      <c r="Z40" s="91">
        <f t="shared" si="4"/>
        <v>4.81963515527799</v>
      </c>
      <c r="AA40" s="179">
        <f t="shared" si="4"/>
        <v>5.133920227353106</v>
      </c>
      <c r="AB40" s="179">
        <f t="shared" si="4"/>
        <v>2.9609840507020424</v>
      </c>
      <c r="AC40" s="179">
        <f t="shared" si="4"/>
        <v>-4.951543662007063</v>
      </c>
      <c r="AD40" s="179">
        <f t="shared" si="4"/>
        <v>3.719852878676355</v>
      </c>
    </row>
    <row r="41" spans="1:30" s="23" customFormat="1" ht="18" customHeight="1">
      <c r="A41" s="13"/>
      <c r="B41" s="35"/>
      <c r="C41" s="155" t="s">
        <v>75</v>
      </c>
      <c r="D41" s="18"/>
      <c r="E41" s="91">
        <f aca="true" t="shared" si="5" ref="E41:AD43">(E30/D30-1)*100</f>
        <v>-4.185395105935896</v>
      </c>
      <c r="F41" s="91">
        <f t="shared" si="5"/>
        <v>4.195797762406306</v>
      </c>
      <c r="G41" s="91">
        <f t="shared" si="5"/>
        <v>-15.153590757217694</v>
      </c>
      <c r="H41" s="91">
        <f t="shared" si="5"/>
        <v>14.865557711065037</v>
      </c>
      <c r="I41" s="91">
        <f t="shared" si="5"/>
        <v>-1.0405850468514166</v>
      </c>
      <c r="J41" s="91">
        <f t="shared" si="5"/>
        <v>0.012394104349899848</v>
      </c>
      <c r="K41" s="91">
        <f t="shared" si="5"/>
        <v>11.405387669112788</v>
      </c>
      <c r="L41" s="91">
        <f t="shared" si="5"/>
        <v>1.9198438110310745</v>
      </c>
      <c r="M41" s="91">
        <f t="shared" si="5"/>
        <v>5.789701664091562</v>
      </c>
      <c r="N41" s="91">
        <f t="shared" si="5"/>
        <v>6.475874657956626</v>
      </c>
      <c r="O41" s="91">
        <f t="shared" si="5"/>
        <v>20.86902784219864</v>
      </c>
      <c r="P41" s="91">
        <f t="shared" si="5"/>
        <v>7.524407163503621</v>
      </c>
      <c r="Q41" s="91">
        <f t="shared" si="5"/>
        <v>8.422844059335176</v>
      </c>
      <c r="R41" s="91">
        <f t="shared" si="5"/>
        <v>-13.631572202608966</v>
      </c>
      <c r="S41" s="91">
        <f t="shared" si="5"/>
        <v>-1.4298651990664824</v>
      </c>
      <c r="T41" s="91">
        <f t="shared" si="5"/>
        <v>-11.69852286695936</v>
      </c>
      <c r="U41" s="91">
        <f t="shared" si="5"/>
        <v>-19.66019524701602</v>
      </c>
      <c r="V41" s="91">
        <f t="shared" si="5"/>
        <v>-15.56011343004926</v>
      </c>
      <c r="W41" s="91">
        <f t="shared" si="5"/>
        <v>-7.397202342349729</v>
      </c>
      <c r="X41" s="91">
        <f t="shared" si="5"/>
        <v>-1.7562009965939263</v>
      </c>
      <c r="Y41" s="91">
        <f t="shared" si="5"/>
        <v>49.46898477839174</v>
      </c>
      <c r="Z41" s="91">
        <f t="shared" si="5"/>
        <v>21.20555842108569</v>
      </c>
      <c r="AA41" s="179">
        <f t="shared" si="5"/>
        <v>-4.86463609183605</v>
      </c>
      <c r="AB41" s="179">
        <f t="shared" si="5"/>
        <v>2.872804622754588</v>
      </c>
      <c r="AC41" s="179">
        <f t="shared" si="5"/>
        <v>-0.023059148735060653</v>
      </c>
      <c r="AD41" s="179">
        <f t="shared" si="5"/>
        <v>-6.346647778031955</v>
      </c>
    </row>
    <row r="42" spans="1:30" s="23" customFormat="1" ht="18" customHeight="1">
      <c r="A42" s="13"/>
      <c r="B42" s="35" t="s">
        <v>0</v>
      </c>
      <c r="C42" s="155" t="s">
        <v>59</v>
      </c>
      <c r="D42" s="18"/>
      <c r="E42" s="91">
        <f t="shared" si="5"/>
        <v>6.413299316045906</v>
      </c>
      <c r="F42" s="91">
        <f t="shared" si="5"/>
        <v>-0.022520413601057054</v>
      </c>
      <c r="G42" s="91">
        <f t="shared" si="5"/>
        <v>5.823183156348644</v>
      </c>
      <c r="H42" s="91">
        <f t="shared" si="5"/>
        <v>2.431275978311387</v>
      </c>
      <c r="I42" s="91">
        <f t="shared" si="5"/>
        <v>8.770777057292145</v>
      </c>
      <c r="J42" s="91">
        <f t="shared" si="5"/>
        <v>1.7611877995363345</v>
      </c>
      <c r="K42" s="91">
        <f t="shared" si="5"/>
        <v>-3.5003445292818847</v>
      </c>
      <c r="L42" s="91">
        <f t="shared" si="5"/>
        <v>-2.8987773906936076</v>
      </c>
      <c r="M42" s="91">
        <f t="shared" si="5"/>
        <v>3.1911052373844395</v>
      </c>
      <c r="N42" s="91">
        <f t="shared" si="5"/>
        <v>3.0915194077587804</v>
      </c>
      <c r="O42" s="91">
        <f t="shared" si="5"/>
        <v>2.3029045390014824</v>
      </c>
      <c r="P42" s="91">
        <f t="shared" si="5"/>
        <v>5.3631561245738535</v>
      </c>
      <c r="Q42" s="91">
        <f t="shared" si="5"/>
        <v>-0.5647218144613442</v>
      </c>
      <c r="R42" s="91">
        <f t="shared" si="5"/>
        <v>-4.654528121014689</v>
      </c>
      <c r="S42" s="91">
        <f t="shared" si="5"/>
        <v>6.139409803552964</v>
      </c>
      <c r="T42" s="91">
        <f t="shared" si="5"/>
        <v>6.952092589850434</v>
      </c>
      <c r="U42" s="91">
        <f t="shared" si="5"/>
        <v>-0.5349896543679344</v>
      </c>
      <c r="V42" s="91">
        <f t="shared" si="5"/>
        <v>1.1603000336070979</v>
      </c>
      <c r="W42" s="91">
        <f t="shared" si="5"/>
        <v>6.243867756302723</v>
      </c>
      <c r="X42" s="91">
        <f t="shared" si="5"/>
        <v>8.889828634723429</v>
      </c>
      <c r="Y42" s="91">
        <f t="shared" si="5"/>
        <v>7.051109555914792</v>
      </c>
      <c r="Z42" s="91">
        <f t="shared" si="5"/>
        <v>11.179798381895822</v>
      </c>
      <c r="AA42" s="179">
        <f t="shared" si="5"/>
        <v>7.271055738689669</v>
      </c>
      <c r="AB42" s="179">
        <f t="shared" si="5"/>
        <v>7.4838079095107535</v>
      </c>
      <c r="AC42" s="179">
        <f t="shared" si="5"/>
        <v>-5.106329209240757</v>
      </c>
      <c r="AD42" s="179">
        <f t="shared" si="5"/>
        <v>13.44767196589547</v>
      </c>
    </row>
    <row r="43" spans="1:30" s="23" customFormat="1" ht="18" customHeight="1">
      <c r="A43" s="13"/>
      <c r="B43" s="30"/>
      <c r="C43" s="155" t="s">
        <v>62</v>
      </c>
      <c r="D43" s="18"/>
      <c r="E43" s="91">
        <f>(E32/D32-1)*100</f>
        <v>5.878305939462192</v>
      </c>
      <c r="F43" s="91">
        <f t="shared" si="5"/>
        <v>1.04138124032922</v>
      </c>
      <c r="G43" s="91">
        <f t="shared" si="5"/>
        <v>1.0343647476559248</v>
      </c>
      <c r="H43" s="91">
        <f t="shared" si="5"/>
        <v>2.908447484014398</v>
      </c>
      <c r="I43" s="91">
        <f t="shared" si="5"/>
        <v>9.370466779677322</v>
      </c>
      <c r="J43" s="91">
        <f t="shared" si="5"/>
        <v>0.29799760484021665</v>
      </c>
      <c r="K43" s="91">
        <f t="shared" si="5"/>
        <v>-0.9970599661436541</v>
      </c>
      <c r="L43" s="91">
        <f t="shared" si="5"/>
        <v>-0.49863113112530444</v>
      </c>
      <c r="M43" s="91">
        <f t="shared" si="5"/>
        <v>7.403033335647646</v>
      </c>
      <c r="N43" s="91">
        <f t="shared" si="5"/>
        <v>1.0022930013940945</v>
      </c>
      <c r="O43" s="91">
        <f t="shared" si="5"/>
        <v>5.702435607469902</v>
      </c>
      <c r="P43" s="91">
        <f t="shared" si="5"/>
        <v>9.608805883854398</v>
      </c>
      <c r="Q43" s="91">
        <f t="shared" si="5"/>
        <v>12.983678309888912</v>
      </c>
      <c r="R43" s="91">
        <f t="shared" si="5"/>
        <v>-15.32422887371533</v>
      </c>
      <c r="S43" s="91">
        <f t="shared" si="5"/>
        <v>10.795999685045189</v>
      </c>
      <c r="T43" s="91">
        <f>(T32/S32-1)*100</f>
        <v>-2.5917995542120154</v>
      </c>
      <c r="U43" s="91">
        <f t="shared" si="5"/>
        <v>-3.634614790495061</v>
      </c>
      <c r="V43" s="91">
        <f t="shared" si="5"/>
        <v>-4.5545982571224</v>
      </c>
      <c r="W43" s="91">
        <f t="shared" si="5"/>
        <v>7.719059404001438</v>
      </c>
      <c r="X43" s="91">
        <f t="shared" si="5"/>
        <v>8.0622701947898</v>
      </c>
      <c r="Y43" s="91">
        <f t="shared" si="5"/>
        <v>10.1640926421674</v>
      </c>
      <c r="Z43" s="91">
        <f t="shared" si="5"/>
        <v>14.302378469390309</v>
      </c>
      <c r="AA43" s="179">
        <f t="shared" si="5"/>
        <v>4.323489877554154</v>
      </c>
      <c r="AB43" s="179">
        <f>(AB32/AA32-1)*100</f>
        <v>8.338190369740794</v>
      </c>
      <c r="AC43" s="179">
        <f>(AC32/AB32-1)*100</f>
        <v>-2.5479176167826023</v>
      </c>
      <c r="AD43" s="179">
        <f>(AD32/AC32-1)*100</f>
        <v>9.509838455215537</v>
      </c>
    </row>
    <row r="44" spans="1:154" s="19" customFormat="1" ht="12.75">
      <c r="A44" s="17"/>
      <c r="B44" s="86"/>
      <c r="C44" s="6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3"/>
      <c r="AB44" s="43"/>
      <c r="AC44" s="43"/>
      <c r="AD44" s="4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</row>
    <row r="45" spans="2:153" s="45" customFormat="1" ht="15" customHeight="1">
      <c r="B45" s="44" t="s">
        <v>26</v>
      </c>
      <c r="D45" s="75"/>
      <c r="G45" s="10"/>
      <c r="O45" s="46"/>
      <c r="P45" s="46"/>
      <c r="Y45" s="36"/>
      <c r="Z45" s="36"/>
      <c r="AA45" s="36"/>
      <c r="AB45" s="36"/>
      <c r="AC45" s="36"/>
      <c r="AD45" s="36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</row>
    <row r="46" spans="1:30" s="111" customFormat="1" ht="20.25" customHeight="1">
      <c r="A46" s="108"/>
      <c r="B46" s="109" t="s">
        <v>27</v>
      </c>
      <c r="C46" s="110"/>
      <c r="G46" s="112"/>
      <c r="H46" s="110"/>
      <c r="I46" s="110"/>
      <c r="J46" s="110"/>
      <c r="K46" s="110"/>
      <c r="L46" s="110"/>
      <c r="M46" s="110"/>
      <c r="N46" s="110"/>
      <c r="O46" s="113"/>
      <c r="P46" s="113"/>
      <c r="Q46" s="110"/>
      <c r="R46" s="110"/>
      <c r="S46" s="110"/>
      <c r="T46" s="110"/>
      <c r="U46" s="110"/>
      <c r="V46" s="110"/>
      <c r="W46" s="110"/>
      <c r="X46" s="110"/>
      <c r="Y46" s="114"/>
      <c r="Z46" s="114"/>
      <c r="AA46" s="114"/>
      <c r="AB46" s="114"/>
      <c r="AC46" s="114"/>
      <c r="AD46" s="114"/>
    </row>
    <row r="47" spans="1:30" s="111" customFormat="1" ht="12.75">
      <c r="A47" s="108"/>
      <c r="B47" s="115" t="s">
        <v>92</v>
      </c>
      <c r="C47" s="110"/>
      <c r="G47" s="116"/>
      <c r="H47" s="110"/>
      <c r="I47" s="110"/>
      <c r="J47" s="110"/>
      <c r="K47" s="110"/>
      <c r="L47" s="110"/>
      <c r="M47" s="110"/>
      <c r="N47" s="110"/>
      <c r="O47" s="113"/>
      <c r="P47" s="113"/>
      <c r="Q47" s="110"/>
      <c r="R47" s="110"/>
      <c r="S47" s="110"/>
      <c r="T47" s="110"/>
      <c r="U47" s="110"/>
      <c r="V47" s="110"/>
      <c r="W47" s="110"/>
      <c r="X47" s="110"/>
      <c r="Y47" s="117"/>
      <c r="Z47" s="117"/>
      <c r="AA47" s="117"/>
      <c r="AB47" s="40"/>
      <c r="AC47" s="36"/>
      <c r="AD47" s="36"/>
    </row>
    <row r="48" spans="1:30" s="122" customFormat="1" ht="15" customHeight="1">
      <c r="A48" s="118"/>
      <c r="B48" s="119" t="s">
        <v>105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20"/>
      <c r="W48" s="120"/>
      <c r="X48" s="120"/>
      <c r="Y48" s="120"/>
      <c r="Z48" s="121"/>
      <c r="AA48" s="121"/>
      <c r="AB48" s="40"/>
      <c r="AC48" s="40"/>
      <c r="AD48" s="40"/>
    </row>
    <row r="49" spans="1:30" s="111" customFormat="1" ht="12.75">
      <c r="A49" s="108" t="s">
        <v>106</v>
      </c>
      <c r="B49" s="115"/>
      <c r="C49" s="110"/>
      <c r="G49" s="116"/>
      <c r="H49" s="110"/>
      <c r="I49" s="110"/>
      <c r="J49" s="110"/>
      <c r="K49" s="110"/>
      <c r="L49" s="110"/>
      <c r="M49" s="110"/>
      <c r="N49" s="110"/>
      <c r="O49" s="113"/>
      <c r="P49" s="113"/>
      <c r="Q49" s="110"/>
      <c r="R49" s="110"/>
      <c r="S49" s="110"/>
      <c r="T49" s="110"/>
      <c r="U49" s="110"/>
      <c r="V49" s="110"/>
      <c r="W49" s="110"/>
      <c r="X49" s="110"/>
      <c r="Y49" s="117"/>
      <c r="Z49" s="117"/>
      <c r="AA49" s="117"/>
      <c r="AB49" s="40"/>
      <c r="AC49" s="117"/>
      <c r="AD49" s="117"/>
    </row>
    <row r="50" spans="2:154" ht="10.5" customHeight="1" thickBot="1">
      <c r="B50" s="47"/>
      <c r="C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8"/>
      <c r="Y50" s="36"/>
      <c r="Z50" s="36"/>
      <c r="AA50" s="36"/>
      <c r="AB50" s="36"/>
      <c r="AC50" s="36"/>
      <c r="AD50" s="36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</row>
    <row r="51" spans="2:30" s="111" customFormat="1" ht="16.5" customHeight="1" thickTop="1">
      <c r="B51" s="123" t="s">
        <v>108</v>
      </c>
      <c r="C51" s="124"/>
      <c r="D51" s="125"/>
      <c r="E51" s="125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4"/>
      <c r="V51" s="124"/>
      <c r="W51" s="124"/>
      <c r="X51" s="124"/>
      <c r="Y51" s="127"/>
      <c r="Z51" s="127"/>
      <c r="AA51" s="127"/>
      <c r="AB51" s="127"/>
      <c r="AC51" s="193"/>
      <c r="AD51" s="193"/>
    </row>
    <row r="52" spans="2:30" s="111" customFormat="1" ht="5.25" customHeight="1">
      <c r="B52" s="128"/>
      <c r="C52" s="128"/>
      <c r="F52" s="129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30"/>
      <c r="Z52" s="130"/>
      <c r="AA52" s="130"/>
      <c r="AB52" s="36"/>
      <c r="AC52" s="49"/>
      <c r="AD52" s="49"/>
    </row>
    <row r="53" spans="2:30" s="111" customFormat="1" ht="15.75" customHeight="1">
      <c r="B53" s="131" t="s">
        <v>109</v>
      </c>
      <c r="C53" s="131"/>
      <c r="F53" s="132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31"/>
      <c r="V53" s="131"/>
      <c r="W53" s="131"/>
      <c r="X53" s="131"/>
      <c r="Y53" s="133"/>
      <c r="Z53" s="133"/>
      <c r="AA53" s="133"/>
      <c r="AB53" s="50"/>
      <c r="AC53" s="36"/>
      <c r="AD53" s="36"/>
    </row>
    <row r="54" spans="6:154" ht="15.75" customHeight="1">
      <c r="F54" s="10"/>
      <c r="Y54" s="50"/>
      <c r="Z54" s="50"/>
      <c r="AA54" s="50"/>
      <c r="AB54" s="50"/>
      <c r="AC54" s="50"/>
      <c r="AD54" s="50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</row>
    <row r="55" ht="15.75" customHeight="1">
      <c r="F55" s="10"/>
    </row>
  </sheetData>
  <sheetProtection/>
  <mergeCells count="3">
    <mergeCell ref="B25:C25"/>
    <mergeCell ref="B17:C17"/>
    <mergeCell ref="B37:C37"/>
  </mergeCells>
  <hyperlinks>
    <hyperlink ref="B48:U48" r:id="rId1" tooltip="Μεθοδολογία της αλυσιδωτής σύνδεσης" display="2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. σχετικό μεθοδολογικό σημείωμα."/>
  </hyperlinks>
  <printOptions horizontalCentered="1"/>
  <pageMargins left="0.15748031496062992" right="0.15748031496062992" top="0.15748031496062992" bottom="0.1968503937007874" header="0.1968503937007874" footer="0.2362204724409449"/>
  <pageSetup horizontalDpi="600" verticalDpi="600" orientation="landscape" paperSize="9" scale="5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32"/>
  <sheetViews>
    <sheetView showOutlineSymbols="0" defaultGridColor="0" zoomScaleSheetLayoutView="75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53.125" style="1" customWidth="1"/>
    <col min="4" max="4" width="9.375" style="57" customWidth="1"/>
    <col min="5" max="6" width="9.375" style="1" customWidth="1"/>
    <col min="7" max="7" width="9.875" style="1" customWidth="1"/>
    <col min="8" max="24" width="9.375" style="1" customWidth="1"/>
    <col min="25" max="30" width="9.375" style="40" customWidth="1"/>
    <col min="31" max="16384" width="12.00390625" style="1" customWidth="1"/>
  </cols>
  <sheetData>
    <row r="1" spans="2:30" s="45" customFormat="1" ht="37.5" customHeight="1" thickBot="1">
      <c r="B1" s="85" t="s">
        <v>85</v>
      </c>
      <c r="C1" s="68"/>
      <c r="D1" s="69"/>
      <c r="E1" s="70"/>
      <c r="F1" s="5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72"/>
      <c r="AB1" s="72"/>
      <c r="AC1" s="7"/>
      <c r="AD1" s="7"/>
    </row>
    <row r="2" spans="2:30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62">
        <v>2018</v>
      </c>
      <c r="AB3" s="16">
        <v>2019</v>
      </c>
      <c r="AC3" s="16" t="s">
        <v>89</v>
      </c>
      <c r="AD3" s="16" t="s">
        <v>110</v>
      </c>
    </row>
    <row r="4" spans="1:154" s="19" customFormat="1" ht="33" customHeight="1">
      <c r="A4" s="17"/>
      <c r="B4" s="196" t="s">
        <v>63</v>
      </c>
      <c r="C4" s="197"/>
      <c r="D4" s="1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61"/>
      <c r="AB4" s="22"/>
      <c r="AC4" s="158"/>
      <c r="AD4" s="158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</row>
    <row r="5" spans="1:154" s="19" customFormat="1" ht="6.75" customHeight="1">
      <c r="A5" s="17"/>
      <c r="B5" s="27"/>
      <c r="C5" s="34"/>
      <c r="D5" s="5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61"/>
      <c r="AB5" s="22"/>
      <c r="AC5" s="157"/>
      <c r="AD5" s="157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</row>
    <row r="6" spans="1:34" s="23" customFormat="1" ht="18" customHeight="1">
      <c r="A6" s="13"/>
      <c r="B6" s="35"/>
      <c r="C6" s="33" t="s">
        <v>76</v>
      </c>
      <c r="D6" s="22">
        <v>3097.872</v>
      </c>
      <c r="E6" s="22">
        <v>3274.711</v>
      </c>
      <c r="F6" s="22">
        <v>3496.143</v>
      </c>
      <c r="G6" s="22">
        <v>3666.626</v>
      </c>
      <c r="H6" s="22">
        <v>3907.628</v>
      </c>
      <c r="I6" s="22">
        <v>4209.604</v>
      </c>
      <c r="J6" s="22">
        <v>4485.941</v>
      </c>
      <c r="K6" s="22">
        <v>4838.209</v>
      </c>
      <c r="L6" s="22">
        <v>5364.851</v>
      </c>
      <c r="M6" s="22">
        <v>5715.8</v>
      </c>
      <c r="N6" s="22">
        <v>6385.338</v>
      </c>
      <c r="O6" s="22">
        <v>6930.963</v>
      </c>
      <c r="P6" s="22">
        <v>7631.062</v>
      </c>
      <c r="Q6" s="22">
        <v>8379.272</v>
      </c>
      <c r="R6" s="22">
        <v>8922.85</v>
      </c>
      <c r="S6" s="22">
        <v>9223.777</v>
      </c>
      <c r="T6" s="22">
        <v>9517.42</v>
      </c>
      <c r="U6" s="22">
        <v>9375.672</v>
      </c>
      <c r="V6" s="22">
        <v>8342.908</v>
      </c>
      <c r="W6" s="22">
        <v>7869.962</v>
      </c>
      <c r="X6" s="22">
        <v>7896.088</v>
      </c>
      <c r="Y6" s="22">
        <v>8196.849</v>
      </c>
      <c r="Z6" s="22">
        <v>8801.69</v>
      </c>
      <c r="AA6" s="22">
        <v>9441.47</v>
      </c>
      <c r="AB6" s="22">
        <v>10264.313</v>
      </c>
      <c r="AC6" s="22">
        <v>9884.729</v>
      </c>
      <c r="AD6" s="22">
        <v>10474.6</v>
      </c>
      <c r="AE6" s="190"/>
      <c r="AF6" s="190"/>
      <c r="AG6" s="190"/>
      <c r="AH6" s="190"/>
    </row>
    <row r="7" spans="1:30" s="23" customFormat="1" ht="18" customHeight="1">
      <c r="A7" s="13"/>
      <c r="B7" s="35"/>
      <c r="C7" s="33" t="s">
        <v>65</v>
      </c>
      <c r="D7" s="22">
        <v>801.851</v>
      </c>
      <c r="E7" s="22">
        <v>850.535</v>
      </c>
      <c r="F7" s="22">
        <v>878.749</v>
      </c>
      <c r="G7" s="22">
        <v>941.296</v>
      </c>
      <c r="H7" s="22">
        <v>992.035</v>
      </c>
      <c r="I7" s="22">
        <v>1012.801</v>
      </c>
      <c r="J7" s="22">
        <v>1073.294</v>
      </c>
      <c r="K7" s="22">
        <v>1116.709</v>
      </c>
      <c r="L7" s="22">
        <v>1176.61</v>
      </c>
      <c r="M7" s="22">
        <v>1246.963</v>
      </c>
      <c r="N7" s="22">
        <v>1270.276</v>
      </c>
      <c r="O7" s="22">
        <v>1336.792</v>
      </c>
      <c r="P7" s="22">
        <v>1429.675</v>
      </c>
      <c r="Q7" s="22">
        <v>1554.359</v>
      </c>
      <c r="R7" s="22">
        <v>1581.482</v>
      </c>
      <c r="S7" s="22">
        <v>1661.223</v>
      </c>
      <c r="T7" s="22">
        <v>1639.717</v>
      </c>
      <c r="U7" s="22">
        <v>1562.746</v>
      </c>
      <c r="V7" s="22">
        <v>1422.276</v>
      </c>
      <c r="W7" s="22">
        <v>1328.969</v>
      </c>
      <c r="X7" s="22">
        <v>1291.11</v>
      </c>
      <c r="Y7" s="22">
        <v>1307.943</v>
      </c>
      <c r="Z7" s="22">
        <v>1371.79</v>
      </c>
      <c r="AA7" s="22">
        <v>1410.415</v>
      </c>
      <c r="AB7" s="22">
        <v>1402.674</v>
      </c>
      <c r="AC7" s="22">
        <v>1374.62</v>
      </c>
      <c r="AD7" s="22">
        <v>1415.859</v>
      </c>
    </row>
    <row r="8" spans="1:30" s="23" customFormat="1" ht="18" customHeight="1">
      <c r="A8" s="13"/>
      <c r="B8" s="35"/>
      <c r="C8" s="33" t="s">
        <v>77</v>
      </c>
      <c r="D8" s="22">
        <v>1030.263</v>
      </c>
      <c r="E8" s="22">
        <v>1106.607</v>
      </c>
      <c r="F8" s="22">
        <v>1164.647</v>
      </c>
      <c r="G8" s="22">
        <v>1231.033</v>
      </c>
      <c r="H8" s="22">
        <v>1254.508</v>
      </c>
      <c r="I8" s="22">
        <v>1328.657</v>
      </c>
      <c r="J8" s="22">
        <v>1378.459</v>
      </c>
      <c r="K8" s="22">
        <v>1439.362</v>
      </c>
      <c r="L8" s="22">
        <v>1527.518</v>
      </c>
      <c r="M8" s="22">
        <v>1642.767</v>
      </c>
      <c r="N8" s="22">
        <v>1734.4</v>
      </c>
      <c r="O8" s="22">
        <v>1837.172</v>
      </c>
      <c r="P8" s="22">
        <v>1966.2</v>
      </c>
      <c r="Q8" s="22">
        <v>2175.15</v>
      </c>
      <c r="R8" s="22">
        <v>2218.295</v>
      </c>
      <c r="S8" s="22">
        <v>2351.712</v>
      </c>
      <c r="T8" s="22">
        <v>2406.701</v>
      </c>
      <c r="U8" s="22">
        <v>2438.22</v>
      </c>
      <c r="V8" s="22">
        <v>2438.638</v>
      </c>
      <c r="W8" s="22">
        <v>2421.126</v>
      </c>
      <c r="X8" s="22">
        <v>2410.765</v>
      </c>
      <c r="Y8" s="22">
        <v>2378.292</v>
      </c>
      <c r="Z8" s="22">
        <v>2456.374</v>
      </c>
      <c r="AA8" s="22">
        <v>2554.648</v>
      </c>
      <c r="AB8" s="22">
        <v>2668.398</v>
      </c>
      <c r="AC8" s="22">
        <v>2748.5</v>
      </c>
      <c r="AD8" s="22">
        <v>2844.654</v>
      </c>
    </row>
    <row r="9" spans="1:30" s="23" customFormat="1" ht="18" customHeight="1">
      <c r="A9" s="36"/>
      <c r="B9" s="37" t="s">
        <v>0</v>
      </c>
      <c r="C9" s="33" t="s">
        <v>66</v>
      </c>
      <c r="D9" s="22">
        <v>1977.926</v>
      </c>
      <c r="E9" s="22">
        <v>1982.348</v>
      </c>
      <c r="F9" s="22">
        <v>2074.998</v>
      </c>
      <c r="G9" s="22">
        <v>2386.425</v>
      </c>
      <c r="H9" s="22">
        <v>2681.391</v>
      </c>
      <c r="I9" s="22">
        <v>2963.017</v>
      </c>
      <c r="J9" s="22">
        <v>3268.596</v>
      </c>
      <c r="K9" s="22">
        <v>3166.456</v>
      </c>
      <c r="L9" s="22">
        <v>3084.514</v>
      </c>
      <c r="M9" s="22">
        <v>3309.57</v>
      </c>
      <c r="N9" s="22">
        <v>3287.96</v>
      </c>
      <c r="O9" s="22">
        <v>3476.451</v>
      </c>
      <c r="P9" s="22">
        <v>3549.988</v>
      </c>
      <c r="Q9" s="22">
        <v>3851.886</v>
      </c>
      <c r="R9" s="22">
        <v>3364.506</v>
      </c>
      <c r="S9" s="22">
        <v>3498.723</v>
      </c>
      <c r="T9" s="22">
        <v>3665.6</v>
      </c>
      <c r="U9" s="22">
        <v>3500.51</v>
      </c>
      <c r="V9" s="22">
        <v>3482.434</v>
      </c>
      <c r="W9" s="22">
        <v>3340.204</v>
      </c>
      <c r="X9" s="22">
        <v>3784.737</v>
      </c>
      <c r="Y9" s="22">
        <v>4394.51</v>
      </c>
      <c r="Z9" s="22">
        <v>4703.917</v>
      </c>
      <c r="AA9" s="22">
        <v>5054.077</v>
      </c>
      <c r="AB9" s="22">
        <v>5440.79</v>
      </c>
      <c r="AC9" s="22">
        <v>5303.306</v>
      </c>
      <c r="AD9" s="22">
        <v>5898.244</v>
      </c>
    </row>
    <row r="10" spans="1:30" s="23" customFormat="1" ht="18" customHeight="1">
      <c r="A10" s="38"/>
      <c r="B10" s="35"/>
      <c r="C10" s="33" t="s">
        <v>78</v>
      </c>
      <c r="D10" s="22">
        <v>834.8</v>
      </c>
      <c r="E10" s="22">
        <v>844.6</v>
      </c>
      <c r="F10" s="22">
        <v>820.8</v>
      </c>
      <c r="G10" s="22">
        <v>930.2</v>
      </c>
      <c r="H10" s="22">
        <v>962.1</v>
      </c>
      <c r="I10" s="22">
        <v>1214.8</v>
      </c>
      <c r="J10" s="22">
        <v>1359.3</v>
      </c>
      <c r="K10" s="22">
        <v>1431.3</v>
      </c>
      <c r="L10" s="22">
        <v>1832.2</v>
      </c>
      <c r="M10" s="22">
        <v>2091</v>
      </c>
      <c r="N10" s="22">
        <v>2266</v>
      </c>
      <c r="O10" s="22">
        <v>2533.1</v>
      </c>
      <c r="P10" s="22">
        <v>3041.4</v>
      </c>
      <c r="Q10" s="22">
        <v>3167.8</v>
      </c>
      <c r="R10" s="22">
        <v>2680.3</v>
      </c>
      <c r="S10" s="22">
        <v>2789.8</v>
      </c>
      <c r="T10" s="22">
        <v>2720.4</v>
      </c>
      <c r="U10" s="22">
        <v>2729.6</v>
      </c>
      <c r="V10" s="22">
        <v>2488.645</v>
      </c>
      <c r="W10" s="22">
        <v>2618.8</v>
      </c>
      <c r="X10" s="22">
        <v>2661.635</v>
      </c>
      <c r="Y10" s="22">
        <v>2820.238</v>
      </c>
      <c r="Z10" s="22">
        <v>3033.9999999999995</v>
      </c>
      <c r="AA10" s="22">
        <v>3284.149000000001</v>
      </c>
      <c r="AB10" s="22">
        <v>3385.7</v>
      </c>
      <c r="AC10" s="22">
        <v>2948.7400000000002</v>
      </c>
      <c r="AD10" s="22">
        <v>3379.1099999999997</v>
      </c>
    </row>
    <row r="11" spans="1:34" s="23" customFormat="1" ht="18" customHeight="1">
      <c r="A11" s="13"/>
      <c r="B11" s="35" t="s">
        <v>0</v>
      </c>
      <c r="C11" s="39" t="s">
        <v>79</v>
      </c>
      <c r="D11" s="22">
        <v>64.4</v>
      </c>
      <c r="E11" s="22">
        <v>79.3</v>
      </c>
      <c r="F11" s="22">
        <v>61.9</v>
      </c>
      <c r="G11" s="22">
        <v>95.8</v>
      </c>
      <c r="H11" s="22">
        <v>66.1</v>
      </c>
      <c r="I11" s="22">
        <v>133.9</v>
      </c>
      <c r="J11" s="22">
        <v>148.7</v>
      </c>
      <c r="K11" s="22">
        <v>115</v>
      </c>
      <c r="L11" s="22">
        <v>140.4</v>
      </c>
      <c r="M11" s="22">
        <v>149.66</v>
      </c>
      <c r="N11" s="22">
        <v>121.667</v>
      </c>
      <c r="O11" s="22">
        <v>114.46</v>
      </c>
      <c r="P11" s="22">
        <v>106.748</v>
      </c>
      <c r="Q11" s="22">
        <v>118.89</v>
      </c>
      <c r="R11" s="22">
        <v>91.94</v>
      </c>
      <c r="S11" s="22">
        <v>115.306</v>
      </c>
      <c r="T11" s="22">
        <v>146.808</v>
      </c>
      <c r="U11" s="22">
        <v>165.97</v>
      </c>
      <c r="V11" s="22">
        <v>179.939</v>
      </c>
      <c r="W11" s="22">
        <v>148.976</v>
      </c>
      <c r="X11" s="22">
        <v>160.442</v>
      </c>
      <c r="Y11" s="22">
        <v>168.488</v>
      </c>
      <c r="Z11" s="22">
        <v>122.509</v>
      </c>
      <c r="AA11" s="22">
        <v>132.133</v>
      </c>
      <c r="AB11" s="22">
        <v>151.935</v>
      </c>
      <c r="AC11" s="22">
        <v>641.967</v>
      </c>
      <c r="AD11" s="22">
        <v>659.668</v>
      </c>
      <c r="AG11" s="190"/>
      <c r="AH11" s="190"/>
    </row>
    <row r="12" spans="1:30" s="23" customFormat="1" ht="9.75" customHeight="1">
      <c r="A12" s="13"/>
      <c r="B12" s="29"/>
      <c r="C12" s="2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154" s="19" customFormat="1" ht="18" customHeight="1">
      <c r="A13" s="17"/>
      <c r="B13" s="152" t="s">
        <v>22</v>
      </c>
      <c r="C13" s="28"/>
      <c r="D13" s="18">
        <v>7678.312</v>
      </c>
      <c r="E13" s="18">
        <v>7979.499</v>
      </c>
      <c r="F13" s="18">
        <v>8373.437</v>
      </c>
      <c r="G13" s="18">
        <v>9059.778</v>
      </c>
      <c r="H13" s="18">
        <v>9731.561</v>
      </c>
      <c r="I13" s="18">
        <v>10594.981</v>
      </c>
      <c r="J13" s="18">
        <v>11416.891</v>
      </c>
      <c r="K13" s="18">
        <v>11877.037</v>
      </c>
      <c r="L13" s="18">
        <v>12845.288</v>
      </c>
      <c r="M13" s="18">
        <v>13856.442</v>
      </c>
      <c r="N13" s="18">
        <v>14822.306</v>
      </c>
      <c r="O13" s="18">
        <v>16000.018</v>
      </c>
      <c r="P13" s="18">
        <v>17511.579</v>
      </c>
      <c r="Q13" s="18">
        <v>19009.576</v>
      </c>
      <c r="R13" s="18">
        <v>18675.493</v>
      </c>
      <c r="S13" s="18">
        <v>19409.974</v>
      </c>
      <c r="T13" s="18">
        <v>19803.033</v>
      </c>
      <c r="U13" s="18">
        <v>19440.777</v>
      </c>
      <c r="V13" s="18">
        <v>17994.967</v>
      </c>
      <c r="W13" s="18">
        <v>17430.161</v>
      </c>
      <c r="X13" s="18">
        <v>17883.959</v>
      </c>
      <c r="Y13" s="18">
        <v>18929.34</v>
      </c>
      <c r="Z13" s="18">
        <v>20245.262</v>
      </c>
      <c r="AA13" s="18">
        <v>21612.598</v>
      </c>
      <c r="AB13" s="18">
        <v>23009.941</v>
      </c>
      <c r="AC13" s="18">
        <v>21617.93</v>
      </c>
      <c r="AD13" s="18">
        <v>23352.800000000003</v>
      </c>
      <c r="AE13" s="23"/>
      <c r="AF13" s="23"/>
      <c r="AG13" s="190"/>
      <c r="AH13" s="190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</row>
    <row r="14" spans="1:154" s="19" customFormat="1" ht="18" customHeight="1">
      <c r="A14" s="17"/>
      <c r="B14" s="64"/>
      <c r="C14" s="2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58"/>
      <c r="AD14" s="158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154" s="19" customFormat="1" ht="12.75">
      <c r="A15" s="17"/>
      <c r="B15" s="32"/>
      <c r="C15" s="3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76"/>
      <c r="AB15" s="158"/>
      <c r="AC15" s="158"/>
      <c r="AD15" s="158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</row>
    <row r="16" spans="1:154" s="19" customFormat="1" ht="42.75" customHeight="1">
      <c r="A16" s="17"/>
      <c r="B16" s="198" t="s">
        <v>64</v>
      </c>
      <c r="C16" s="199"/>
      <c r="D16" s="1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61"/>
      <c r="AB16" s="189"/>
      <c r="AC16" s="189"/>
      <c r="AD16" s="189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9" customHeight="1">
      <c r="A17" s="17"/>
      <c r="B17" s="27"/>
      <c r="C17" s="34"/>
      <c r="D17" s="59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61"/>
      <c r="AB17" s="157"/>
      <c r="AC17" s="157"/>
      <c r="AD17" s="15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30" s="23" customFormat="1" ht="18" customHeight="1">
      <c r="A18" s="13"/>
      <c r="B18" s="35"/>
      <c r="C18" s="33" t="s">
        <v>76</v>
      </c>
      <c r="D18" s="18"/>
      <c r="E18" s="91">
        <f aca="true" t="shared" si="0" ref="E18:AD22">(E6/D6-1)*100</f>
        <v>5.708402413011249</v>
      </c>
      <c r="F18" s="91">
        <f t="shared" si="0"/>
        <v>6.7618791398691425</v>
      </c>
      <c r="G18" s="91">
        <f t="shared" si="0"/>
        <v>4.876316557989768</v>
      </c>
      <c r="H18" s="91">
        <f t="shared" si="0"/>
        <v>6.57285471711595</v>
      </c>
      <c r="I18" s="91">
        <f t="shared" si="0"/>
        <v>7.727859458474562</v>
      </c>
      <c r="J18" s="91">
        <f t="shared" si="0"/>
        <v>6.564441690952383</v>
      </c>
      <c r="K18" s="91">
        <f t="shared" si="0"/>
        <v>7.852711393217171</v>
      </c>
      <c r="L18" s="91">
        <f t="shared" si="0"/>
        <v>10.885060980209825</v>
      </c>
      <c r="M18" s="91">
        <f t="shared" si="0"/>
        <v>6.541635545889357</v>
      </c>
      <c r="N18" s="91">
        <f t="shared" si="0"/>
        <v>11.713810840127348</v>
      </c>
      <c r="O18" s="91">
        <f t="shared" si="0"/>
        <v>8.544966609441818</v>
      </c>
      <c r="P18" s="91">
        <f t="shared" si="0"/>
        <v>10.101035022117411</v>
      </c>
      <c r="Q18" s="91">
        <f t="shared" si="0"/>
        <v>9.804795191023219</v>
      </c>
      <c r="R18" s="91">
        <f t="shared" si="0"/>
        <v>6.487174542132057</v>
      </c>
      <c r="S18" s="91">
        <f t="shared" si="0"/>
        <v>3.3725435258913805</v>
      </c>
      <c r="T18" s="91">
        <f t="shared" si="0"/>
        <v>3.1835440080565602</v>
      </c>
      <c r="U18" s="91">
        <f t="shared" si="0"/>
        <v>-1.4893532070666127</v>
      </c>
      <c r="V18" s="91">
        <f t="shared" si="0"/>
        <v>-11.0153597523463</v>
      </c>
      <c r="W18" s="91">
        <f t="shared" si="0"/>
        <v>-5.6688387310515616</v>
      </c>
      <c r="X18" s="91">
        <f t="shared" si="0"/>
        <v>0.3319711073572984</v>
      </c>
      <c r="Y18" s="91">
        <f t="shared" si="0"/>
        <v>3.8089874378299804</v>
      </c>
      <c r="Z18" s="91">
        <f t="shared" si="0"/>
        <v>7.37894525079088</v>
      </c>
      <c r="AA18" s="179">
        <f t="shared" si="0"/>
        <v>7.2688313267111</v>
      </c>
      <c r="AB18" s="179">
        <f t="shared" si="0"/>
        <v>8.715200069480723</v>
      </c>
      <c r="AC18" s="179">
        <f t="shared" si="0"/>
        <v>-3.6980945534299314</v>
      </c>
      <c r="AD18" s="179">
        <f t="shared" si="0"/>
        <v>5.967497945568367</v>
      </c>
    </row>
    <row r="19" spans="1:30" s="23" customFormat="1" ht="18" customHeight="1">
      <c r="A19" s="13"/>
      <c r="B19" s="35"/>
      <c r="C19" s="33" t="s">
        <v>65</v>
      </c>
      <c r="D19" s="18"/>
      <c r="E19" s="91">
        <f>(E7/D7-1)*100</f>
        <v>6.07145217752425</v>
      </c>
      <c r="F19" s="91">
        <f t="shared" si="0"/>
        <v>3.317206229020564</v>
      </c>
      <c r="G19" s="91">
        <f t="shared" si="0"/>
        <v>7.117732139666733</v>
      </c>
      <c r="H19" s="91">
        <f t="shared" si="0"/>
        <v>5.3903341775594305</v>
      </c>
      <c r="I19" s="91">
        <f t="shared" si="0"/>
        <v>2.093272918798239</v>
      </c>
      <c r="J19" s="91">
        <f t="shared" si="0"/>
        <v>5.972841653987304</v>
      </c>
      <c r="K19" s="91">
        <f t="shared" si="0"/>
        <v>4.045024010196641</v>
      </c>
      <c r="L19" s="91">
        <f t="shared" si="0"/>
        <v>5.364065302598964</v>
      </c>
      <c r="M19" s="91">
        <f t="shared" si="0"/>
        <v>5.979296453370275</v>
      </c>
      <c r="N19" s="91">
        <f t="shared" si="0"/>
        <v>1.8695823372465892</v>
      </c>
      <c r="O19" s="91">
        <f t="shared" si="0"/>
        <v>5.236342338200495</v>
      </c>
      <c r="P19" s="91">
        <f t="shared" si="0"/>
        <v>6.94820136565748</v>
      </c>
      <c r="Q19" s="91">
        <f t="shared" si="0"/>
        <v>8.721142917096536</v>
      </c>
      <c r="R19" s="91">
        <f t="shared" si="0"/>
        <v>1.7449636795618062</v>
      </c>
      <c r="S19" s="91">
        <f t="shared" si="0"/>
        <v>5.042169307017086</v>
      </c>
      <c r="T19" s="91">
        <f t="shared" si="0"/>
        <v>-1.2945883845817074</v>
      </c>
      <c r="U19" s="91">
        <f t="shared" si="0"/>
        <v>-4.694163688002262</v>
      </c>
      <c r="V19" s="91">
        <f t="shared" si="0"/>
        <v>-8.988664824610016</v>
      </c>
      <c r="W19" s="91">
        <f t="shared" si="0"/>
        <v>-6.560400372360919</v>
      </c>
      <c r="X19" s="91">
        <f t="shared" si="0"/>
        <v>-2.848749669856865</v>
      </c>
      <c r="Y19" s="91">
        <f t="shared" si="0"/>
        <v>1.303761879313159</v>
      </c>
      <c r="Z19" s="91">
        <f t="shared" si="0"/>
        <v>4.881481838275836</v>
      </c>
      <c r="AA19" s="179">
        <f t="shared" si="0"/>
        <v>2.8156642051625935</v>
      </c>
      <c r="AB19" s="179">
        <f t="shared" si="0"/>
        <v>-0.5488455525501368</v>
      </c>
      <c r="AC19" s="179">
        <f t="shared" si="0"/>
        <v>-2.000037072049532</v>
      </c>
      <c r="AD19" s="179">
        <f t="shared" si="0"/>
        <v>3.000029098950985</v>
      </c>
    </row>
    <row r="20" spans="1:30" s="23" customFormat="1" ht="18" customHeight="1">
      <c r="A20" s="13"/>
      <c r="B20" s="35"/>
      <c r="C20" s="33" t="s">
        <v>77</v>
      </c>
      <c r="D20" s="18"/>
      <c r="E20" s="91">
        <f>(E8/D8-1)*100</f>
        <v>7.410146729524403</v>
      </c>
      <c r="F20" s="91">
        <f t="shared" si="0"/>
        <v>5.244861093414377</v>
      </c>
      <c r="G20" s="91">
        <f t="shared" si="0"/>
        <v>5.700096252340825</v>
      </c>
      <c r="H20" s="91">
        <f t="shared" si="0"/>
        <v>1.9069350699778331</v>
      </c>
      <c r="I20" s="91">
        <f t="shared" si="0"/>
        <v>5.910603997742525</v>
      </c>
      <c r="J20" s="91">
        <f t="shared" si="0"/>
        <v>3.7482962118891683</v>
      </c>
      <c r="K20" s="91">
        <f t="shared" si="0"/>
        <v>4.418194520112673</v>
      </c>
      <c r="L20" s="91">
        <f t="shared" si="0"/>
        <v>6.124658008200856</v>
      </c>
      <c r="M20" s="91">
        <f t="shared" si="0"/>
        <v>7.544853808596685</v>
      </c>
      <c r="N20" s="91">
        <f t="shared" si="0"/>
        <v>5.577966930185485</v>
      </c>
      <c r="O20" s="91">
        <f t="shared" si="0"/>
        <v>5.925507380073802</v>
      </c>
      <c r="P20" s="91">
        <f t="shared" si="0"/>
        <v>7.0231856353134114</v>
      </c>
      <c r="Q20" s="91">
        <f t="shared" si="0"/>
        <v>10.627097955447052</v>
      </c>
      <c r="R20" s="91">
        <f t="shared" si="0"/>
        <v>1.983541364963326</v>
      </c>
      <c r="S20" s="91">
        <f t="shared" si="0"/>
        <v>6.014393937686369</v>
      </c>
      <c r="T20" s="91">
        <f t="shared" si="0"/>
        <v>2.3382540038916266</v>
      </c>
      <c r="U20" s="91">
        <f t="shared" si="0"/>
        <v>1.3096350564527848</v>
      </c>
      <c r="V20" s="91">
        <f t="shared" si="0"/>
        <v>0.017143653977091944</v>
      </c>
      <c r="W20" s="91">
        <f t="shared" si="0"/>
        <v>-0.7181057623148579</v>
      </c>
      <c r="X20" s="91">
        <f t="shared" si="0"/>
        <v>-0.42794137934168974</v>
      </c>
      <c r="Y20" s="91">
        <f t="shared" si="0"/>
        <v>-1.3469998112632275</v>
      </c>
      <c r="Z20" s="91">
        <f t="shared" si="0"/>
        <v>3.283112418491929</v>
      </c>
      <c r="AA20" s="179">
        <f t="shared" si="0"/>
        <v>4.000775126263356</v>
      </c>
      <c r="AB20" s="179">
        <f t="shared" si="0"/>
        <v>4.452668234527812</v>
      </c>
      <c r="AC20" s="179">
        <f t="shared" si="0"/>
        <v>3.001876031986228</v>
      </c>
      <c r="AD20" s="179">
        <f t="shared" si="0"/>
        <v>3.4984173185373946</v>
      </c>
    </row>
    <row r="21" spans="1:30" s="23" customFormat="1" ht="18" customHeight="1">
      <c r="A21" s="13"/>
      <c r="B21" s="35" t="s">
        <v>0</v>
      </c>
      <c r="C21" s="33" t="s">
        <v>66</v>
      </c>
      <c r="D21" s="18"/>
      <c r="E21" s="91">
        <f aca="true" t="shared" si="1" ref="E21:AA22">(E9/D9-1)*100</f>
        <v>0.22356751465930635</v>
      </c>
      <c r="F21" s="91">
        <f t="shared" si="1"/>
        <v>4.673750522108122</v>
      </c>
      <c r="G21" s="91">
        <f t="shared" si="1"/>
        <v>15.00854458654901</v>
      </c>
      <c r="H21" s="91">
        <f t="shared" si="1"/>
        <v>12.360162167258547</v>
      </c>
      <c r="I21" s="91">
        <f t="shared" si="1"/>
        <v>10.502981474913575</v>
      </c>
      <c r="J21" s="91">
        <f t="shared" si="1"/>
        <v>10.313103164781046</v>
      </c>
      <c r="K21" s="91">
        <f t="shared" si="1"/>
        <v>-3.124889096113437</v>
      </c>
      <c r="L21" s="91">
        <f t="shared" si="1"/>
        <v>-2.5878142630120227</v>
      </c>
      <c r="M21" s="91">
        <f t="shared" si="1"/>
        <v>7.296319614694569</v>
      </c>
      <c r="N21" s="91">
        <f t="shared" si="1"/>
        <v>-0.6529549155932735</v>
      </c>
      <c r="O21" s="91">
        <f t="shared" si="1"/>
        <v>5.732764388861167</v>
      </c>
      <c r="P21" s="91">
        <f t="shared" si="1"/>
        <v>2.1152894144056633</v>
      </c>
      <c r="Q21" s="91">
        <f t="shared" si="1"/>
        <v>8.504197760668486</v>
      </c>
      <c r="R21" s="91">
        <f t="shared" si="1"/>
        <v>-12.653022441474127</v>
      </c>
      <c r="S21" s="91">
        <f t="shared" si="1"/>
        <v>3.9892037642376144</v>
      </c>
      <c r="T21" s="91">
        <f t="shared" si="1"/>
        <v>4.769654528237877</v>
      </c>
      <c r="U21" s="91">
        <f t="shared" si="1"/>
        <v>-4.5037647315582685</v>
      </c>
      <c r="V21" s="91">
        <f t="shared" si="1"/>
        <v>-0.5163818986376301</v>
      </c>
      <c r="W21" s="91">
        <f t="shared" si="1"/>
        <v>-4.084212364110851</v>
      </c>
      <c r="X21" s="91">
        <f t="shared" si="1"/>
        <v>13.308558399427106</v>
      </c>
      <c r="Y21" s="91">
        <f t="shared" si="1"/>
        <v>16.111370486245157</v>
      </c>
      <c r="Z21" s="91">
        <f t="shared" si="1"/>
        <v>7.040762223774677</v>
      </c>
      <c r="AA21" s="179">
        <f t="shared" si="1"/>
        <v>7.444008897265819</v>
      </c>
      <c r="AB21" s="179">
        <f t="shared" si="0"/>
        <v>7.651505903056077</v>
      </c>
      <c r="AC21" s="179">
        <f t="shared" si="0"/>
        <v>-2.5269124520520103</v>
      </c>
      <c r="AD21" s="179">
        <f t="shared" si="0"/>
        <v>11.218247636474299</v>
      </c>
    </row>
    <row r="22" spans="1:30" s="23" customFormat="1" ht="18" customHeight="1">
      <c r="A22" s="13"/>
      <c r="B22" s="30"/>
      <c r="C22" s="33" t="s">
        <v>78</v>
      </c>
      <c r="D22" s="18"/>
      <c r="E22" s="91">
        <f t="shared" si="1"/>
        <v>1.1739338763775864</v>
      </c>
      <c r="F22" s="91">
        <f t="shared" si="1"/>
        <v>-2.8179019654274273</v>
      </c>
      <c r="G22" s="91">
        <f t="shared" si="1"/>
        <v>13.328460038986357</v>
      </c>
      <c r="H22" s="91">
        <f t="shared" si="1"/>
        <v>3.4293700279509842</v>
      </c>
      <c r="I22" s="91">
        <f t="shared" si="1"/>
        <v>26.265460970793054</v>
      </c>
      <c r="J22" s="91">
        <f t="shared" si="1"/>
        <v>11.894962133684551</v>
      </c>
      <c r="K22" s="91">
        <f t="shared" si="1"/>
        <v>5.296843963804898</v>
      </c>
      <c r="L22" s="91">
        <f>(L10/K10-1)*100</f>
        <v>28.009501851463714</v>
      </c>
      <c r="M22" s="91">
        <f t="shared" si="1"/>
        <v>14.125095513590225</v>
      </c>
      <c r="N22" s="91">
        <f t="shared" si="1"/>
        <v>8.36920133907222</v>
      </c>
      <c r="O22" s="91">
        <f t="shared" si="1"/>
        <v>11.787290379523396</v>
      </c>
      <c r="P22" s="91">
        <f t="shared" si="1"/>
        <v>20.06632189806956</v>
      </c>
      <c r="Q22" s="91">
        <f t="shared" si="1"/>
        <v>4.155980798316561</v>
      </c>
      <c r="R22" s="91">
        <f t="shared" si="1"/>
        <v>-15.38922911799987</v>
      </c>
      <c r="S22" s="91">
        <f t="shared" si="1"/>
        <v>4.085363578703882</v>
      </c>
      <c r="T22" s="91">
        <f t="shared" si="1"/>
        <v>-2.4876335221162837</v>
      </c>
      <c r="U22" s="91">
        <f t="shared" si="1"/>
        <v>0.3381855609469131</v>
      </c>
      <c r="V22" s="91">
        <f t="shared" si="1"/>
        <v>-8.827483880422038</v>
      </c>
      <c r="W22" s="91">
        <f t="shared" si="1"/>
        <v>5.229954453126107</v>
      </c>
      <c r="X22" s="91">
        <f t="shared" si="1"/>
        <v>1.6356728272491239</v>
      </c>
      <c r="Y22" s="91">
        <f t="shared" si="1"/>
        <v>5.9588561166350695</v>
      </c>
      <c r="Z22" s="91">
        <f t="shared" si="1"/>
        <v>7.579573071492529</v>
      </c>
      <c r="AA22" s="179">
        <f t="shared" si="1"/>
        <v>8.244858272907084</v>
      </c>
      <c r="AB22" s="179">
        <f t="shared" si="0"/>
        <v>3.092155684775544</v>
      </c>
      <c r="AC22" s="179">
        <f t="shared" si="0"/>
        <v>-12.906046017071793</v>
      </c>
      <c r="AD22" s="179">
        <f t="shared" si="0"/>
        <v>14.595047376167436</v>
      </c>
    </row>
    <row r="23" spans="1:30" s="23" customFormat="1" ht="18" customHeight="1">
      <c r="A23" s="13"/>
      <c r="B23" s="94"/>
      <c r="C23" s="95"/>
      <c r="D23" s="43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161"/>
      <c r="AB23" s="162"/>
      <c r="AC23" s="162"/>
      <c r="AD23" s="162"/>
    </row>
    <row r="24" spans="2:153" s="45" customFormat="1" ht="15" customHeight="1">
      <c r="B24" s="44" t="s">
        <v>26</v>
      </c>
      <c r="D24" s="75"/>
      <c r="G24" s="10"/>
      <c r="O24" s="46"/>
      <c r="P24" s="46"/>
      <c r="Y24" s="36"/>
      <c r="Z24" s="36"/>
      <c r="AA24" s="36"/>
      <c r="AB24" s="36"/>
      <c r="AC24" s="195"/>
      <c r="AD24" s="195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</row>
    <row r="25" spans="1:30" s="111" customFormat="1" ht="20.25" customHeight="1">
      <c r="A25" s="108"/>
      <c r="B25" s="109" t="s">
        <v>27</v>
      </c>
      <c r="C25" s="110"/>
      <c r="G25" s="112"/>
      <c r="H25" s="110"/>
      <c r="I25" s="110"/>
      <c r="J25" s="110"/>
      <c r="K25" s="110"/>
      <c r="L25" s="110"/>
      <c r="M25" s="110"/>
      <c r="N25" s="110"/>
      <c r="O25" s="113"/>
      <c r="P25" s="113"/>
      <c r="Q25" s="110"/>
      <c r="R25" s="110"/>
      <c r="S25" s="110"/>
      <c r="T25" s="110"/>
      <c r="U25" s="110"/>
      <c r="V25" s="110"/>
      <c r="W25" s="110"/>
      <c r="X25" s="110"/>
      <c r="Y25" s="114"/>
      <c r="Z25" s="114"/>
      <c r="AA25" s="114"/>
      <c r="AB25" s="36"/>
      <c r="AC25" s="40"/>
      <c r="AD25" s="40"/>
    </row>
    <row r="26" spans="1:30" s="111" customFormat="1" ht="12.75">
      <c r="A26" s="108"/>
      <c r="B26" s="115" t="s">
        <v>97</v>
      </c>
      <c r="C26" s="110"/>
      <c r="G26" s="116"/>
      <c r="H26" s="110"/>
      <c r="I26" s="110"/>
      <c r="J26" s="110"/>
      <c r="K26" s="110"/>
      <c r="L26" s="110"/>
      <c r="M26" s="110"/>
      <c r="N26" s="110"/>
      <c r="O26" s="113"/>
      <c r="P26" s="113"/>
      <c r="Q26" s="110"/>
      <c r="R26" s="110"/>
      <c r="S26" s="110"/>
      <c r="T26" s="110"/>
      <c r="U26" s="110"/>
      <c r="V26" s="110"/>
      <c r="W26" s="110"/>
      <c r="X26" s="110"/>
      <c r="Y26" s="117"/>
      <c r="Z26" s="117"/>
      <c r="AA26" s="117"/>
      <c r="AB26" s="40"/>
      <c r="AC26" s="36"/>
      <c r="AD26" s="36"/>
    </row>
    <row r="27" spans="2:154" ht="10.5" customHeight="1" thickBot="1">
      <c r="B27" s="47"/>
      <c r="C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48"/>
      <c r="Y27" s="36"/>
      <c r="Z27" s="36"/>
      <c r="AA27" s="36"/>
      <c r="AB27" s="36"/>
      <c r="AC27" s="36"/>
      <c r="AD27" s="36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</row>
    <row r="28" spans="2:30" s="111" customFormat="1" ht="16.5" customHeight="1" thickTop="1">
      <c r="B28" s="123" t="s">
        <v>108</v>
      </c>
      <c r="C28" s="124"/>
      <c r="D28" s="125"/>
      <c r="E28" s="125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4"/>
      <c r="V28" s="124"/>
      <c r="W28" s="124"/>
      <c r="X28" s="124"/>
      <c r="Y28" s="127"/>
      <c r="Z28" s="127"/>
      <c r="AA28" s="127"/>
      <c r="AB28" s="127"/>
      <c r="AC28" s="193"/>
      <c r="AD28" s="193"/>
    </row>
    <row r="29" spans="2:30" s="111" customFormat="1" ht="5.25" customHeight="1">
      <c r="B29" s="128"/>
      <c r="C29" s="128"/>
      <c r="F29" s="129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30"/>
      <c r="Z29" s="130"/>
      <c r="AA29" s="130"/>
      <c r="AB29" s="36"/>
      <c r="AC29" s="49"/>
      <c r="AD29" s="49"/>
    </row>
    <row r="30" spans="2:30" s="111" customFormat="1" ht="15.75" customHeight="1">
      <c r="B30" s="131" t="s">
        <v>109</v>
      </c>
      <c r="C30" s="131"/>
      <c r="F30" s="132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31"/>
      <c r="V30" s="131"/>
      <c r="W30" s="131"/>
      <c r="X30" s="131"/>
      <c r="Y30" s="133"/>
      <c r="Z30" s="133"/>
      <c r="AA30" s="133"/>
      <c r="AB30" s="50"/>
      <c r="AC30" s="36"/>
      <c r="AD30" s="36"/>
    </row>
    <row r="31" spans="6:154" ht="15.75" customHeight="1">
      <c r="F31" s="10"/>
      <c r="Y31" s="50"/>
      <c r="Z31" s="50"/>
      <c r="AA31" s="50"/>
      <c r="AB31" s="50"/>
      <c r="AC31" s="50"/>
      <c r="AD31" s="50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</row>
    <row r="32" ht="15.75" customHeight="1">
      <c r="F32" s="10"/>
    </row>
  </sheetData>
  <sheetProtection/>
  <mergeCells count="2">
    <mergeCell ref="B4:C4"/>
    <mergeCell ref="B16:C16"/>
  </mergeCells>
  <printOptions horizontalCentered="1"/>
  <pageMargins left="0.15748031496062992" right="0.15748031496062992" top="0.31496062992125984" bottom="0.1968503937007874" header="0.4330708661417323" footer="0.2362204724409449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Damianou  Damianos</dc:creator>
  <cp:keywords/>
  <dc:description/>
  <cp:lastModifiedBy>User</cp:lastModifiedBy>
  <cp:lastPrinted>2022-03-04T09:57:17Z</cp:lastPrinted>
  <dcterms:created xsi:type="dcterms:W3CDTF">1999-10-14T10:25:43Z</dcterms:created>
  <dcterms:modified xsi:type="dcterms:W3CDTF">2022-03-08T12:08:09Z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