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E:\WEBTODAY\10_Trade\"/>
    </mc:Choice>
  </mc:AlternateContent>
  <xr:revisionPtr revIDLastSave="0" documentId="13_ncr:1_{7FAF1959-DEC9-44DB-BFA7-76E490BAC1E6}" xr6:coauthVersionLast="47" xr6:coauthVersionMax="47" xr10:uidLastSave="{00000000-0000-0000-0000-000000000000}"/>
  <bookViews>
    <workbookView xWindow="-120" yWindow="-120" windowWidth="29040" windowHeight="15840" xr2:uid="{00000000-000D-0000-FFFF-FFFF00000000}"/>
  </bookViews>
  <sheets>
    <sheet name="Περιεχόμενα-Contents" sheetId="50" r:id="rId1"/>
    <sheet name="Μεθοδ. Σημείωμα-Method. Note" sheetId="32" r:id="rId2"/>
    <sheet name="Κώδ. - Cod. NACE Rev. 2" sheetId="33" r:id="rId3"/>
    <sheet name="ΠΙΝΑΚΕΣ 2017-TABLES 2017" sheetId="37" r:id="rId4"/>
    <sheet name="1" sheetId="51" r:id="rId5"/>
    <sheet name="2" sheetId="40" r:id="rId6"/>
    <sheet name="3" sheetId="41" r:id="rId7"/>
    <sheet name="4" sheetId="42" r:id="rId8"/>
    <sheet name="5" sheetId="43" r:id="rId9"/>
    <sheet name="6" sheetId="52" r:id="rId10"/>
    <sheet name="7" sheetId="53" r:id="rId11"/>
  </sheets>
  <definedNames>
    <definedName name="_xlnm.Print_Area" localSheetId="4">'1'!$A$1:$I$131</definedName>
    <definedName name="_xlnm.Print_Area" localSheetId="5">'2'!$A$1:$L$133</definedName>
    <definedName name="_xlnm.Print_Area" localSheetId="6">'3'!$A$1:$N$133</definedName>
    <definedName name="_xlnm.Print_Area" localSheetId="7">'4'!$A$1:$P$149</definedName>
    <definedName name="_xlnm.Print_Area" localSheetId="8">'5'!$A$1:$J$141</definedName>
    <definedName name="_xlnm.Print_Area" localSheetId="9">'6'!$A$1:$K$57</definedName>
    <definedName name="_xlnm.Print_Area" localSheetId="10">'7'!$A$1:$K$44</definedName>
    <definedName name="_xlnm.Print_Area" localSheetId="2">'Κώδ. - Cod. NACE Rev. 2'!$A$1:$F$124</definedName>
    <definedName name="_xlnm.Print_Area" localSheetId="1">'Μεθοδ. Σημείωμα-Method. Note'!$A$1:$D$68</definedName>
    <definedName name="_xlnm.Print_Area" localSheetId="0">'Περιεχόμενα-Contents'!$A$1:$D$13</definedName>
    <definedName name="_xlnm.Print_Area" localSheetId="3">'ΠΙΝΑΚΕΣ 2017-TABLES 2017'!$A$1:$O$32</definedName>
    <definedName name="_xlnm.Print_Titles" localSheetId="4">'1'!$10:$12</definedName>
    <definedName name="_xlnm.Print_Titles" localSheetId="5">'2'!$8:$12</definedName>
    <definedName name="_xlnm.Print_Titles" localSheetId="6">'3'!$8:$9</definedName>
    <definedName name="_xlnm.Print_Titles" localSheetId="7">'4'!$8:$10</definedName>
    <definedName name="_xlnm.Print_Titles" localSheetId="8">'5'!$8:$9</definedName>
    <definedName name="_xlnm.Print_Titles" localSheetId="9">'6'!$7:$10</definedName>
    <definedName name="_xlnm.Print_Titles" localSheetId="10">'7'!$8:$11</definedName>
  </definedNames>
  <calcPr calcId="191029"/>
</workbook>
</file>

<file path=xl/calcChain.xml><?xml version="1.0" encoding="utf-8"?>
<calcChain xmlns="http://schemas.openxmlformats.org/spreadsheetml/2006/main">
  <c r="H64" i="51" l="1"/>
  <c r="H120" i="51"/>
  <c r="H124" i="51"/>
  <c r="H110" i="51"/>
  <c r="H104" i="51"/>
  <c r="H98" i="51"/>
  <c r="H94" i="51"/>
  <c r="H92" i="51"/>
  <c r="H84" i="51"/>
  <c r="H81" i="51"/>
  <c r="G25" i="51"/>
  <c r="H78" i="51"/>
  <c r="H70" i="51"/>
  <c r="H25" i="51" s="1"/>
  <c r="H61" i="51"/>
  <c r="H51" i="51"/>
  <c r="H41" i="51"/>
  <c r="H36" i="51"/>
  <c r="H26" i="51"/>
  <c r="H23" i="51"/>
  <c r="H20" i="51"/>
  <c r="H18" i="51"/>
  <c r="H15" i="51"/>
  <c r="H14" i="51" s="1"/>
  <c r="G14" i="51"/>
  <c r="G13" i="51"/>
  <c r="D13" i="43"/>
  <c r="D12" i="43" s="1"/>
  <c r="D15" i="53"/>
  <c r="C15" i="53"/>
  <c r="D14" i="53"/>
  <c r="C14" i="53"/>
  <c r="F13" i="53"/>
  <c r="F12" i="53" s="1"/>
  <c r="G13" i="53"/>
  <c r="C13" i="53" s="1"/>
  <c r="H13" i="53"/>
  <c r="I13" i="53"/>
  <c r="J13" i="53"/>
  <c r="E13" i="53"/>
  <c r="F12" i="52"/>
  <c r="G12" i="52"/>
  <c r="G11" i="52" s="1"/>
  <c r="H12" i="52"/>
  <c r="I12" i="52"/>
  <c r="J12" i="52"/>
  <c r="J11" i="52" s="1"/>
  <c r="E12" i="52"/>
  <c r="D14" i="52"/>
  <c r="C14" i="52"/>
  <c r="D13" i="52"/>
  <c r="C13" i="52"/>
  <c r="J24" i="52"/>
  <c r="I24" i="52"/>
  <c r="E76" i="43"/>
  <c r="F76" i="43"/>
  <c r="G76" i="43"/>
  <c r="H76" i="43"/>
  <c r="I76" i="43"/>
  <c r="D50" i="43"/>
  <c r="D51" i="43"/>
  <c r="D52" i="43"/>
  <c r="D53" i="43"/>
  <c r="D54" i="43"/>
  <c r="D55" i="43"/>
  <c r="D56" i="43"/>
  <c r="D57" i="43"/>
  <c r="D49" i="43"/>
  <c r="D59" i="43"/>
  <c r="D75" i="43"/>
  <c r="D77" i="43"/>
  <c r="D76" i="43" s="1"/>
  <c r="D65" i="43"/>
  <c r="D66" i="43"/>
  <c r="D67" i="43"/>
  <c r="E61" i="43"/>
  <c r="F61" i="43"/>
  <c r="G61" i="43"/>
  <c r="H61" i="43"/>
  <c r="I61" i="43"/>
  <c r="D124" i="43"/>
  <c r="D123" i="43"/>
  <c r="D121" i="43"/>
  <c r="D120" i="43"/>
  <c r="D119" i="43"/>
  <c r="D118" i="43" s="1"/>
  <c r="D117" i="43"/>
  <c r="D116" i="43"/>
  <c r="D115" i="43"/>
  <c r="D114" i="43"/>
  <c r="D113" i="43"/>
  <c r="D112" i="43"/>
  <c r="D108" i="43" s="1"/>
  <c r="D111" i="43"/>
  <c r="D110" i="43"/>
  <c r="D109" i="43"/>
  <c r="D107" i="43"/>
  <c r="D106" i="43"/>
  <c r="D105" i="43"/>
  <c r="D104" i="43"/>
  <c r="D103" i="43"/>
  <c r="D101" i="43"/>
  <c r="D100" i="43"/>
  <c r="D99" i="43"/>
  <c r="D98" i="43"/>
  <c r="D96" i="43" s="1"/>
  <c r="D97" i="43"/>
  <c r="D95" i="43"/>
  <c r="D94" i="43"/>
  <c r="D93" i="43"/>
  <c r="D91" i="43"/>
  <c r="D90" i="43" s="1"/>
  <c r="D89" i="43"/>
  <c r="D88" i="43"/>
  <c r="D87" i="43"/>
  <c r="D86" i="43"/>
  <c r="D85" i="43"/>
  <c r="D84" i="43"/>
  <c r="D83" i="43"/>
  <c r="D82" i="43" s="1"/>
  <c r="D81" i="43"/>
  <c r="D80" i="43"/>
  <c r="D74" i="43"/>
  <c r="D73" i="43"/>
  <c r="D72" i="43"/>
  <c r="D71" i="43"/>
  <c r="D68" i="43" s="1"/>
  <c r="D70" i="43"/>
  <c r="D69" i="43"/>
  <c r="D64" i="43"/>
  <c r="D62" i="43"/>
  <c r="D60" i="43"/>
  <c r="D58" i="43" s="1"/>
  <c r="D47" i="43"/>
  <c r="D46" i="43"/>
  <c r="D45" i="43"/>
  <c r="D44" i="43"/>
  <c r="D43" i="43"/>
  <c r="D42" i="43"/>
  <c r="D41" i="43"/>
  <c r="D40" i="43"/>
  <c r="D39" i="43"/>
  <c r="D37" i="43"/>
  <c r="D36" i="43"/>
  <c r="D35" i="43"/>
  <c r="D34" i="43"/>
  <c r="D32" i="43"/>
  <c r="D31" i="43"/>
  <c r="D30" i="43"/>
  <c r="D29" i="43"/>
  <c r="D28" i="43"/>
  <c r="D27" i="43"/>
  <c r="D26" i="43"/>
  <c r="D25" i="43"/>
  <c r="D24" i="43"/>
  <c r="E12" i="43"/>
  <c r="F12" i="43"/>
  <c r="F11" i="43" s="1"/>
  <c r="G12" i="43"/>
  <c r="G11" i="43" s="1"/>
  <c r="H12" i="43"/>
  <c r="I12" i="43"/>
  <c r="E17" i="43"/>
  <c r="F17" i="43"/>
  <c r="G17" i="43"/>
  <c r="H17" i="43"/>
  <c r="I17" i="43"/>
  <c r="E15" i="43"/>
  <c r="E11" i="43" s="1"/>
  <c r="F15" i="43"/>
  <c r="G15" i="43"/>
  <c r="H15" i="43"/>
  <c r="H11" i="43" s="1"/>
  <c r="I15" i="43"/>
  <c r="E20" i="43"/>
  <c r="F20" i="43"/>
  <c r="G20" i="43"/>
  <c r="H20" i="43"/>
  <c r="I20" i="43"/>
  <c r="E23" i="43"/>
  <c r="F23" i="43"/>
  <c r="G23" i="43"/>
  <c r="H23" i="43"/>
  <c r="I23" i="43"/>
  <c r="E33" i="43"/>
  <c r="F33" i="43"/>
  <c r="G33" i="43"/>
  <c r="H33" i="43"/>
  <c r="I33" i="43"/>
  <c r="E38" i="43"/>
  <c r="F38" i="43"/>
  <c r="G38" i="43"/>
  <c r="H38" i="43"/>
  <c r="I38" i="43"/>
  <c r="E48" i="43"/>
  <c r="F48" i="43"/>
  <c r="G48" i="43"/>
  <c r="H48" i="43"/>
  <c r="I48" i="43"/>
  <c r="E58" i="43"/>
  <c r="F58" i="43"/>
  <c r="G58" i="43"/>
  <c r="H58" i="43"/>
  <c r="I58" i="43"/>
  <c r="E68" i="43"/>
  <c r="F68" i="43"/>
  <c r="G68" i="43"/>
  <c r="H68" i="43"/>
  <c r="I68" i="43"/>
  <c r="E79" i="43"/>
  <c r="E78" i="43" s="1"/>
  <c r="F79" i="43"/>
  <c r="G79" i="43"/>
  <c r="H79" i="43"/>
  <c r="I79" i="43"/>
  <c r="E82" i="43"/>
  <c r="F82" i="43"/>
  <c r="F78" i="43" s="1"/>
  <c r="G82" i="43"/>
  <c r="H82" i="43"/>
  <c r="I82" i="43"/>
  <c r="E90" i="43"/>
  <c r="F90" i="43"/>
  <c r="G90" i="43"/>
  <c r="H90" i="43"/>
  <c r="I90" i="43"/>
  <c r="E92" i="43"/>
  <c r="F92" i="43"/>
  <c r="G92" i="43"/>
  <c r="H92" i="43"/>
  <c r="I92" i="43"/>
  <c r="E96" i="43"/>
  <c r="F96" i="43"/>
  <c r="G96" i="43"/>
  <c r="H96" i="43"/>
  <c r="I96" i="43"/>
  <c r="E102" i="43"/>
  <c r="F102" i="43"/>
  <c r="G102" i="43"/>
  <c r="H102" i="43"/>
  <c r="I102" i="43"/>
  <c r="E108" i="43"/>
  <c r="F108" i="43"/>
  <c r="G108" i="43"/>
  <c r="H108" i="43"/>
  <c r="I108" i="43"/>
  <c r="E118" i="43"/>
  <c r="F118" i="43"/>
  <c r="G118" i="43"/>
  <c r="H118" i="43"/>
  <c r="I118" i="43"/>
  <c r="E122" i="43"/>
  <c r="F122" i="43"/>
  <c r="G122" i="43"/>
  <c r="H122" i="43"/>
  <c r="I122" i="43"/>
  <c r="F22" i="43"/>
  <c r="D21" i="43"/>
  <c r="D20" i="43" s="1"/>
  <c r="D19" i="43"/>
  <c r="D18" i="43"/>
  <c r="D17" i="43" s="1"/>
  <c r="D16" i="43"/>
  <c r="D14" i="43"/>
  <c r="E13" i="42"/>
  <c r="F13" i="42"/>
  <c r="G13" i="42"/>
  <c r="H13" i="42"/>
  <c r="I13" i="42"/>
  <c r="J13" i="42"/>
  <c r="K13" i="42"/>
  <c r="L13" i="42"/>
  <c r="M13" i="42"/>
  <c r="O13" i="42"/>
  <c r="D21" i="42"/>
  <c r="E21" i="42"/>
  <c r="F21" i="42"/>
  <c r="G21" i="42"/>
  <c r="H21" i="42"/>
  <c r="I21" i="42"/>
  <c r="J21" i="42"/>
  <c r="K21" i="42"/>
  <c r="L21" i="42"/>
  <c r="M21" i="42"/>
  <c r="O21" i="42"/>
  <c r="E122" i="41"/>
  <c r="F122" i="41"/>
  <c r="G122" i="41"/>
  <c r="H122" i="41"/>
  <c r="I122" i="41"/>
  <c r="J122" i="41"/>
  <c r="K122" i="41"/>
  <c r="L122" i="41"/>
  <c r="E118" i="41"/>
  <c r="F118" i="41"/>
  <c r="G118" i="41"/>
  <c r="H118" i="41"/>
  <c r="I118" i="41"/>
  <c r="J118" i="41"/>
  <c r="K118" i="41"/>
  <c r="L118" i="41"/>
  <c r="E108" i="41"/>
  <c r="F108" i="41"/>
  <c r="G108" i="41"/>
  <c r="H108" i="41"/>
  <c r="I108" i="41"/>
  <c r="J108" i="41"/>
  <c r="K108" i="41"/>
  <c r="L108" i="41"/>
  <c r="E102" i="41"/>
  <c r="F102" i="41"/>
  <c r="G102" i="41"/>
  <c r="H102" i="41"/>
  <c r="I102" i="41"/>
  <c r="J102" i="41"/>
  <c r="K102" i="41"/>
  <c r="L102" i="41"/>
  <c r="E96" i="41"/>
  <c r="F96" i="41"/>
  <c r="G96" i="41"/>
  <c r="H96" i="41"/>
  <c r="I96" i="41"/>
  <c r="J96" i="41"/>
  <c r="K96" i="41"/>
  <c r="L96" i="41"/>
  <c r="E92" i="41"/>
  <c r="F92" i="41"/>
  <c r="G92" i="41"/>
  <c r="H92" i="41"/>
  <c r="I92" i="41"/>
  <c r="J92" i="41"/>
  <c r="K92" i="41"/>
  <c r="L92" i="41"/>
  <c r="E90" i="41"/>
  <c r="F90" i="41"/>
  <c r="G90" i="41"/>
  <c r="H90" i="41"/>
  <c r="I90" i="41"/>
  <c r="J90" i="41"/>
  <c r="K90" i="41"/>
  <c r="L90" i="41"/>
  <c r="E82" i="41"/>
  <c r="F82" i="41"/>
  <c r="G82" i="41"/>
  <c r="H82" i="41"/>
  <c r="I82" i="41"/>
  <c r="J82" i="41"/>
  <c r="K82" i="41"/>
  <c r="L82" i="41"/>
  <c r="E79" i="41"/>
  <c r="F79" i="41"/>
  <c r="G79" i="41"/>
  <c r="G78" i="41" s="1"/>
  <c r="H79" i="41"/>
  <c r="H78" i="41" s="1"/>
  <c r="I79" i="41"/>
  <c r="J79" i="41"/>
  <c r="K79" i="41"/>
  <c r="L79" i="41"/>
  <c r="E76" i="41"/>
  <c r="F76" i="41"/>
  <c r="G76" i="41"/>
  <c r="H76" i="41"/>
  <c r="I76" i="41"/>
  <c r="J76" i="41"/>
  <c r="K76" i="41"/>
  <c r="L76" i="41"/>
  <c r="E68" i="41"/>
  <c r="F68" i="41"/>
  <c r="G68" i="41"/>
  <c r="H68" i="41"/>
  <c r="I68" i="41"/>
  <c r="J68" i="41"/>
  <c r="K68" i="41"/>
  <c r="L68" i="41"/>
  <c r="E61" i="41"/>
  <c r="F61" i="41"/>
  <c r="G61" i="41"/>
  <c r="H61" i="41"/>
  <c r="I61" i="41"/>
  <c r="J61" i="41"/>
  <c r="K61" i="41"/>
  <c r="L61" i="41"/>
  <c r="E58" i="41"/>
  <c r="F58" i="41"/>
  <c r="G58" i="41"/>
  <c r="H58" i="41"/>
  <c r="I58" i="41"/>
  <c r="J58" i="41"/>
  <c r="K58" i="41"/>
  <c r="L58" i="41"/>
  <c r="E48" i="41"/>
  <c r="F48" i="41"/>
  <c r="G48" i="41"/>
  <c r="H48" i="41"/>
  <c r="I48" i="41"/>
  <c r="J48" i="41"/>
  <c r="K48" i="41"/>
  <c r="L48" i="41"/>
  <c r="E38" i="41"/>
  <c r="F38" i="41"/>
  <c r="G38" i="41"/>
  <c r="H38" i="41"/>
  <c r="I38" i="41"/>
  <c r="J38" i="41"/>
  <c r="K38" i="41"/>
  <c r="L38" i="41"/>
  <c r="E33" i="41"/>
  <c r="F33" i="41"/>
  <c r="G33" i="41"/>
  <c r="H33" i="41"/>
  <c r="I33" i="41"/>
  <c r="J33" i="41"/>
  <c r="K33" i="41"/>
  <c r="L33" i="41"/>
  <c r="E23" i="41"/>
  <c r="F23" i="41"/>
  <c r="G23" i="41"/>
  <c r="H23" i="41"/>
  <c r="I23" i="41"/>
  <c r="I22" i="41" s="1"/>
  <c r="J23" i="41"/>
  <c r="J22" i="41" s="1"/>
  <c r="K23" i="41"/>
  <c r="L23" i="41"/>
  <c r="E20" i="41"/>
  <c r="F20" i="41"/>
  <c r="G20" i="41"/>
  <c r="H20" i="41"/>
  <c r="I20" i="41"/>
  <c r="J20" i="41"/>
  <c r="K20" i="41"/>
  <c r="L20" i="41"/>
  <c r="E17" i="41"/>
  <c r="F17" i="41"/>
  <c r="G17" i="41"/>
  <c r="H17" i="41"/>
  <c r="I17" i="41"/>
  <c r="J17" i="41"/>
  <c r="K17" i="41"/>
  <c r="L17" i="41"/>
  <c r="E15" i="41"/>
  <c r="F15" i="41"/>
  <c r="G15" i="41"/>
  <c r="H15" i="41"/>
  <c r="I15" i="41"/>
  <c r="J15" i="41"/>
  <c r="K15" i="41"/>
  <c r="L15" i="41"/>
  <c r="E12" i="41"/>
  <c r="F12" i="41"/>
  <c r="G12" i="41"/>
  <c r="G11" i="41" s="1"/>
  <c r="H12" i="41"/>
  <c r="H11" i="41" s="1"/>
  <c r="I12" i="41"/>
  <c r="J12" i="41"/>
  <c r="K12" i="41"/>
  <c r="L12" i="41"/>
  <c r="D70" i="40"/>
  <c r="E70" i="40"/>
  <c r="E25" i="40" s="1"/>
  <c r="F70" i="40"/>
  <c r="H70" i="40"/>
  <c r="I70" i="40"/>
  <c r="J70" i="40"/>
  <c r="K70" i="40"/>
  <c r="I25" i="53"/>
  <c r="D34" i="53"/>
  <c r="C34" i="53"/>
  <c r="D33" i="53"/>
  <c r="C33" i="53"/>
  <c r="D32" i="53"/>
  <c r="C32" i="53"/>
  <c r="D31" i="53"/>
  <c r="C31" i="53"/>
  <c r="D30" i="53"/>
  <c r="C30" i="53"/>
  <c r="D29" i="53"/>
  <c r="C29" i="53"/>
  <c r="D28" i="53"/>
  <c r="C28" i="53"/>
  <c r="D27" i="53"/>
  <c r="C27" i="53"/>
  <c r="D26" i="53"/>
  <c r="C26" i="53"/>
  <c r="J25" i="53"/>
  <c r="H25" i="53"/>
  <c r="G25" i="53"/>
  <c r="F25" i="53"/>
  <c r="E25" i="53"/>
  <c r="C25" i="53"/>
  <c r="D24" i="53"/>
  <c r="C24" i="53"/>
  <c r="D23" i="53"/>
  <c r="C23" i="53"/>
  <c r="D22" i="53"/>
  <c r="C22" i="53"/>
  <c r="D21" i="53"/>
  <c r="C21" i="53"/>
  <c r="D20" i="53"/>
  <c r="C20" i="53"/>
  <c r="D19" i="53"/>
  <c r="C19" i="53"/>
  <c r="D18" i="53"/>
  <c r="C18" i="53"/>
  <c r="D17" i="53"/>
  <c r="C17" i="53"/>
  <c r="J16" i="53"/>
  <c r="J12" i="53" s="1"/>
  <c r="I16" i="53"/>
  <c r="I12" i="53" s="1"/>
  <c r="H16" i="53"/>
  <c r="G16" i="53"/>
  <c r="F16" i="53"/>
  <c r="E16" i="53"/>
  <c r="D13" i="53"/>
  <c r="H12" i="53"/>
  <c r="H24" i="52"/>
  <c r="G24" i="52"/>
  <c r="C24" i="52" s="1"/>
  <c r="F24" i="52"/>
  <c r="D24" i="52" s="1"/>
  <c r="E24" i="52"/>
  <c r="D33" i="52"/>
  <c r="C33" i="52"/>
  <c r="D32" i="52"/>
  <c r="C32" i="52"/>
  <c r="D31" i="52"/>
  <c r="C31" i="52"/>
  <c r="D30" i="52"/>
  <c r="C30" i="52"/>
  <c r="D29" i="52"/>
  <c r="C29" i="52"/>
  <c r="D28" i="52"/>
  <c r="C28" i="52"/>
  <c r="D27" i="52"/>
  <c r="C27" i="52"/>
  <c r="D26" i="52"/>
  <c r="C26" i="52"/>
  <c r="D25" i="52"/>
  <c r="C25" i="52"/>
  <c r="D23" i="52"/>
  <c r="C23" i="52"/>
  <c r="D22" i="52"/>
  <c r="C22" i="52"/>
  <c r="D21" i="52"/>
  <c r="C21" i="52"/>
  <c r="D20" i="52"/>
  <c r="C20" i="52"/>
  <c r="D19" i="52"/>
  <c r="C19" i="52"/>
  <c r="D18" i="52"/>
  <c r="C18" i="52"/>
  <c r="D17" i="52"/>
  <c r="C17" i="52"/>
  <c r="D16" i="52"/>
  <c r="C16" i="52"/>
  <c r="J15" i="52"/>
  <c r="I15" i="52"/>
  <c r="H15" i="52"/>
  <c r="H11" i="52" s="1"/>
  <c r="G15" i="52"/>
  <c r="C15" i="52" s="1"/>
  <c r="F15" i="52"/>
  <c r="E15" i="52"/>
  <c r="D12" i="52"/>
  <c r="C12" i="52"/>
  <c r="I11" i="52"/>
  <c r="E11" i="52"/>
  <c r="O109" i="42"/>
  <c r="O69" i="42"/>
  <c r="F62" i="42"/>
  <c r="D102" i="43"/>
  <c r="D79" i="43"/>
  <c r="C92" i="43"/>
  <c r="C33" i="43"/>
  <c r="D15" i="43"/>
  <c r="C17" i="43"/>
  <c r="C15" i="43"/>
  <c r="G15" i="51"/>
  <c r="G18" i="51"/>
  <c r="G20" i="51"/>
  <c r="G23" i="51"/>
  <c r="G26" i="51"/>
  <c r="G36" i="51"/>
  <c r="G41" i="51"/>
  <c r="G51" i="51"/>
  <c r="G61" i="51"/>
  <c r="G64" i="51"/>
  <c r="G70" i="51"/>
  <c r="G78" i="51"/>
  <c r="G81" i="51"/>
  <c r="G84" i="51"/>
  <c r="G80" i="51" s="1"/>
  <c r="G92" i="51"/>
  <c r="G94" i="51"/>
  <c r="G98" i="51"/>
  <c r="G104" i="51"/>
  <c r="G110" i="51"/>
  <c r="G120" i="51"/>
  <c r="G124" i="51"/>
  <c r="F124" i="51"/>
  <c r="E124" i="51"/>
  <c r="D124" i="51"/>
  <c r="F120" i="51"/>
  <c r="E120" i="51"/>
  <c r="D120" i="51"/>
  <c r="F110" i="51"/>
  <c r="E110" i="51"/>
  <c r="D110" i="51"/>
  <c r="F104" i="51"/>
  <c r="E104" i="51"/>
  <c r="D104" i="51"/>
  <c r="F98" i="51"/>
  <c r="E98" i="51"/>
  <c r="D98" i="51"/>
  <c r="F94" i="51"/>
  <c r="E94" i="51"/>
  <c r="D94" i="51"/>
  <c r="F92" i="51"/>
  <c r="E92" i="51"/>
  <c r="D92" i="51"/>
  <c r="F84" i="51"/>
  <c r="F80" i="51" s="1"/>
  <c r="E84" i="51"/>
  <c r="D84" i="51"/>
  <c r="F81" i="51"/>
  <c r="E81" i="51"/>
  <c r="D81" i="51"/>
  <c r="F78" i="51"/>
  <c r="E78" i="51"/>
  <c r="D78" i="51"/>
  <c r="C78" i="51"/>
  <c r="F70" i="51"/>
  <c r="F25" i="51" s="1"/>
  <c r="E70" i="51"/>
  <c r="D70" i="51"/>
  <c r="C70" i="51"/>
  <c r="F64" i="51"/>
  <c r="E64" i="51"/>
  <c r="D64" i="51"/>
  <c r="F61" i="51"/>
  <c r="E61" i="51"/>
  <c r="D61" i="51"/>
  <c r="F51" i="51"/>
  <c r="E51" i="51"/>
  <c r="D51" i="51"/>
  <c r="F41" i="51"/>
  <c r="E41" i="51"/>
  <c r="D41" i="51"/>
  <c r="F36" i="51"/>
  <c r="E36" i="51"/>
  <c r="D36" i="51"/>
  <c r="F26" i="51"/>
  <c r="E26" i="51"/>
  <c r="D26" i="51"/>
  <c r="F23" i="51"/>
  <c r="E23" i="51"/>
  <c r="D23" i="51"/>
  <c r="D14" i="51" s="1"/>
  <c r="C23" i="51"/>
  <c r="F20" i="51"/>
  <c r="E20" i="51"/>
  <c r="D20" i="51"/>
  <c r="F18" i="51"/>
  <c r="E18" i="51"/>
  <c r="D18" i="51"/>
  <c r="F15" i="51"/>
  <c r="F14" i="51" s="1"/>
  <c r="E15" i="51"/>
  <c r="D15" i="51"/>
  <c r="E123" i="42"/>
  <c r="F123" i="42"/>
  <c r="G123" i="42"/>
  <c r="H123" i="42"/>
  <c r="I123" i="42"/>
  <c r="I79" i="42" s="1"/>
  <c r="J123" i="42"/>
  <c r="K123" i="42"/>
  <c r="L123" i="42"/>
  <c r="M123" i="42"/>
  <c r="O123" i="42"/>
  <c r="E119" i="42"/>
  <c r="E79" i="42" s="1"/>
  <c r="F119" i="42"/>
  <c r="G119" i="42"/>
  <c r="H119" i="42"/>
  <c r="I119" i="42"/>
  <c r="J119" i="42"/>
  <c r="K119" i="42"/>
  <c r="L119" i="42"/>
  <c r="M119" i="42"/>
  <c r="O119" i="42"/>
  <c r="E109" i="42"/>
  <c r="F109" i="42"/>
  <c r="G109" i="42"/>
  <c r="H109" i="42"/>
  <c r="I109" i="42"/>
  <c r="J109" i="42"/>
  <c r="K109" i="42"/>
  <c r="L109" i="42"/>
  <c r="M109" i="42"/>
  <c r="E103" i="42"/>
  <c r="F103" i="42"/>
  <c r="G103" i="42"/>
  <c r="H103" i="42"/>
  <c r="I103" i="42"/>
  <c r="J103" i="42"/>
  <c r="K103" i="42"/>
  <c r="L103" i="42"/>
  <c r="M103" i="42"/>
  <c r="O103" i="42"/>
  <c r="E97" i="42"/>
  <c r="F97" i="42"/>
  <c r="G97" i="42"/>
  <c r="H97" i="42"/>
  <c r="I97" i="42"/>
  <c r="J97" i="42"/>
  <c r="K97" i="42"/>
  <c r="L97" i="42"/>
  <c r="M97" i="42"/>
  <c r="O97" i="42"/>
  <c r="E93" i="42"/>
  <c r="F93" i="42"/>
  <c r="G93" i="42"/>
  <c r="H93" i="42"/>
  <c r="H79" i="42" s="1"/>
  <c r="I93" i="42"/>
  <c r="J93" i="42"/>
  <c r="K93" i="42"/>
  <c r="L93" i="42"/>
  <c r="M93" i="42"/>
  <c r="O93" i="42"/>
  <c r="O79" i="42" s="1"/>
  <c r="E91" i="42"/>
  <c r="F91" i="42"/>
  <c r="G91" i="42"/>
  <c r="H91" i="42"/>
  <c r="I91" i="42"/>
  <c r="J91" i="42"/>
  <c r="K91" i="42"/>
  <c r="L91" i="42"/>
  <c r="M91" i="42"/>
  <c r="O91" i="42"/>
  <c r="E83" i="42"/>
  <c r="F83" i="42"/>
  <c r="F79" i="42" s="1"/>
  <c r="G83" i="42"/>
  <c r="H83" i="42"/>
  <c r="I83" i="42"/>
  <c r="J83" i="42"/>
  <c r="K83" i="42"/>
  <c r="K79" i="42" s="1"/>
  <c r="L83" i="42"/>
  <c r="L79" i="42" s="1"/>
  <c r="M83" i="42"/>
  <c r="O83" i="42"/>
  <c r="E80" i="42"/>
  <c r="F80" i="42"/>
  <c r="G80" i="42"/>
  <c r="G79" i="42" s="1"/>
  <c r="H80" i="42"/>
  <c r="I80" i="42"/>
  <c r="J80" i="42"/>
  <c r="J79" i="42" s="1"/>
  <c r="K80" i="42"/>
  <c r="L80" i="42"/>
  <c r="M80" i="42"/>
  <c r="M79" i="42" s="1"/>
  <c r="O80" i="42"/>
  <c r="E77" i="42"/>
  <c r="F77" i="42"/>
  <c r="G77" i="42"/>
  <c r="H77" i="42"/>
  <c r="I77" i="42"/>
  <c r="J77" i="42"/>
  <c r="K77" i="42"/>
  <c r="L77" i="42"/>
  <c r="M77" i="42"/>
  <c r="O77" i="42"/>
  <c r="E69" i="42"/>
  <c r="F69" i="42"/>
  <c r="G69" i="42"/>
  <c r="H69" i="42"/>
  <c r="I69" i="42"/>
  <c r="J69" i="42"/>
  <c r="K69" i="42"/>
  <c r="L69" i="42"/>
  <c r="M69" i="42"/>
  <c r="E62" i="42"/>
  <c r="G62" i="42"/>
  <c r="H62" i="42"/>
  <c r="I62" i="42"/>
  <c r="J62" i="42"/>
  <c r="K62" i="42"/>
  <c r="L62" i="42"/>
  <c r="M62" i="42"/>
  <c r="O62" i="42"/>
  <c r="E59" i="42"/>
  <c r="F59" i="42"/>
  <c r="G59" i="42"/>
  <c r="H59" i="42"/>
  <c r="I59" i="42"/>
  <c r="J59" i="42"/>
  <c r="K59" i="42"/>
  <c r="L59" i="42"/>
  <c r="M59" i="42"/>
  <c r="O59" i="42"/>
  <c r="E49" i="42"/>
  <c r="F49" i="42"/>
  <c r="G49" i="42"/>
  <c r="H49" i="42"/>
  <c r="I49" i="42"/>
  <c r="J49" i="42"/>
  <c r="K49" i="42"/>
  <c r="L49" i="42"/>
  <c r="M49" i="42"/>
  <c r="O49" i="42"/>
  <c r="E39" i="42"/>
  <c r="F39" i="42"/>
  <c r="G39" i="42"/>
  <c r="H39" i="42"/>
  <c r="I39" i="42"/>
  <c r="J39" i="42"/>
  <c r="K39" i="42"/>
  <c r="L39" i="42"/>
  <c r="M39" i="42"/>
  <c r="O39" i="42"/>
  <c r="E34" i="42"/>
  <c r="F34" i="42"/>
  <c r="G34" i="42"/>
  <c r="H34" i="42"/>
  <c r="I34" i="42"/>
  <c r="J34" i="42"/>
  <c r="K34" i="42"/>
  <c r="L34" i="42"/>
  <c r="M34" i="42"/>
  <c r="O34" i="42"/>
  <c r="E24" i="42"/>
  <c r="E23" i="42" s="1"/>
  <c r="F24" i="42"/>
  <c r="G24" i="42"/>
  <c r="H24" i="42"/>
  <c r="I24" i="42"/>
  <c r="J24" i="42"/>
  <c r="J23" i="42" s="1"/>
  <c r="K24" i="42"/>
  <c r="K23" i="42" s="1"/>
  <c r="L24" i="42"/>
  <c r="M24" i="42"/>
  <c r="O24" i="42"/>
  <c r="E18" i="42"/>
  <c r="F18" i="42"/>
  <c r="G18" i="42"/>
  <c r="H18" i="42"/>
  <c r="I18" i="42"/>
  <c r="J18" i="42"/>
  <c r="K18" i="42"/>
  <c r="L18" i="42"/>
  <c r="M18" i="42"/>
  <c r="O18" i="42"/>
  <c r="E16" i="42"/>
  <c r="F16" i="42"/>
  <c r="G16" i="42"/>
  <c r="H16" i="42"/>
  <c r="H12" i="42" s="1"/>
  <c r="I16" i="42"/>
  <c r="J16" i="42"/>
  <c r="K16" i="42"/>
  <c r="L16" i="42"/>
  <c r="M16" i="42"/>
  <c r="O16" i="42"/>
  <c r="O12" i="42" s="1"/>
  <c r="D123" i="42"/>
  <c r="D119" i="42"/>
  <c r="D109" i="42"/>
  <c r="D103" i="42"/>
  <c r="D97" i="42"/>
  <c r="D93" i="42"/>
  <c r="D91" i="42"/>
  <c r="D83" i="42"/>
  <c r="D80" i="42"/>
  <c r="D77" i="42"/>
  <c r="D69" i="42"/>
  <c r="D62" i="42"/>
  <c r="D59" i="42"/>
  <c r="D49" i="42"/>
  <c r="D39" i="42"/>
  <c r="D34" i="42"/>
  <c r="D24" i="42"/>
  <c r="D23" i="42" s="1"/>
  <c r="D18" i="42"/>
  <c r="D16" i="42"/>
  <c r="D13" i="42"/>
  <c r="D122" i="41"/>
  <c r="D118" i="41"/>
  <c r="D108" i="41"/>
  <c r="D102" i="41"/>
  <c r="D96" i="41"/>
  <c r="D92" i="41"/>
  <c r="D90" i="41"/>
  <c r="D82" i="41"/>
  <c r="D78" i="41" s="1"/>
  <c r="D79" i="41"/>
  <c r="D76" i="41"/>
  <c r="D68" i="41"/>
  <c r="D61" i="41"/>
  <c r="D58" i="41"/>
  <c r="D48" i="41"/>
  <c r="D38" i="41"/>
  <c r="D33" i="41"/>
  <c r="D23" i="41"/>
  <c r="D22" i="41" s="1"/>
  <c r="D20" i="41"/>
  <c r="D17" i="41"/>
  <c r="D15" i="41"/>
  <c r="D12" i="41"/>
  <c r="D11" i="41"/>
  <c r="D124" i="40"/>
  <c r="E124" i="40"/>
  <c r="H124" i="40"/>
  <c r="I124" i="40"/>
  <c r="J124" i="40"/>
  <c r="K124" i="40"/>
  <c r="D120" i="40"/>
  <c r="E120" i="40"/>
  <c r="H120" i="40"/>
  <c r="I120" i="40"/>
  <c r="J120" i="40"/>
  <c r="K120" i="40"/>
  <c r="D110" i="40"/>
  <c r="E110" i="40"/>
  <c r="H110" i="40"/>
  <c r="I110" i="40"/>
  <c r="J110" i="40"/>
  <c r="K110" i="40"/>
  <c r="D104" i="40"/>
  <c r="E104" i="40"/>
  <c r="H104" i="40"/>
  <c r="I104" i="40"/>
  <c r="J104" i="40"/>
  <c r="K104" i="40"/>
  <c r="D98" i="40"/>
  <c r="E98" i="40"/>
  <c r="H98" i="40"/>
  <c r="I98" i="40"/>
  <c r="J98" i="40"/>
  <c r="K98" i="40"/>
  <c r="D94" i="40"/>
  <c r="E94" i="40"/>
  <c r="H94" i="40"/>
  <c r="I94" i="40"/>
  <c r="J94" i="40"/>
  <c r="K94" i="40"/>
  <c r="D92" i="40"/>
  <c r="E92" i="40"/>
  <c r="H92" i="40"/>
  <c r="I92" i="40"/>
  <c r="J92" i="40"/>
  <c r="K92" i="40"/>
  <c r="D84" i="40"/>
  <c r="E84" i="40"/>
  <c r="H84" i="40"/>
  <c r="I84" i="40"/>
  <c r="J84" i="40"/>
  <c r="K84" i="40"/>
  <c r="D81" i="40"/>
  <c r="E81" i="40"/>
  <c r="E80" i="40" s="1"/>
  <c r="H81" i="40"/>
  <c r="H80" i="40" s="1"/>
  <c r="I81" i="40"/>
  <c r="I80" i="40" s="1"/>
  <c r="J81" i="40"/>
  <c r="J80" i="40" s="1"/>
  <c r="K81" i="40"/>
  <c r="D78" i="40"/>
  <c r="E78" i="40"/>
  <c r="H78" i="40"/>
  <c r="I78" i="40"/>
  <c r="J78" i="40"/>
  <c r="K78" i="40"/>
  <c r="D64" i="40"/>
  <c r="E64" i="40"/>
  <c r="H64" i="40"/>
  <c r="I64" i="40"/>
  <c r="J64" i="40"/>
  <c r="K64" i="40"/>
  <c r="D61" i="40"/>
  <c r="D25" i="40" s="1"/>
  <c r="E61" i="40"/>
  <c r="H61" i="40"/>
  <c r="I61" i="40"/>
  <c r="J61" i="40"/>
  <c r="K61" i="40"/>
  <c r="C51" i="40"/>
  <c r="D51" i="40"/>
  <c r="E51" i="40"/>
  <c r="H51" i="40"/>
  <c r="I51" i="40"/>
  <c r="J51" i="40"/>
  <c r="K51" i="40"/>
  <c r="D41" i="40"/>
  <c r="E41" i="40"/>
  <c r="H41" i="40"/>
  <c r="I41" i="40"/>
  <c r="J41" i="40"/>
  <c r="K41" i="40"/>
  <c r="D36" i="40"/>
  <c r="E36" i="40"/>
  <c r="H36" i="40"/>
  <c r="I36" i="40"/>
  <c r="J36" i="40"/>
  <c r="K36" i="40"/>
  <c r="D26" i="40"/>
  <c r="E26" i="40"/>
  <c r="H26" i="40"/>
  <c r="H25" i="40" s="1"/>
  <c r="I26" i="40"/>
  <c r="I25" i="40" s="1"/>
  <c r="J26" i="40"/>
  <c r="J25" i="40" s="1"/>
  <c r="K26" i="40"/>
  <c r="K25" i="40" s="1"/>
  <c r="D23" i="40"/>
  <c r="E23" i="40"/>
  <c r="H23" i="40"/>
  <c r="I23" i="40"/>
  <c r="J23" i="40"/>
  <c r="K23" i="40"/>
  <c r="D20" i="40"/>
  <c r="E20" i="40"/>
  <c r="H20" i="40"/>
  <c r="I20" i="40"/>
  <c r="J20" i="40"/>
  <c r="K20" i="40"/>
  <c r="D18" i="40"/>
  <c r="E18" i="40"/>
  <c r="F18" i="40"/>
  <c r="H18" i="40"/>
  <c r="H14" i="40" s="1"/>
  <c r="I18" i="40"/>
  <c r="J18" i="40"/>
  <c r="K18" i="40"/>
  <c r="C15" i="40"/>
  <c r="D15" i="40"/>
  <c r="E15" i="40"/>
  <c r="H15" i="40"/>
  <c r="I15" i="40"/>
  <c r="J15" i="40"/>
  <c r="J14" i="40" s="1"/>
  <c r="J13" i="40" s="1"/>
  <c r="K15" i="40"/>
  <c r="F124" i="40"/>
  <c r="F120" i="40"/>
  <c r="F110" i="40"/>
  <c r="F104" i="40"/>
  <c r="F98" i="40"/>
  <c r="F94" i="40"/>
  <c r="F92" i="40"/>
  <c r="F84" i="40"/>
  <c r="F80" i="40" s="1"/>
  <c r="F81" i="40"/>
  <c r="F78" i="40"/>
  <c r="F64" i="40"/>
  <c r="F61" i="40"/>
  <c r="F51" i="40"/>
  <c r="F41" i="40"/>
  <c r="F25" i="40" s="1"/>
  <c r="F36" i="40"/>
  <c r="F26" i="40"/>
  <c r="F23" i="40"/>
  <c r="F20" i="40"/>
  <c r="F15" i="40"/>
  <c r="F14" i="40" s="1"/>
  <c r="F13" i="40" s="1"/>
  <c r="E14" i="51"/>
  <c r="E13" i="51" s="1"/>
  <c r="D14" i="40"/>
  <c r="E14" i="40"/>
  <c r="K14" i="40"/>
  <c r="I14" i="40"/>
  <c r="I13" i="40" s="1"/>
  <c r="D80" i="51"/>
  <c r="E80" i="51"/>
  <c r="E25" i="51"/>
  <c r="D12" i="42"/>
  <c r="D25" i="53"/>
  <c r="H80" i="51" l="1"/>
  <c r="H13" i="51"/>
  <c r="F10" i="43"/>
  <c r="G78" i="43"/>
  <c r="G22" i="43"/>
  <c r="G10" i="43" s="1"/>
  <c r="I11" i="43"/>
  <c r="D61" i="43"/>
  <c r="E22" i="43"/>
  <c r="E10" i="43" s="1"/>
  <c r="H22" i="43"/>
  <c r="I78" i="43"/>
  <c r="I10" i="43" s="1"/>
  <c r="I22" i="43"/>
  <c r="D23" i="43"/>
  <c r="D33" i="43"/>
  <c r="H78" i="43"/>
  <c r="D92" i="43"/>
  <c r="D78" i="43" s="1"/>
  <c r="D122" i="43"/>
  <c r="F13" i="51"/>
  <c r="D10" i="41"/>
  <c r="D11" i="43"/>
  <c r="H13" i="40"/>
  <c r="C11" i="52"/>
  <c r="E13" i="40"/>
  <c r="D80" i="40"/>
  <c r="D13" i="40"/>
  <c r="K80" i="40"/>
  <c r="K13" i="40" s="1"/>
  <c r="F11" i="52"/>
  <c r="D11" i="52" s="1"/>
  <c r="C16" i="53"/>
  <c r="I23" i="42"/>
  <c r="D16" i="53"/>
  <c r="L11" i="41"/>
  <c r="F11" i="41"/>
  <c r="H22" i="41"/>
  <c r="L78" i="41"/>
  <c r="F78" i="41"/>
  <c r="M12" i="42"/>
  <c r="G12" i="42"/>
  <c r="G11" i="42" s="1"/>
  <c r="D38" i="43"/>
  <c r="H10" i="41"/>
  <c r="I12" i="42"/>
  <c r="I11" i="42" s="1"/>
  <c r="D12" i="53"/>
  <c r="F12" i="42"/>
  <c r="F11" i="42" s="1"/>
  <c r="O23" i="42"/>
  <c r="D15" i="52"/>
  <c r="G12" i="53"/>
  <c r="K11" i="41"/>
  <c r="G22" i="41"/>
  <c r="K78" i="41"/>
  <c r="D79" i="42"/>
  <c r="D11" i="42" s="1"/>
  <c r="E12" i="42"/>
  <c r="E11" i="42" s="1"/>
  <c r="M23" i="42"/>
  <c r="M11" i="42" s="1"/>
  <c r="G23" i="42"/>
  <c r="J11" i="41"/>
  <c r="L22" i="41"/>
  <c r="F22" i="41"/>
  <c r="J78" i="41"/>
  <c r="K12" i="42"/>
  <c r="O11" i="42"/>
  <c r="G10" i="41"/>
  <c r="L12" i="42"/>
  <c r="L11" i="42" s="1"/>
  <c r="H23" i="42"/>
  <c r="H11" i="42" s="1"/>
  <c r="D25" i="51"/>
  <c r="D13" i="51" s="1"/>
  <c r="E12" i="53"/>
  <c r="E11" i="41"/>
  <c r="E10" i="41" s="1"/>
  <c r="E78" i="41"/>
  <c r="J12" i="42"/>
  <c r="J11" i="42" s="1"/>
  <c r="L23" i="42"/>
  <c r="F23" i="42"/>
  <c r="I11" i="41"/>
  <c r="K22" i="41"/>
  <c r="E22" i="41"/>
  <c r="I78" i="41"/>
  <c r="D48" i="43"/>
  <c r="K11" i="42"/>
  <c r="H10" i="43" l="1"/>
  <c r="J10" i="41"/>
  <c r="D10" i="43"/>
  <c r="L10" i="41"/>
  <c r="K10" i="41"/>
  <c r="I10" i="41"/>
  <c r="C12" i="53"/>
  <c r="D22" i="43"/>
  <c r="F10" i="41"/>
</calcChain>
</file>

<file path=xl/sharedStrings.xml><?xml version="1.0" encoding="utf-8"?>
<sst xmlns="http://schemas.openxmlformats.org/spreadsheetml/2006/main" count="1249" uniqueCount="564">
  <si>
    <t>(€000's)</t>
  </si>
  <si>
    <t>ΜΕΘΟΔΟΛΟΓΙΚΟ ΣΗΜΕΙΩΜΑ</t>
  </si>
  <si>
    <t>METHODOLOGICAL NOTE</t>
  </si>
  <si>
    <t>Κάλυψη</t>
  </si>
  <si>
    <t xml:space="preserve">Η στατιστική μονάδα που καλύφθηκε ήταν η επιχείρηση. </t>
  </si>
  <si>
    <t>Σύμβολα που χρησιμοποιούνται</t>
  </si>
  <si>
    <t>Ορισμοί που χρησιμοποιούνται</t>
  </si>
  <si>
    <t xml:space="preserve">0 = Μηδέν ή λιγότερο από το μισό της μονάδας μέτρησης </t>
  </si>
  <si>
    <t>000's = Χιλιάδες</t>
  </si>
  <si>
    <t>€ = Ευρώ</t>
  </si>
  <si>
    <t>Περ. = Περιλαμβανομένου</t>
  </si>
  <si>
    <t>Coverage</t>
  </si>
  <si>
    <t>The statistical unit enumerated was the enterprise.</t>
  </si>
  <si>
    <t>Definitions of terms used</t>
  </si>
  <si>
    <t>Πηγές των στοιχείων</t>
  </si>
  <si>
    <t>Το δείγμα</t>
  </si>
  <si>
    <t>Περίοδος αναφοράς</t>
  </si>
  <si>
    <t>Στατιστική μονάδα έρευνας</t>
  </si>
  <si>
    <t>Εμπιστευτικότητα των στοιχείων</t>
  </si>
  <si>
    <t>Reference period</t>
  </si>
  <si>
    <t>The sample</t>
  </si>
  <si>
    <t>Sources οf data</t>
  </si>
  <si>
    <t>The statistical unit enumerated</t>
  </si>
  <si>
    <t>Confidentiality of data collected</t>
  </si>
  <si>
    <t xml:space="preserve">000's = Thousand </t>
  </si>
  <si>
    <t>€ = Euro</t>
  </si>
  <si>
    <t>NACE Rev. 2 = Statistical Classification of Economic Activities of the EU</t>
  </si>
  <si>
    <t>Incl. = Including</t>
  </si>
  <si>
    <t xml:space="preserve">NACE Αναθ. 2 = Στατιστική Ταξινόμηση Οικονομικών Δραστηριοτήτων της ΕΕ </t>
  </si>
  <si>
    <t>ΣΤΑΤΙΣΤΙΚΗ ΤΑΞΙΝΟΜΗΣΗ ΟΙΚΟΝΟΜΙΚΩΝ ΔΡΑΣΤΗΡΙΟΤΗΤΩΝ NACE ΑΝΑΘ. 2</t>
  </si>
  <si>
    <t>STATISTICAL CLASSIFICATION OF ECONOMIC ACTIVITIES NACE REV. 2</t>
  </si>
  <si>
    <t>Περιγραφή</t>
  </si>
  <si>
    <t>Description</t>
  </si>
  <si>
    <t>Code NACE Rev. 2</t>
  </si>
  <si>
    <t>Code NACE   Rev. 2</t>
  </si>
  <si>
    <t>Κώδικας NACE Aναθ. 2</t>
  </si>
  <si>
    <t>Ακαθάριστες πάγιες     κεφαλαιουχικές  επενδύσεις</t>
  </si>
  <si>
    <t>Αξία παραγωγής</t>
  </si>
  <si>
    <t xml:space="preserve">Persons
engaged
 </t>
  </si>
  <si>
    <t xml:space="preserve"> (No.)</t>
  </si>
  <si>
    <t xml:space="preserve">Production value
                                                                                                                  </t>
  </si>
  <si>
    <t xml:space="preserve">Gross fixed
capital
formation
</t>
  </si>
  <si>
    <t xml:space="preserve"> (€000's)</t>
  </si>
  <si>
    <t xml:space="preserve">Προστιθέμενη αξία </t>
  </si>
  <si>
    <t>Μισθωτοί</t>
  </si>
  <si>
    <t>Σύνολο</t>
  </si>
  <si>
    <t>Employees</t>
  </si>
  <si>
    <t>Total</t>
  </si>
  <si>
    <t>Κώδικας NACE Αναθ. 2</t>
  </si>
  <si>
    <t xml:space="preserve">Συνεισφορές εργοδότη στα διάφορα ταμεία </t>
  </si>
  <si>
    <t>Employers' contribution to various funds</t>
  </si>
  <si>
    <t>Έσοδα από
παροχή
υπηρεσιών</t>
  </si>
  <si>
    <t>Ολική αξία
πωλήσεων</t>
  </si>
  <si>
    <t xml:space="preserve">Αλλαγή αποθεμάτων </t>
  </si>
  <si>
    <t>Άλλα λειτουργικά
 έσοδα</t>
  </si>
  <si>
    <t>Total
 turnover</t>
  </si>
  <si>
    <t xml:space="preserve">Change in stocks </t>
  </si>
  <si>
    <t>Other operating income</t>
  </si>
  <si>
    <t>Αξία
προϊόντων που
αγοράστηκαν
για μεταπώληση (-)</t>
  </si>
  <si>
    <t>Production value</t>
  </si>
  <si>
    <t>Value of goods
purchased for
 resale (-)</t>
  </si>
  <si>
    <t>Έξοδα παραγωγής</t>
  </si>
  <si>
    <t>Διοικητικά
 έξοδα</t>
  </si>
  <si>
    <t>Ενοίκια που πληρώθηκαν</t>
  </si>
  <si>
    <t xml:space="preserve">Έμμεσοι φόροι
</t>
  </si>
  <si>
    <t>Προστιθέμενη αξία σε τιμές συντελεστών</t>
  </si>
  <si>
    <t>Production expenses</t>
  </si>
  <si>
    <t>Administrative
 expenses</t>
  </si>
  <si>
    <t>Rents
 paid</t>
  </si>
  <si>
    <t xml:space="preserve">Indirect taxes </t>
  </si>
  <si>
    <t>Value added at factor cost</t>
  </si>
  <si>
    <t>Εργατικό κόστος</t>
  </si>
  <si>
    <t>Labour costs</t>
  </si>
  <si>
    <t>Αποσβέσεις</t>
  </si>
  <si>
    <t>Λειτουργικό Πλεόνασμα</t>
  </si>
  <si>
    <t xml:space="preserve">Τόκοι </t>
  </si>
  <si>
    <t>Depreciation</t>
  </si>
  <si>
    <t>Operating
Surplus</t>
  </si>
  <si>
    <t xml:space="preserve">Interest paid
</t>
  </si>
  <si>
    <t>Κτίρια</t>
  </si>
  <si>
    <t>Μεταφορικά
μέσα</t>
  </si>
  <si>
    <t xml:space="preserve">Έπιπλα </t>
  </si>
  <si>
    <t>Buildings</t>
  </si>
  <si>
    <t xml:space="preserve">Furniture </t>
  </si>
  <si>
    <t>Computers &amp; software</t>
  </si>
  <si>
    <t>Μηχανήματα, εξοπλισμός και άυλα αγαθά</t>
  </si>
  <si>
    <t>Machinery, equipment and intangible goods</t>
  </si>
  <si>
    <t>ΠΕΡΙΕΧΟΜΕΝΑ</t>
  </si>
  <si>
    <t>CONTENTS</t>
  </si>
  <si>
    <t xml:space="preserve">Πίνακας Table </t>
  </si>
  <si>
    <t>Περιεχόμενα - Contents</t>
  </si>
  <si>
    <t>In compliance with the Statistics Law, No. 15(I) of 2000, all data collected are treated as confidential and used solely for statistical purposes. No data for individual firms or persons are published or disclosed to anyone.</t>
  </si>
  <si>
    <t>Σύμφωνα με τον περί Στατιστικής Νόμο, αρ. 15(I) του 2000, όλα τα στοιχεία που συλλέγονται θεωρούνται εμπιστευτικά και χρησιμοποιούνται αποκλειστικά για σκοπούς στατιστικής. Καμιά πληροφορία που αφορά συγκεκριμένη επιχείρηση ή πρόσωπα δημοσιεύεται ή αποκαλύπτεται σε οποιονδήποτε.</t>
  </si>
  <si>
    <t>0 = Nil or less than half of the unit of measurement</t>
  </si>
  <si>
    <t xml:space="preserve">Προστιθέμενη
αξία </t>
  </si>
  <si>
    <t xml:space="preserve">Value added </t>
  </si>
  <si>
    <t>Value added</t>
  </si>
  <si>
    <t>Απασχόληση και εργατικό κόστος κατά κατηγορία εργαζομένων και οικονομική δραστηριότητα</t>
  </si>
  <si>
    <t>Αξία πωλήσεων και αξία παραγωγής κατά οικονομική δραστηριότητα</t>
  </si>
  <si>
    <t>Ακαθάριστες πάγιες κεφαλαιουχικές επενδύσεις κατά κατηγορία και οικονομική δραστηριότητα</t>
  </si>
  <si>
    <t>Gross fixed capital formation by type and economic activity</t>
  </si>
  <si>
    <t>Turnover and production value by economic activity</t>
  </si>
  <si>
    <t>Employment and labour costs by occupational category and economic activity</t>
  </si>
  <si>
    <t xml:space="preserve">Μισθοί και ημερομίσθια </t>
  </si>
  <si>
    <t>Wages and salaries</t>
  </si>
  <si>
    <t xml:space="preserve">Αριθμός απασχοληθέντων προσώπων                           </t>
  </si>
  <si>
    <t xml:space="preserve">Number of persons engaged </t>
  </si>
  <si>
    <t>Production value, intermediate inputs, value added, labour costs and interest paid on loans by economic activity</t>
  </si>
  <si>
    <t>Αξία παραγωγής, ενδιάμεση ανάλωση, προστιθέμενη αξία, εργατικό κόστος και τόκοι που πληρώθηκαν για δάνεια κατά οικονομική δραστηριότητα</t>
  </si>
  <si>
    <t>Η.Υ. &amp; λογισμικά προγράμματα</t>
  </si>
  <si>
    <t>7=5-6</t>
  </si>
  <si>
    <t>6</t>
  </si>
  <si>
    <t>3</t>
  </si>
  <si>
    <t>2</t>
  </si>
  <si>
    <t>1</t>
  </si>
  <si>
    <t>4</t>
  </si>
  <si>
    <t>5=1-(2+3+4)</t>
  </si>
  <si>
    <t>8</t>
  </si>
  <si>
    <t>9</t>
  </si>
  <si>
    <t>11</t>
  </si>
  <si>
    <t>10=7-8-9</t>
  </si>
  <si>
    <t>Income from  construction activities</t>
  </si>
  <si>
    <t>Έσοδα από δραστηριότητες εμπορίου</t>
  </si>
  <si>
    <t>Έσοδα από   βιομηχανικές δραστηριότητες</t>
  </si>
  <si>
    <t>Έσοδα από  κατασκευαστικές  δραστηριότητες</t>
  </si>
  <si>
    <r>
      <rPr>
        <b/>
        <sz val="11"/>
        <rFont val="Times New Roman"/>
        <family val="1"/>
        <charset val="161"/>
      </rPr>
      <t xml:space="preserve">Προστιθέμενη αξία: </t>
    </r>
    <r>
      <rPr>
        <sz val="11"/>
        <rFont val="Times New Roman"/>
        <family val="1"/>
        <charset val="161"/>
      </rPr>
      <t>προκύπτει αφού αφαιρεθούν από την αξία παραγωγής</t>
    </r>
    <r>
      <rPr>
        <b/>
        <sz val="11"/>
        <rFont val="Times New Roman"/>
        <family val="1"/>
        <charset val="161"/>
      </rPr>
      <t xml:space="preserve"> </t>
    </r>
    <r>
      <rPr>
        <sz val="11"/>
        <rFont val="Times New Roman"/>
        <family val="1"/>
        <charset val="161"/>
      </rPr>
      <t>τα έξοδα παραγωγής, τα διοικητικά έξοδα και τα ενοίκια.</t>
    </r>
  </si>
  <si>
    <r>
      <rPr>
        <b/>
        <sz val="11"/>
        <rFont val="Times New Roman"/>
        <family val="1"/>
        <charset val="161"/>
      </rPr>
      <t>Προστιθέμενη αξία σε τιμές συντελεστών παραγωγής:</t>
    </r>
    <r>
      <rPr>
        <sz val="11"/>
        <rFont val="Times New Roman"/>
        <family val="1"/>
        <charset val="161"/>
      </rPr>
      <t xml:space="preserve"> προκύπτει αφού αφαιρεθούν από την προστιθέμενη αξία οι έμμεσοι φόροι. Περιλαμβάνει το εργατικό κόστος, τις αποσβέσεις και το λειτουργικό πλεόνασμα.</t>
    </r>
  </si>
  <si>
    <r>
      <rPr>
        <b/>
        <sz val="11"/>
        <rFont val="Times New Roman"/>
        <family val="1"/>
        <charset val="161"/>
      </rPr>
      <t>Μισθοί και ημερομίσθια:</t>
    </r>
    <r>
      <rPr>
        <sz val="11"/>
        <rFont val="Times New Roman"/>
        <family val="1"/>
        <charset val="161"/>
      </rPr>
      <t xml:space="preserve"> περιλαμβάνουν τους κανονικούς μισθούς, 13ο και 14ο μισθό, την αμοιβή από υπερωρίες, άλλα ωφελήματα, την αξία πληρωμών σε είδος, το τιμαριθμικό επίδομα κλπ. Οι πληρωμές δίδονται ακαθάριστες, δηλαδή πριν αφαιρεθούν από αυτές ο φόρος εισοδήματος, οι κοινωνικές ασφαλίσεις και οι συνεισφορές σε άλλα ταμεία. Οι μισθοί περιλαμβάνουν επίσης τους υποτιθέμενους μισθούς για μέλη της οικογένειας που εργάζονται αμισθί στην επιχείρηση, εργαζόμενους ιδιοκτήτες και συνεταίρους.</t>
    </r>
  </si>
  <si>
    <r>
      <rPr>
        <b/>
        <sz val="11"/>
        <rFont val="Times New Roman"/>
        <family val="1"/>
        <charset val="161"/>
      </rPr>
      <t xml:space="preserve">Συνεισφορές των εργοδοτών σε διάφορα ταμεία: </t>
    </r>
    <r>
      <rPr>
        <sz val="11"/>
        <rFont val="Times New Roman"/>
        <family val="1"/>
        <charset val="161"/>
      </rPr>
      <t>περιλαμβάνουν τις κοινωνικές ασφαλίσεις, τα ταμεία προνοίας, συντάξεως, ιατρικής περίθαλψης και άλλα ταμεία.</t>
    </r>
  </si>
  <si>
    <r>
      <rPr>
        <b/>
        <sz val="11"/>
        <rFont val="Times New Roman"/>
        <family val="1"/>
        <charset val="161"/>
      </rPr>
      <t>Αποθέματα:</t>
    </r>
    <r>
      <rPr>
        <sz val="11"/>
        <rFont val="Times New Roman"/>
        <family val="1"/>
        <charset val="161"/>
      </rPr>
      <t xml:space="preserve"> αναφέρονται στα αποθέματα στην αρχή και στο τέλος του έτους αναφοράς. Η αξία τους βασίζεται στη μέση τιμή αγοράς κατά τη διάρκεια του έτους.</t>
    </r>
  </si>
  <si>
    <r>
      <rPr>
        <b/>
        <sz val="11"/>
        <rFont val="Times New Roman"/>
        <family val="1"/>
        <charset val="161"/>
      </rPr>
      <t xml:space="preserve">Έμμεσοι φόροι: </t>
    </r>
    <r>
      <rPr>
        <sz val="11"/>
        <rFont val="Times New Roman"/>
        <family val="1"/>
        <charset val="161"/>
      </rPr>
      <t>περιλαμβάνουν τις άδειες αυτοκινήτων, τους επαγγελματικούς και δημοτικούς φόρους, τις άδειες λειτουργίας των επιχειρήσεων, τα χαρτόσημα και άλλους έμμεσους φόρους.</t>
    </r>
  </si>
  <si>
    <r>
      <rPr>
        <b/>
        <sz val="11"/>
        <rFont val="Times New Roman"/>
        <family val="1"/>
        <charset val="161"/>
      </rPr>
      <t xml:space="preserve">Τόκοι: </t>
    </r>
    <r>
      <rPr>
        <sz val="11"/>
        <rFont val="Times New Roman"/>
        <family val="1"/>
        <charset val="161"/>
      </rPr>
      <t>αναφέρονται στα ποσά που πληρώθηκαν ως τόκος για δάνεια που συνήψε η επιχείρηση</t>
    </r>
    <r>
      <rPr>
        <sz val="11"/>
        <color indexed="8"/>
        <rFont val="Times New Roman"/>
        <family val="1"/>
        <charset val="161"/>
      </rPr>
      <t>.</t>
    </r>
  </si>
  <si>
    <r>
      <rPr>
        <b/>
        <sz val="11"/>
        <rFont val="Times New Roman"/>
        <family val="1"/>
        <charset val="161"/>
      </rPr>
      <t>Αποσβέσεις:</t>
    </r>
    <r>
      <rPr>
        <sz val="11"/>
        <rFont val="Times New Roman"/>
        <family val="1"/>
        <charset val="161"/>
      </rPr>
      <t xml:space="preserve"> η υπολογισμένη αξία της φθοράς του κεφαλαιουχικού εξοπλισμού, όπως κτιρίων, μηχανημάτων, μεταφορικών μέσων, επίπλων κλπ.  Είναι βασισμένη πάνω στην έννοια της λογιστικής απόσβεσης και όχι της οικονομικής.</t>
    </r>
  </si>
  <si>
    <r>
      <rPr>
        <b/>
        <sz val="11"/>
        <rFont val="Times New Roman"/>
        <family val="1"/>
        <charset val="161"/>
      </rPr>
      <t xml:space="preserve">Επιχείρηση: </t>
    </r>
    <r>
      <rPr>
        <sz val="11"/>
        <rFont val="Times New Roman"/>
        <family val="1"/>
        <charset val="161"/>
      </rPr>
      <t>μια οικονομική μονάδα με νομική οντότητα, εταιρεία ή αυτοεργοδοτούμενος, που ασχολείται με μια ή περισσότερες οικονομικές δραστηριότητες. Δυνατόν να περιλαμβάνει περισσότερα από ένα υποστατικά σε διαφορετικές τοποθεσίες.</t>
    </r>
  </si>
  <si>
    <r>
      <rPr>
        <b/>
        <sz val="11"/>
        <rFont val="Times New Roman"/>
        <family val="1"/>
        <charset val="161"/>
      </rPr>
      <t xml:space="preserve">Value added: </t>
    </r>
    <r>
      <rPr>
        <sz val="11"/>
        <rFont val="Times New Roman"/>
        <family val="1"/>
        <charset val="161"/>
      </rPr>
      <t>is derived by deducting from the production value the production expenses, the administrative expenses and rents.</t>
    </r>
  </si>
  <si>
    <r>
      <rPr>
        <b/>
        <sz val="11"/>
        <rFont val="Times New Roman"/>
        <family val="1"/>
        <charset val="161"/>
      </rPr>
      <t>Value added at factor cost:</t>
    </r>
    <r>
      <rPr>
        <sz val="11"/>
        <rFont val="Times New Roman"/>
        <family val="1"/>
        <charset val="161"/>
      </rPr>
      <t xml:space="preserve"> is derived by deducting from value added indirect taxes. It comprises of labour costs, depreciation and operating surplus.</t>
    </r>
  </si>
  <si>
    <r>
      <rPr>
        <b/>
        <sz val="11"/>
        <rFont val="Times New Roman"/>
        <family val="1"/>
        <charset val="161"/>
      </rPr>
      <t>Wages and salaries:</t>
    </r>
    <r>
      <rPr>
        <sz val="11"/>
        <rFont val="Times New Roman"/>
        <family val="1"/>
        <charset val="161"/>
      </rPr>
      <t xml:space="preserve"> include normal wages and salaries, 13th and 14th salaries, overtime earnings, bonuses, value of payments in kind, cost of living allowances etc. The payments are given gross i.e. before any deductions for income tax, social insurance and other contributions to other funds have been made. They also include imputed wages for unpaid family workers, working proprietors and partners.</t>
    </r>
  </si>
  <si>
    <r>
      <rPr>
        <b/>
        <sz val="11"/>
        <rFont val="Times New Roman"/>
        <family val="1"/>
        <charset val="161"/>
      </rPr>
      <t>Employer’s contribution</t>
    </r>
    <r>
      <rPr>
        <sz val="11"/>
        <rFont val="Times New Roman"/>
        <family val="1"/>
        <charset val="161"/>
      </rPr>
      <t xml:space="preserve"> </t>
    </r>
    <r>
      <rPr>
        <b/>
        <sz val="11"/>
        <rFont val="Times New Roman"/>
        <family val="1"/>
        <charset val="161"/>
      </rPr>
      <t xml:space="preserve">to various funds: </t>
    </r>
    <r>
      <rPr>
        <sz val="11"/>
        <rFont val="Times New Roman"/>
        <family val="1"/>
        <charset val="161"/>
      </rPr>
      <t>include social insurance, provident and pension funds, medical and other funds.</t>
    </r>
  </si>
  <si>
    <r>
      <rPr>
        <b/>
        <sz val="11"/>
        <rFont val="Times New Roman"/>
        <family val="1"/>
        <charset val="161"/>
      </rPr>
      <t>Enterprise:</t>
    </r>
    <r>
      <rPr>
        <sz val="11"/>
        <rFont val="Times New Roman"/>
        <family val="1"/>
        <charset val="161"/>
      </rPr>
      <t xml:space="preserve"> refers to an economic unit which is a legal entity, a firm or self-employed engaging in one, or predominantly one, kind of economic activity. It may consist of more than one establishments located at various sites.</t>
    </r>
  </si>
  <si>
    <r>
      <rPr>
        <b/>
        <sz val="11"/>
        <rFont val="Times New Roman"/>
        <family val="1"/>
        <charset val="161"/>
      </rPr>
      <t>Stocks:</t>
    </r>
    <r>
      <rPr>
        <sz val="11"/>
        <rFont val="Times New Roman"/>
        <family val="1"/>
        <charset val="161"/>
      </rPr>
      <t xml:space="preserve"> refer to stocks held at the beginning and end of the reference year valued at average purchase prices during the year.</t>
    </r>
  </si>
  <si>
    <r>
      <rPr>
        <b/>
        <sz val="11"/>
        <rFont val="Times New Roman"/>
        <family val="1"/>
        <charset val="161"/>
      </rPr>
      <t>Indirect taxes:</t>
    </r>
    <r>
      <rPr>
        <sz val="11"/>
        <rFont val="Times New Roman"/>
        <family val="1"/>
        <charset val="161"/>
      </rPr>
      <t xml:space="preserve"> refer to motor vehicle licences, professional and municipality taxes, fees for business licences, stamp duties and other indirect taxes.</t>
    </r>
  </si>
  <si>
    <r>
      <rPr>
        <b/>
        <sz val="11"/>
        <rFont val="Times New Roman"/>
        <family val="1"/>
        <charset val="161"/>
      </rPr>
      <t>Interest:</t>
    </r>
    <r>
      <rPr>
        <sz val="11"/>
        <rFont val="Times New Roman"/>
        <family val="1"/>
        <charset val="161"/>
      </rPr>
      <t xml:space="preserve"> refers to the amount paid as interest for capital borrowed by the enterprise.</t>
    </r>
  </si>
  <si>
    <t>ΠINAKAΣ   5:   ΑΚΑΘΑΡΙΣΤΕΣ ΠΑΓΙΕΣ ΚΕΦΑΛΑΙΟΥΧΙΚΕΣ ΕΠΕΝΔΥΣΕΙΣ ΚΑΤΑ ΚΑΤΗΓΟΡΙΑ ΚΑΙ ΟΙΚΟΝΟΜΙΚΗ ΔΡΑΣΤΗΡΙΟΤΗΤΑ</t>
  </si>
  <si>
    <t>TABLE        5:   GROSS FIXED CAPITAL FORMATION BY TYPE AND ECONOMIC ACTIVITY</t>
  </si>
  <si>
    <t>TABLE        2:   EMPLOYMENT AND LABOUR COSTS BY OCCUPATIONAL CATEGORY AND ECONOMIC ACTIVITY</t>
  </si>
  <si>
    <t>ΠINAKAΣ   2:  ΑΠΑΣΧΟΛΗΣΗ ΚΑΙ ΕΡΓΑΤΙΚΟ ΚΟΣΤΟΣ ΚΑΤΑ ΚΑΤΗΓΟΡΙΑ ΕΡΓΑΖΟΜΕΝΩΝ ΚΑΙ ΟΙΚΟΝΟΜΙΚΗ ΔΡΑΣΤΗΡΙΟΤΗΤΑ</t>
  </si>
  <si>
    <t>ΠINAKAΣ   4:  ΑΞΙΑ ΠΑΡΑΓΩΓΗΣ, ΕΝΔΙΑΜΕΣΗ ΑΝΑΛΩΣΗ, ΠΡΟΣΤΙΘΕΜΕΝΗ ΑΞΙΑ, ΕΡΓΑΤΙΚΟ ΚΟΣΤΟΣ ΚΑΙ ΤΟΚΟΙ ΠΟΥ ΠΛΗΡΩΘΗΚΑΝ ΓΙΑ ΔΑΝΕΙΑ ΚΑΤΑ ΟΙΚΟΝΟΜΙΚΗ ΔΡΑΣΤΗΡΙΟΤΗΤΑ</t>
  </si>
  <si>
    <t>TABLE        4:   PRODUCTION VALUE, INTERMEDIATE INPUTS, VALUE ADDED, LABOUR COSTS AND INTEREST PAID ON LOANS BY ECONOMIC ACTIVITY</t>
  </si>
  <si>
    <t>ΠINAKAΣ   3:  ΑΞΙΑ ΠΩΛΗΣΕΩΝ ΚΑΙ ΑΞΙΑ ΠΑΡΑΓΩΓΗΣ ΚΑΤΑ ΟΙΚΟΝΟΜΙΚΗ ΔΡΑΣΤΗΡΙΟΤΗΤΑ</t>
  </si>
  <si>
    <t>TABLE        3:   TURNOVER AND PRODUCTION VALUE BY ECONOMIC ACTIVITY</t>
  </si>
  <si>
    <t>ΧΟΝΔΡΙΚΟ ΚΑΙ ΛΙΑΝΙΚΟ ΕΜΠΟΡΙΟ˙ ΕΠΙΣΚΕΥΗ ΜΗΧΑΝΟΚΙΝΗΤΩΝ ΟΧΗΜΑΤΩΝ ΚΑΙ ΜΟΤΟΣΙΚΛΕΤΩΝ</t>
  </si>
  <si>
    <t>WHOLESALE AND RETAIL TRADE; REPAIR OF MOTOR VEHICLES AND MOTORCYCLES</t>
  </si>
  <si>
    <t>ΧΟΝΔΡΙΚΟ ΚΑΙ ΛΙΑΝΙΚΟ ΕΜΠΟΡΙΟ ΚΑΙ ΕΠΙΣΚΕΥΗ ΜΗΧΑΝΟΚΙΝΗΤΩΝ ΟΧΗΜΑΤΩΝ ΚΑΙ ΜΟΤΟΣΙΚΛΕΤΩΝ</t>
  </si>
  <si>
    <t>WHOLESALE AND RETAIL TRADE AND REPAIR OF MOTOR VEHICLES AND MOTORCYCLES</t>
  </si>
  <si>
    <t>Πώληση μηχανοκίνητων οχημάτων</t>
  </si>
  <si>
    <t>Sale of motor vehicles</t>
  </si>
  <si>
    <t>Πώληση αυτοκινήτων και ελαφρών μηχανοκίνητων οχημάτων</t>
  </si>
  <si>
    <t>Sale of  cars and light motor vehicles</t>
  </si>
  <si>
    <t>Πώληση άλλων μηχανοκίνητων οχημάτων</t>
  </si>
  <si>
    <t>Sale of other motor vehicles</t>
  </si>
  <si>
    <t>Συντήρηση και επισκευή μηχανοκίνητων οχημάτων</t>
  </si>
  <si>
    <t>Maintenance and repair of motor vehicles</t>
  </si>
  <si>
    <t>Sale of motor vehicle parts and accessories</t>
  </si>
  <si>
    <t>Χονδρικό εμπόριο μερών, εξαρτημάτων και αξεσουάρ μηχανοκίνητων οχημάτων</t>
  </si>
  <si>
    <t>Wholesale trade of motor vehicle parts and accessories</t>
  </si>
  <si>
    <t>Retail trade of motor vehicle parts and accessories</t>
  </si>
  <si>
    <t>Sale, maintenance and repair of motorcycles and related parts and accessories</t>
  </si>
  <si>
    <t>ΧΟΝΔΡΙΚΟ ΕΜΠΟΡΙΟ, ΕΚΤΟΣ ΑΠΟ ΤΟ ΕΜΠΟΡΙΟ ΜΗΧΑΝΟΚΙΝΗΤΩΝ ΟΧΗΜΑΤΩΝ ΚΑΙ ΜΟΤΟΣΙΚΛΕΤΩΝ</t>
  </si>
  <si>
    <t>WHOLESALE TRADE, EXCEPT OF MOTOR VEHICLES AND MOTORCYCLES</t>
  </si>
  <si>
    <t>Χονδρικό εμπόριο έναντι αμοιβής ή βάσει σύμβασης</t>
  </si>
  <si>
    <t>Wholesale on a fee or contract basis</t>
  </si>
  <si>
    <t>Εμπορικοί αντιπρόσωποι που μεσολαβούν στην πώληση γεωργικών πρώτων υλών, ζώντων ζώων, κλωστοϋφαντουργικών πρώτων υλών και ημιτελών προϊόντων</t>
  </si>
  <si>
    <t>Agents involved in the sale of agricultural raw materials, live animals, textile raw materials and semi-finished goods</t>
  </si>
  <si>
    <t>Εμπορικοί αντιπρόσωποι που μεσολαβούν στην πώληση καυσίμων, μεταλλευμάτων, μετάλλων και βιομηχανικών χημικών προϊόντων</t>
  </si>
  <si>
    <t>Agents involved in the sale of fuels, ores, metals and industrial chemicals</t>
  </si>
  <si>
    <t>Εμπορικοί αντιπρόσωποι που μεσολαβούν στην πώληση ξυλείας και οικοδομικών υλικών</t>
  </si>
  <si>
    <t>Agents involved in the sale of timber and building materials</t>
  </si>
  <si>
    <t>Εμπορικοί αντιπρόσωποι που μεσολαβούν στην πώληση μηχανημάτων, βιομηχανικού εξοπλισμού, πλοίων και αεροσκαφών</t>
  </si>
  <si>
    <t>Agents involved in the sale of machinery, industrial equipment, ships and aircraft</t>
  </si>
  <si>
    <t>Εμπορικοί αντιπρόσωποι που μεσολαβούν στην πώληση επίπλων, ειδών οικιακής χρήσης, σιδηρικών και ειδών κιγκαλερίας</t>
  </si>
  <si>
    <t>Agents involved in the sale of furniture, household goods, hardware and ironmongery</t>
  </si>
  <si>
    <t>Εμπορικοί αντιπρόσωποι που μεσολαβούν στην πώληση κλωστοϋφαντουργικών προϊόντων, ενδυμάτων, γουναρικών, υποδημάτων και δερμάτινων προϊόντων</t>
  </si>
  <si>
    <t>Agents involved in the sale of textiles, clothing, fur, footwear and leather goods</t>
  </si>
  <si>
    <t>Εμπορικοί αντιπρόσωποι που μεσολαβούν στην πώληση τροφίμων, ποτών και καπνού</t>
  </si>
  <si>
    <t>Agents involved in the sale of food, beverages and tobacco</t>
  </si>
  <si>
    <t>Εμπορικοί αντιπρόσωποι ειδικευμένοι στην πώληση άλλων συγκεκριμένων προϊόντων</t>
  </si>
  <si>
    <t>Agents specialised in the sale of other particular products</t>
  </si>
  <si>
    <t>Εμπορικοί αντιπρόσωποι που μεσολαβούν στην πώληση διαφόρων ειδών</t>
  </si>
  <si>
    <t>Agents involved in the sale of a variety of goods</t>
  </si>
  <si>
    <t>Χονδρικό εμπόριο ακατέργαστων γεωργικών πρώτων υλών και ζώντων ζώων</t>
  </si>
  <si>
    <t>Wholesale of agricultural raw materials and live animals</t>
  </si>
  <si>
    <t>Χονδρικό εμπόριο σιτηρών, ακατέργαστου καπνού, σπόρων και ζωοτροφών</t>
  </si>
  <si>
    <t>Wholesale of grain, unmanufactured tobacco, seeds and animal feeds</t>
  </si>
  <si>
    <t>Χονδρικό εμπόριο λουλουδιών και φυτών</t>
  </si>
  <si>
    <t>Wholesale of flowers and plants</t>
  </si>
  <si>
    <t>Χονδρικό εμπόριο ζώντων ζώων</t>
  </si>
  <si>
    <t>Wholesale of live animals</t>
  </si>
  <si>
    <t>Χονδρικό εμπόριο δερμάτων, προβιών και κατεργασμένου δέρματος</t>
  </si>
  <si>
    <t>Wholesale of hides, skins and leather</t>
  </si>
  <si>
    <t>Χονδρικό εμπόριο τροφίμων, ποτών και καπνού</t>
  </si>
  <si>
    <t>Wholesale of food, beverages and tobacco</t>
  </si>
  <si>
    <t>Χονδρικό εμπόριο φρούτων και λαχανικών</t>
  </si>
  <si>
    <t>Wholesale of fruit and vegetables</t>
  </si>
  <si>
    <t>Χονδρικό εμπόριο κρέατος και προϊόντων κρέατος</t>
  </si>
  <si>
    <t>Wholesale of meat and meat products</t>
  </si>
  <si>
    <t>Χονδρικό εμπόριο γαλακτοκομικών προϊόντων, αβγών και βρώσιμων ελαίων και λιπών</t>
  </si>
  <si>
    <t>Wholesale of dairy products, eggs and edible oils and fats</t>
  </si>
  <si>
    <t>Χονδρικό εμπόριο ποτών</t>
  </si>
  <si>
    <t>Wholesale of  beverages</t>
  </si>
  <si>
    <t>Χονδρικό εμπόριο προϊόντων καπνού</t>
  </si>
  <si>
    <t>Wholesale of tobacco products</t>
  </si>
  <si>
    <t>Χονδρικό εμπόριο ζάχαρης, σοκολάτας και ειδών ζαχαροπλαστικής</t>
  </si>
  <si>
    <t>Wholesale of sugar and chocolate and sugar confectionery</t>
  </si>
  <si>
    <t>Χονδρικό εμπόριο καφέ, τσαγιού, κακάου και μπαχαρικών</t>
  </si>
  <si>
    <t>Wholesale of coffee, tea, cocoa and spices</t>
  </si>
  <si>
    <t>Χονδρικό εμπόριο άλλων τροφίμων, συμπεριλαμβανομένων ψαριών, καρκινοειδών και μαλακίων</t>
  </si>
  <si>
    <t>Wholesale of other food, including fish, crustaceans and molluscs</t>
  </si>
  <si>
    <t>Μη ειδικευμένο χονδρικό εμπόριο τροφίμων, ποτών και καπνού</t>
  </si>
  <si>
    <t>Non-specialised wholesale of food, beverages and tobacco</t>
  </si>
  <si>
    <t>Χονδρικό εμπόριο ειδών οικιακής χρήσης</t>
  </si>
  <si>
    <t>Wholesale of household goods</t>
  </si>
  <si>
    <t>Χονδρικό εμπόριο κλωστοϋφαντουργικών προϊόντων</t>
  </si>
  <si>
    <t>Wholesale of textiles</t>
  </si>
  <si>
    <t>Χονδρικό εμπόριο ενδυμάτων και υποδημάτων</t>
  </si>
  <si>
    <t>Wholesale of clothing and footwear</t>
  </si>
  <si>
    <t>Χονδρικό εμπόριο ηλεκτρικών οικιακών συσκευών</t>
  </si>
  <si>
    <t>Wholesale of electrical household appliances</t>
  </si>
  <si>
    <t>Χονδρικό εμπόριο ειδών πορσελάνης και γυαλικών και υλικών καθαρισμού</t>
  </si>
  <si>
    <t>Wholesale of china and glassware and cleaning materials</t>
  </si>
  <si>
    <t>Χονδρικό εμπόριο αρωμάτων και καλλυντικών</t>
  </si>
  <si>
    <t>Wholesale of perfume and cosmetics</t>
  </si>
  <si>
    <t>Χονδρικό εμπόριο φαρμακευτικών προϊόντων</t>
  </si>
  <si>
    <t>Wholesale of pharmaceutical goods</t>
  </si>
  <si>
    <t>Χονδρικό εμπόριο επίπλων, χαλιών και φωτιστικών</t>
  </si>
  <si>
    <t>Wholesale of furniture, carpets and lighting equipment</t>
  </si>
  <si>
    <t>Χονδρικό εμπόριο ρολογιών και κοσμημάτων</t>
  </si>
  <si>
    <t>Wholesale of watches and jewellery</t>
  </si>
  <si>
    <t>Χονδρικό εμπόριο άλλων ειδών οικιακής χρήσης</t>
  </si>
  <si>
    <t>Wholesale of other household goods</t>
  </si>
  <si>
    <t>Χονδρικό εμπόριο εξοπλισμού πληροφοριακών και επικοινωνιακών συστημάτων</t>
  </si>
  <si>
    <t>Wholesale of information and communication equipment</t>
  </si>
  <si>
    <t>Χονδρικό εμπόριο ηλεκτρονικών υπολογιστών, περιφερειακού εξοπλισμού υπολογιστών και λογισμικού</t>
  </si>
  <si>
    <t>Wholesale of computers, computer peripheral equipment and software</t>
  </si>
  <si>
    <t>Χονδρικό εμπόριο ηλεκτρονικού και τηλεπικοινωνιακού εξοπλισμού και εξαρτημάτων</t>
  </si>
  <si>
    <t>Wholesale of electronic and telecommunications equipment and parts</t>
  </si>
  <si>
    <t>Χονδρικό εμπόριο άλλων μηχανημάτων, εξοπλισμού και προμηθειών</t>
  </si>
  <si>
    <t>Wholesale of other machinery, equipment and supplies</t>
  </si>
  <si>
    <t>Χονδρικό εμπόριο γεωργικών μηχανημάτων, εξοπλισμού και προμηθειών</t>
  </si>
  <si>
    <t>Wholesale of agricultural machinery, equipment and supplies</t>
  </si>
  <si>
    <t>Χονδρικό εμπόριο εργαλειομηχανών</t>
  </si>
  <si>
    <t>Wholesale of machine tools</t>
  </si>
  <si>
    <t>Χονδρικό εμπόριο εξορυκτικών μηχανημάτων, καθώς και μηχανημάτων για κατασκευαστικά έργα και έργα πολιτικού μηχανικού</t>
  </si>
  <si>
    <t>Wholesale of mining, construction and civil engineering machinery</t>
  </si>
  <si>
    <t>Χονδρικό εμπόριο μηχανημάτων για την κλωστοϋφαντουργική βιομηχανία, και χονδρικό εμπόριο ραπτομηχανών, πλεκτομηχανών και επίπλων γραφείου</t>
  </si>
  <si>
    <t>Wholesale of machinery for the textile industry and of sewing, knitting machines and office furniture</t>
  </si>
  <si>
    <t>Χονδρικό εμπόριο άλλων μηχανών και εξοπλισμού γραφείου</t>
  </si>
  <si>
    <t>Wholesale of other office machinery and equipment</t>
  </si>
  <si>
    <t>Χονδρικό εμπόριο άλλων μηχανημάτων και εξοπλισμού</t>
  </si>
  <si>
    <t>Wholesale of other machinery  and  equipment</t>
  </si>
  <si>
    <t>Άλλο ειδικευμένο χονδρικό εμπόριο</t>
  </si>
  <si>
    <t>Other specialised wholesale</t>
  </si>
  <si>
    <t>Wholesale of solid, liquid and gaseous fuels and related products</t>
  </si>
  <si>
    <t>Χονδρικό εμπόριο μετάλλων και μεταλλευμάτων</t>
  </si>
  <si>
    <t>Wholesale of metals and metal ores</t>
  </si>
  <si>
    <t>Χονδρικό εμπόριο ξυλείας, οικοδομικών υλικών και ειδών υγιεινής</t>
  </si>
  <si>
    <t>Wholesale of wood, construction materials and sanitary equipment</t>
  </si>
  <si>
    <t>Χονδρικό εμπόριο σιδηρικών, υδραυλικών ειδών και εξοπλισμού και προμηθειών για εγκαταστάσεις θέρμανσης</t>
  </si>
  <si>
    <t>Wholesale of hardware, plumbing and heating equipment and supplies</t>
  </si>
  <si>
    <t>Χονδρικό εμπόριο χημικών προϊόντων</t>
  </si>
  <si>
    <t>Wholesale of chemical products</t>
  </si>
  <si>
    <t>Χονδρικό εμπόριο άλλων ενδιάμεσων προϊόντων</t>
  </si>
  <si>
    <t>Wholesale of other intermediate products</t>
  </si>
  <si>
    <t>Χονδρικό εμπόριο απορριμμάτων και υπολειμμάτων</t>
  </si>
  <si>
    <t>Wholesale of waste and scrap</t>
  </si>
  <si>
    <t>Μη ειδικευμένο χονδρικό εμπόριο</t>
  </si>
  <si>
    <t>Non-specialised wholesale trade</t>
  </si>
  <si>
    <t xml:space="preserve">ΛΙΑΝΙΚΟ ΕΜΠΟΡΙΟ, ΕΚΤΟΣ ΑΠΟ ΤΟ ΕΜΠΟΡΙΟ ΜΗΧΑΝΟΚΙΝΗΤΩΝ ΟΧΗΜΑΤΩΝ ΚΑΙ ΜΟΤΟΣΙΚΛΕΤΩΝ </t>
  </si>
  <si>
    <t xml:space="preserve">RETAIL TRADE, EXCEPT OF MOTOR VEHICLES AND MOTORCYCLES </t>
  </si>
  <si>
    <t>Λιανικό εμπόριο σε μη ειδικευμένα καταστήματα</t>
  </si>
  <si>
    <t>Retail sale in non-specialised stores</t>
  </si>
  <si>
    <t>Λιανικό εμπόριο σε μη ειδικευμένα καταστήματα που πωλούν κυρίως τρόφιμα, ποτά ή καπνό</t>
  </si>
  <si>
    <t>Retail sale in non-specialised stores with food, beverages or tobacco predominating</t>
  </si>
  <si>
    <t>Άλλο λιανικό εμπόριο σε μη ειδικευμένα καταστήματα</t>
  </si>
  <si>
    <t>Other retail sale in non-specialised stores</t>
  </si>
  <si>
    <t>Λιανικό εμπόριο τροφίμων, ποτών και καπνού σε ειδικευμένα καταστήματα</t>
  </si>
  <si>
    <t>Retail sale of food, beverages and tobacco in specialised stores</t>
  </si>
  <si>
    <t>Λιανικό εμπόριο φρούτων και λαχανικών σε ειδικευμένα καταστήματα</t>
  </si>
  <si>
    <t>Retail sale of fruit and vegetables in specialised stores</t>
  </si>
  <si>
    <t>Λιανικό εμπόριο κρέατος και προϊόντων κρέατος σε ειδικευμένα καταστήματα</t>
  </si>
  <si>
    <t>Retail sale of meat and meat products in specialised stores</t>
  </si>
  <si>
    <t>Λιανικό εμπόριο ψαριών, καρκινοειδών και μαλακίων σε ειδικευμένα καταστήματα</t>
  </si>
  <si>
    <t>Retail sale of fish, crustaceans and molluscs in specialised stores</t>
  </si>
  <si>
    <t>Λιανικό εμπόριο ψωμιού, αρτοσκευασμάτων και λοιπών ειδών αρτοποιίας και ζαχαροπλαστικής σε ειδικευμένα καταστήματα</t>
  </si>
  <si>
    <t>Retail sale of bread, cakes, flour confectionery and sugar confectionery in specialised stores</t>
  </si>
  <si>
    <t>Λιανικό εμπόριο ποτών σε ειδικευμένα καταστήματα</t>
  </si>
  <si>
    <t>Retail sale of beverages in specialised stores</t>
  </si>
  <si>
    <t>Λιανικό εμπόριο προϊόντων καπνού σε ειδικευμένα καταστήματα</t>
  </si>
  <si>
    <t>Retail sale of tobacco products in specialised stores</t>
  </si>
  <si>
    <t>Λιανικό εμπόριο άλλων τροφίμων σε ειδικευμένα καταστήματα</t>
  </si>
  <si>
    <t>Other retail sale of food in specialised stores</t>
  </si>
  <si>
    <t>Λιανικό εμπόριο καυσίμων κίνησης σε ειδικευμένα καταστήματα</t>
  </si>
  <si>
    <t>Retail sale of automotive fuel in specialised stores</t>
  </si>
  <si>
    <t>Λιανικό εμπόριο καυσίμων κίνησης σε ειδικευμένα καταστήματα (σταθμοί βενζίνης)</t>
  </si>
  <si>
    <t>Retail sale of automotive fuel in specialised stores (petrol stations)</t>
  </si>
  <si>
    <t>Λιανικό εμπόριο εξοπλισμού πληροφοριακών και επικοινωνιακών συστημάτων σε ειδικευμένα καταστήματα</t>
  </si>
  <si>
    <t>Retail sale of information and communication equipment in specialised stores</t>
  </si>
  <si>
    <t>Λιανικό εμπόριο ηλεκτρονικών υπολογιστών, περιφερειακών μονάδων υπολογιστών και λογισμικού σε ειδικευμένα καταστήματα (περ. των βιντεοπαιχνιδιών)</t>
  </si>
  <si>
    <t>Retail sale of computers, peripheral units and software in specialised stores (incl. videogames)</t>
  </si>
  <si>
    <t>Λιανικό εμπόριο τηλεπικοινωνιακού εξοπλισμού σε ειδικευμένα καταστήματα</t>
  </si>
  <si>
    <t>Retail sale of telecommunications equipment in specialised stores</t>
  </si>
  <si>
    <t>Λιανικό εμπόριο εξοπλισμού ήχου και εικόνας σε ειδικευμένα καταστήματα (ραδιοφωνικές και τηλεοπτικές συσκευές)</t>
  </si>
  <si>
    <t>Retail sale of audio and video equipment in specialised stores (radio and television goods)</t>
  </si>
  <si>
    <t>Λιανικό εμπόριο άλλου οικιακού εξοπλισμού σε ειδικευμένα καταστήματα</t>
  </si>
  <si>
    <t>Retail sale of other household equipment in specialised stores</t>
  </si>
  <si>
    <t>Λιανικό εμπόριο κλωστοϋφαντουργικών προϊόντων σε ειδικευμένα καταστήματα</t>
  </si>
  <si>
    <t>Retail sale of textiles in specialised stores</t>
  </si>
  <si>
    <t>Λιανικό εμπόριο σιδηρικών, χρωμάτων και τζαμιών σε ειδικευμένα καταστήματα</t>
  </si>
  <si>
    <t>Retail sale of hardware, paints and glass in specialised stores</t>
  </si>
  <si>
    <t>Λιανικό εμπόριο ηλεκτρικών οικιακών συσκευών σε ειδικευμένα καταστήματα</t>
  </si>
  <si>
    <t>Retail sale of electrical household appliances in specialised stores</t>
  </si>
  <si>
    <t>Λιανικό εμπόριο επίπλων, φωτιστικών και άλλων ειδών οικιακής χρήσης σε ειδικευμένα καταστήματα</t>
  </si>
  <si>
    <t>Retail sale of furniture, lighting equipment and  other household articles in specialised stores</t>
  </si>
  <si>
    <t>Λιανικό εμπόριο επιμορφωτικών ειδών και ειδών ψυχαγωγίας σε ειδικευμένα καταστήματα</t>
  </si>
  <si>
    <t>Retail sale of cultural and recreation goods in specialised stores</t>
  </si>
  <si>
    <t>Λιανικό εμπόριο βιβλίων σε ειδικευμένα καταστήματα</t>
  </si>
  <si>
    <t>Retail sale of books in specialised stores</t>
  </si>
  <si>
    <t>Λιανικό εμπόριο εφημερίδων και γραφικής ύλης σε ειδικευμένα καταστήματα</t>
  </si>
  <si>
    <t>Retail sale of newspapers and stationery in specialised stores</t>
  </si>
  <si>
    <t>Λιανικό εμπόριο εγγραφών μουσικής και εικόνας σε ειδικευμένα καταστήματα</t>
  </si>
  <si>
    <t>Retail sale of music and video recordings in specialised stores</t>
  </si>
  <si>
    <t xml:space="preserve">Λιανικό εμπόριο αθλητικού εξοπλισμού σε ειδικευμένα καταστήματα (περ. ποδήλατα, είδη αλιείας, κατασκήνωσης, κυνηγίου, βάρκες και σκάφη αναψυχής) </t>
  </si>
  <si>
    <t>Retail sale of sporting equipment in specialised stores (incl. bicycles, fishing goods, camping and hunting equipment, boats and yachts)</t>
  </si>
  <si>
    <t>Λιανικό εμπόριο παιχνιδιών κάθε είδους σε ειδικευμένα καταστήματα (εκτός των βιντεοπαιχνιδιών)</t>
  </si>
  <si>
    <t>Retail sale of games and toys in specialised stores (excl. video games)</t>
  </si>
  <si>
    <t>Λιανικό εμπόριο άλλων ειδών σε ειδικευμένα καταστήματα</t>
  </si>
  <si>
    <t>Retail sale of other goods in specialised stores</t>
  </si>
  <si>
    <t>Λιανικό εμπόριο ενδυμάτων σε ειδικευμένα καταστήματα</t>
  </si>
  <si>
    <t>Retail sale of clothing in specialised stores</t>
  </si>
  <si>
    <t>Λιανικό εμπόριο υποδημάτων και δερμάτινων ειδών σε ειδικευμένα καταστήματα</t>
  </si>
  <si>
    <t>Retail sale of footwear and leather goods in specialised stores</t>
  </si>
  <si>
    <t>Φαρμακευτικά είδη σε ειδικευμένα καταστήματα</t>
  </si>
  <si>
    <t>Dispensing chemist in specialised stores</t>
  </si>
  <si>
    <t>Λιανικό εμπόριο ιατρικών και ορθοπεδικών ειδών σε ειδικευμένα καταστήματα</t>
  </si>
  <si>
    <t>Retail sale of medical and orthopaedic goods in specialised stores</t>
  </si>
  <si>
    <t>Λιανικό εμπόριο καλλυντικών και ειδών καλλωπισμού σε ειδικευμένα καταστήματα</t>
  </si>
  <si>
    <t>Retail sale of cosmetic and toilet articles in specialised stores</t>
  </si>
  <si>
    <t>Λιανικό εμπόριο λουλουδιών, φυτών, σπόρων, λιπασμάτων, ζώων συντροφιάς και σχετικών ζωοτροφών σε ειδικευμένα καταστήματα</t>
  </si>
  <si>
    <t>Retail sale of flowers, plants, seeds, fertilizers, pet animals and pet food in specialised stores</t>
  </si>
  <si>
    <t>Λιανικό εμπόριο ρολογιών και κοσμημάτων σε ειδικευμένα καταστήματα</t>
  </si>
  <si>
    <t>Retail sale of watches and jewellery in specialised stores</t>
  </si>
  <si>
    <t>Άλλο λιανικό εμπόριο καινούργιων ειδών σε ειδικευμένα καταστήματα</t>
  </si>
  <si>
    <t>Other retail sale of new goods in specialised stores</t>
  </si>
  <si>
    <t>Λιανικό εμπόριο μεταχειρισμένων ειδών σε καταστήματα (περ. δημοπρασιών)</t>
  </si>
  <si>
    <t xml:space="preserve">Retail sale of second-hand goods in stores (incl. auctioning houses) </t>
  </si>
  <si>
    <t>Λιανικό εμπόριο σε υπαίθριους πάγκους και αγορές</t>
  </si>
  <si>
    <t>Retail sale via stalls and markets</t>
  </si>
  <si>
    <t>Λιανικό εμπόριο τροφίμων, ποτών και καπνού σε υπαίθριους πάγκους και αγορές (περ. πλανόδιους στα πανηγύρια)</t>
  </si>
  <si>
    <t>Retail sale via stalls and markets of food, beverages and tobacco products</t>
  </si>
  <si>
    <t>Λιανικό εμπόριο κλωστοϋφαντουργικών προϊόντων, ενδυμάτων και υποδημάτων σε υπαίθριους πάγκους και αγορές (περ. πλανόδιους στα πανηγύρια)</t>
  </si>
  <si>
    <t>Retail sale via stalls and markets of textiles, clothing and footwear</t>
  </si>
  <si>
    <t>Λιανικό εμπόριο άλλων ειδών σε υπαίθριους πάγκους και αγορές (περ. πλανόδιους στα πανηγύρια)</t>
  </si>
  <si>
    <t>Retail sale via stalls and markets of other goods</t>
  </si>
  <si>
    <t>Λιανικό εμπόριο εκτός καταστημάτων, υπαίθριων πάγκων ή αγορών</t>
  </si>
  <si>
    <t>Retail trade not in stores, stalls or markets</t>
  </si>
  <si>
    <t>Λιανικό εμπόριο από επιχειρήσεις πωλήσεων με αλληλογραφία ή μέσω διαδικτύου</t>
  </si>
  <si>
    <t>Retail sale via mail order houses or via Internet</t>
  </si>
  <si>
    <t>Άλλο λιανικό εμπόριο εκτός καταστημάτων, υπαίθριων πάγκων ή αγορών</t>
  </si>
  <si>
    <t>Other retail sale not in stores, stalls or markets</t>
  </si>
  <si>
    <t>G</t>
  </si>
  <si>
    <t>Λιανικό εμπόριο χαλιών, κιλιμιών και επενδύσεων δαπέδου και τοίχου σε ειδικευμένα καταστήματα</t>
  </si>
  <si>
    <t>Retail sale of carpets, rugs, wall and floor coverings in specialised stores</t>
  </si>
  <si>
    <t>ΕΡΕΥΝΑ ΧΟΝΔΡΙΚΟΥ ΚΑΙ ΛΙΑΝΙΚΟΥ ΕΜΠΟΡΙΟΥ</t>
  </si>
  <si>
    <t>WHOLESALE AND RETAIL TRADE SURVEY</t>
  </si>
  <si>
    <t>Κύκλος Εργασιών</t>
  </si>
  <si>
    <t>Turnover</t>
  </si>
  <si>
    <t xml:space="preserve">                           ΚΑΙ ΑΚΑΘΑΡΙΣΤΕΣ ΠΑΓΙΕΣ ΚΕΦΑΛΑΙΟΥΧΙΚΕΣ ΕΠΕΝΔΥΣΕΙΣ ΚΑΤΑ ΟΙΚΟΝΟΜΙΚΗ </t>
  </si>
  <si>
    <t xml:space="preserve">                           ΔΡΑΣΤΗΡΙΟΤΗΤΑ</t>
  </si>
  <si>
    <t xml:space="preserve">Τα στοιχεία αφορούν τον ιδιωτικό τομέα και προκύπτουν από την ετήσια Έρευνα Χονδρικού και Λιανικού Εμπορίου. Πρόκειται για δειγματοληπτική έρευνα που απευθύνεται στις επιχειρήσεις. </t>
  </si>
  <si>
    <t xml:space="preserve">The data concern the private sector and they are derived from the annual Wholesale and Retail Trade Survey, which is a sample survey addressed to enterprises. </t>
  </si>
  <si>
    <r>
      <rPr>
        <b/>
        <sz val="11"/>
        <rFont val="Times New Roman"/>
        <family val="1"/>
        <charset val="161"/>
      </rPr>
      <t>Απασχόληση:</t>
    </r>
    <r>
      <rPr>
        <sz val="11"/>
        <rFont val="Times New Roman"/>
        <family val="1"/>
        <charset val="161"/>
      </rPr>
      <t xml:space="preserve"> περιλαμβάνει τον αριθμό των εργαζόμενων ιδιοκτητών, τα μέλη της οικογένειας που εργάζονται χωρίς μισθό (νοουμένου ότι εργάστηκαν το μισό τουλάχιστον του κανονικού ωραρίου), τους μαθητευόμενους και όλους τους πλήρως απασχολούμενους υπαλλήλους. Περιλαμβάνει επίσης τους μερικώς απασχολούμενους υπαλλήλους, δηλαδή τα άτομα που εργάζονται λιγότερες από τον συνήθη αριθμό εργάσιμων ημερών της επιχείρησης ή λιγότερες ώρες την ημέρα. Ο αριθμός απασχολουμένων μετριέται ως ετήσιος μέσος όρος με τη χρησιμοποίηση των στοιχείων του κάθε τριμήνου του έτους.</t>
    </r>
  </si>
  <si>
    <t>Εργαζόμενοι ιδιοκτήτες</t>
  </si>
  <si>
    <r>
      <rPr>
        <b/>
        <sz val="11"/>
        <rFont val="Times New Roman"/>
        <family val="1"/>
        <charset val="161"/>
      </rPr>
      <t>Employment:</t>
    </r>
    <r>
      <rPr>
        <sz val="11"/>
        <rFont val="Times New Roman"/>
        <family val="1"/>
        <charset val="161"/>
      </rPr>
      <t xml:space="preserve"> refers to the number of working proprietors, unpaid family members (provided they worked for at least half of the normal hours), apprentices and all other full-time employees. It includes also part-time workers, i.e. persons working less than the usual number of days of operation of the enterprise or persons working fewer hours per day. The number of persons employed is measured as an annual average using data for each quarter of the year.</t>
    </r>
  </si>
  <si>
    <t xml:space="preserve">ΠINAKAΣ   1:  ΑΠΑΣΧΟΛΗΣΗ, ΚΥΚΛΟΣ ΕΡΓΑΣΙΩΝ, ΑΞΙΑ ΠΑΡΑΓΩΓΗΣ, ΠΡΟΣΤΙΘΕΜΕΝΗ ΑΞΙΑ </t>
  </si>
  <si>
    <r>
      <t>All activities classified under the section G of the statistical classification of economic activities NACE Rev. 2, of the EU</t>
    </r>
    <r>
      <rPr>
        <b/>
        <sz val="11"/>
        <rFont val="Times New Roman"/>
        <family val="1"/>
        <charset val="161"/>
      </rPr>
      <t xml:space="preserve"> </t>
    </r>
    <r>
      <rPr>
        <sz val="11"/>
        <rFont val="Times New Roman"/>
        <family val="1"/>
        <charset val="161"/>
      </rPr>
      <t>are being covered.  They are distinguished into the divisions:</t>
    </r>
    <r>
      <rPr>
        <b/>
        <sz val="11"/>
        <rFont val="Times New Roman"/>
        <family val="1"/>
        <charset val="161"/>
      </rPr>
      <t xml:space="preserve"> </t>
    </r>
    <r>
      <rPr>
        <sz val="11"/>
        <rFont val="Times New Roman"/>
        <family val="1"/>
        <charset val="161"/>
      </rPr>
      <t xml:space="preserve">45 (wholesale and retail trade and repair of motor vehicles and motorcycles), 46 (wholesale trade, except of motor vehicles and motorcycles) and 47 (retail trade, except of motor vehicles and motorcycles). Under this classification system the trade enterprises are classified in 91 different classes. </t>
    </r>
  </si>
  <si>
    <r>
      <rPr>
        <b/>
        <sz val="11"/>
        <rFont val="Times New Roman"/>
        <family val="1"/>
        <charset val="161"/>
      </rPr>
      <t>Αξία παραγωγής:</t>
    </r>
    <r>
      <rPr>
        <sz val="11"/>
        <rFont val="Times New Roman"/>
        <family val="1"/>
        <charset val="161"/>
      </rPr>
      <t xml:space="preserve"> είναι ο κύκλος εργασιών (οι εισπράξεις από πωλήσεις αγαθών και παροχή υπηρεσιών εξαιρουμένου του Φ.Π.Α.), συν η αύξηση των αποθεμάτων στα εμπορεύματα που αγοράστηκαν για μεταπώληση, μείον η αξία όλων των εμπορευμάτων που αγοράστηκαν για μεταπώληση (εξαιρουμένου του επιστρεπτέου Φ.Π.Α.). </t>
    </r>
  </si>
  <si>
    <r>
      <rPr>
        <b/>
        <sz val="11"/>
        <rFont val="Times New Roman"/>
        <family val="1"/>
        <charset val="161"/>
      </rPr>
      <t>Production value:</t>
    </r>
    <r>
      <rPr>
        <sz val="11"/>
        <rFont val="Times New Roman"/>
        <family val="1"/>
        <charset val="161"/>
      </rPr>
      <t xml:space="preserve"> is defined as the turnover (value of receipts from the sale of goods and services rendered excl. V.A.T.) plus the increase in stocks of goods purchased for resale, less the cost of all goods purchased for resale (excl. the refundable V.A.T.). </t>
    </r>
  </si>
  <si>
    <t>Κώδικας NACE Αναθ. 2
Code
NACE
Rev. 2</t>
  </si>
  <si>
    <t>Πώληση μερών και εξαρτημάτων μηχανοκίνητων οχημάτων</t>
  </si>
  <si>
    <t>Λιανικό εμπόριο μερών, εξαρτημάτων και αξεσουάρ μηχανοκίνητων οχημάτων</t>
  </si>
  <si>
    <t>Πώληση, συντήρηση και επισκευή μοτοσικλετών και των μερών και εξαρτημάτων τους</t>
  </si>
  <si>
    <t>Καλύπτονται όλες οι δραστηριότητες  που εμπίπτουν στον τομέα G του συστήματος ταξινόμησης οικονομικών δρα-στηριοτήτων NACE Αναθ. 2, της ΕΕ. Συγκεκριμένα καλύπτονται οι κλάδοι: 45 (χονδρικό και λιανικό εμπόριο και επισκευή μηχανοκίνητων οχημάτων και μοτοσικλετών), 46 (χονδρικό εμπόριο, εκτός από το εμπόριο μηχανοκίνητων οχημάτων και μοτοσικλετών) και 47 (λιανικό εμπόριο, εκτός από το εμπόριο μηχανοκίνητων οχημάτων και μοτοσικλετών). Σύμφωνα με το σύστημα αυτό, οι διάφορες εμπορικές επιχειρήσεις (και επιχειρήσεις επισκευής οχημάτων) ταξινομούνται σε 91 επιμέρους τάξεις.</t>
  </si>
  <si>
    <t>Χονδρικό εμπόριο στερεών, υγρών και αέριων καυσίμων και συναφών προϊόντων</t>
  </si>
  <si>
    <t xml:space="preserve">                           FIXED CAPITAL FORMATION BY ECONOMIC ACTIVITY</t>
  </si>
  <si>
    <t xml:space="preserve">TABLE        1:  EMPLOYMENT, TURNOVER, PRODUCTION VALUE, VALUE ADDED AND GROSS </t>
  </si>
  <si>
    <t>Working    proprietors</t>
  </si>
  <si>
    <t>Income from 
trading 
activities</t>
  </si>
  <si>
    <t>Income from  industrial 
activities</t>
  </si>
  <si>
    <t>Income from
services</t>
  </si>
  <si>
    <t>Transport
 equipment</t>
  </si>
  <si>
    <t>Working
 proprietors</t>
  </si>
  <si>
    <r>
      <rPr>
        <b/>
        <sz val="11"/>
        <rFont val="Times New Roman"/>
        <family val="1"/>
        <charset val="161"/>
      </rPr>
      <t xml:space="preserve">Depreciation: </t>
    </r>
    <r>
      <rPr>
        <sz val="11"/>
        <rFont val="Times New Roman"/>
        <family val="1"/>
        <charset val="161"/>
      </rPr>
      <t>the estimated value of wear and tear of existing assets such as buildings, machinery, vehicles, furniture, etc.  It is based on an accounting depreciation concept and not on an economic one.</t>
    </r>
  </si>
  <si>
    <t>45.1</t>
  </si>
  <si>
    <t>45.11</t>
  </si>
  <si>
    <t>45.19</t>
  </si>
  <si>
    <t>45.2</t>
  </si>
  <si>
    <t>45.20</t>
  </si>
  <si>
    <t>45.3</t>
  </si>
  <si>
    <t>45.31</t>
  </si>
  <si>
    <t>45.32</t>
  </si>
  <si>
    <t>45.4</t>
  </si>
  <si>
    <t>45.40</t>
  </si>
  <si>
    <t>46.1</t>
  </si>
  <si>
    <t>46.11</t>
  </si>
  <si>
    <t>46.12</t>
  </si>
  <si>
    <t>46.13</t>
  </si>
  <si>
    <t>46.14</t>
  </si>
  <si>
    <t>46.15</t>
  </si>
  <si>
    <t>46.16</t>
  </si>
  <si>
    <t>46.17</t>
  </si>
  <si>
    <t>46.18</t>
  </si>
  <si>
    <t>46.19</t>
  </si>
  <si>
    <t>46.2</t>
  </si>
  <si>
    <t>46.21</t>
  </si>
  <si>
    <t>46.22</t>
  </si>
  <si>
    <t>46.23</t>
  </si>
  <si>
    <t>46.24</t>
  </si>
  <si>
    <t>46.3</t>
  </si>
  <si>
    <t>46.31</t>
  </si>
  <si>
    <t>46.32</t>
  </si>
  <si>
    <t>46.33</t>
  </si>
  <si>
    <t>46.34</t>
  </si>
  <si>
    <t>46.35</t>
  </si>
  <si>
    <t>46.36</t>
  </si>
  <si>
    <t>46.37</t>
  </si>
  <si>
    <t>46.38</t>
  </si>
  <si>
    <t>46.39</t>
  </si>
  <si>
    <t>46.4</t>
  </si>
  <si>
    <t>46.41</t>
  </si>
  <si>
    <t>46.42</t>
  </si>
  <si>
    <t>46.43</t>
  </si>
  <si>
    <t>46.44</t>
  </si>
  <si>
    <t>46.45</t>
  </si>
  <si>
    <t>46.46</t>
  </si>
  <si>
    <t>46.47</t>
  </si>
  <si>
    <t>46.48</t>
  </si>
  <si>
    <t>46.49</t>
  </si>
  <si>
    <t>46.5</t>
  </si>
  <si>
    <t>46.51</t>
  </si>
  <si>
    <t>46.52</t>
  </si>
  <si>
    <t>46.6</t>
  </si>
  <si>
    <t>46.61</t>
  </si>
  <si>
    <t>46.62</t>
  </si>
  <si>
    <t>46.63</t>
  </si>
  <si>
    <t>46.66</t>
  </si>
  <si>
    <t>46.64+ 46.65</t>
  </si>
  <si>
    <t>46.69</t>
  </si>
  <si>
    <t>46.7</t>
  </si>
  <si>
    <t>46.71</t>
  </si>
  <si>
    <t>46.72</t>
  </si>
  <si>
    <t>46.73</t>
  </si>
  <si>
    <t>46.74</t>
  </si>
  <si>
    <t>46.75</t>
  </si>
  <si>
    <t>46.76</t>
  </si>
  <si>
    <t>46.77</t>
  </si>
  <si>
    <t>46.9</t>
  </si>
  <si>
    <t>46.90</t>
  </si>
  <si>
    <t>47.1</t>
  </si>
  <si>
    <t>47.11</t>
  </si>
  <si>
    <t>47.19</t>
  </si>
  <si>
    <t>47.2</t>
  </si>
  <si>
    <t>47.21</t>
  </si>
  <si>
    <t>47.22</t>
  </si>
  <si>
    <t>47.23</t>
  </si>
  <si>
    <t>47.24</t>
  </si>
  <si>
    <t>47.25</t>
  </si>
  <si>
    <t>47.26</t>
  </si>
  <si>
    <t>47.29</t>
  </si>
  <si>
    <t>47.3</t>
  </si>
  <si>
    <t>47.30</t>
  </si>
  <si>
    <t>47.4</t>
  </si>
  <si>
    <t>47.41</t>
  </si>
  <si>
    <t>47.42</t>
  </si>
  <si>
    <t>47.43</t>
  </si>
  <si>
    <t>47.5</t>
  </si>
  <si>
    <t>47.51</t>
  </si>
  <si>
    <t>47.52</t>
  </si>
  <si>
    <t>47.53</t>
  </si>
  <si>
    <t>47.54</t>
  </si>
  <si>
    <t>47.59</t>
  </si>
  <si>
    <t>47.6</t>
  </si>
  <si>
    <t>47.61</t>
  </si>
  <si>
    <t>47.62</t>
  </si>
  <si>
    <t>47.63</t>
  </si>
  <si>
    <t>47.64</t>
  </si>
  <si>
    <t>47.65</t>
  </si>
  <si>
    <t>47.7</t>
  </si>
  <si>
    <t>47.71</t>
  </si>
  <si>
    <t>47.72</t>
  </si>
  <si>
    <t>47.73</t>
  </si>
  <si>
    <t>47.74</t>
  </si>
  <si>
    <t>47.75</t>
  </si>
  <si>
    <t>47.76</t>
  </si>
  <si>
    <t>47.77</t>
  </si>
  <si>
    <t>47.78</t>
  </si>
  <si>
    <t>47.79</t>
  </si>
  <si>
    <t>47.8</t>
  </si>
  <si>
    <t>47.81</t>
  </si>
  <si>
    <t>47.82</t>
  </si>
  <si>
    <t>47.89</t>
  </si>
  <si>
    <t>47.9</t>
  </si>
  <si>
    <t>47.91</t>
  </si>
  <si>
    <t>47.99</t>
  </si>
  <si>
    <t>Employment size group 0-1</t>
  </si>
  <si>
    <t xml:space="preserve">Employment size group 2-9 </t>
  </si>
  <si>
    <t>Employment size group 10+</t>
  </si>
  <si>
    <t>Αρ. εμπορικών  επιχειρήσεων</t>
  </si>
  <si>
    <t>Αρ. απασχολουμένων</t>
  </si>
  <si>
    <t>No. of trade enetrprises</t>
  </si>
  <si>
    <t xml:space="preserve">No. of persons employed </t>
  </si>
  <si>
    <t xml:space="preserve">   Σύνολο
</t>
  </si>
  <si>
    <t xml:space="preserve">          Κατηγορία απασχόλησης 0-1          </t>
  </si>
  <si>
    <t xml:space="preserve">        Κατηγορία απασχόλησης 2-9         </t>
  </si>
  <si>
    <t xml:space="preserve">          Κατηγορία απασχόλησης 10+          </t>
  </si>
  <si>
    <t>Κώδικας NACE Αναθ. 2 
Code
NACE
Rev. 2</t>
  </si>
  <si>
    <t>Προστιθέμενη Αξία σε τιμές κόστους συντελεστών παραγωγής</t>
  </si>
  <si>
    <t>Value Added at factor cost</t>
  </si>
  <si>
    <t>Αριθμός επιχειρήσεων και αριθμός απασχολουμένων κατά οικονομική δραστηριότητα και κατηγορία απασχόλησης</t>
  </si>
  <si>
    <t>Κύκλος εργασιών και προστιθέμενη αξία σε τιμές κόστους συντελεστών παραγωγής κατά οικονομική δραστηριότητα και κατηγορία απασχόλησης</t>
  </si>
  <si>
    <t>Τurnover and value added at factor cost by economic activity and employment size group</t>
  </si>
  <si>
    <t>ΠΙΝΑΚΑΣ  6.   ΑΡΙΘΜΟΣ ΕΠΙΧΕΙΡΗΣΕΩΝ ΚΑΙ ΑΡΙΘΜΟΣ ΑΠΑΣΧΟΛΟΥΜΕΝΩΝ ΚΑΤΑ ΟΙΚΟΝΟΜΙΚΗ ΔΡΑΣΤΗΡΙΟΤΗΤΑ ΚΑΙ ΚΑΤΗΓΟΡΙΑ ΑΠΑΣΧΟΛΗΣΗΣ</t>
  </si>
  <si>
    <t>TABLE       6.   NUMBER OF ENTERPRISES AND NUMBER OF PERSONS EMPLOYED BY ECONOMIC ACTIVITY AND EMPLOYMENT SIZE GROUP</t>
  </si>
  <si>
    <t>TABLE       7.   ΤURNOVER AND VALUE ADDED AT FACTOR COST BY ECONOMIC ACTIVITY AND EMPLOYMENT SIZE GROUP</t>
  </si>
  <si>
    <t>Η περίοδος στην οποία αναφέρονται οι πληροφορίες είναι το ημερολογιακό έτος 2017.</t>
  </si>
  <si>
    <t>The reference period for the data collected is the calendar year 2017.</t>
  </si>
  <si>
    <t>ΑΝΑΛΥΤΙΚΟΙ ΠΙΝΑΚΕΣ ΓΙΑ ΤΟ 2017</t>
  </si>
  <si>
    <t>DETAILED TABLES FOR 2017</t>
  </si>
  <si>
    <t>46.62+ 46.64+ 46.65</t>
  </si>
  <si>
    <t>ΕΡΕΥΝΑ ΧΟΝΔΡΙΚΟΥ ΚΑΙ ΛΙΑΝΙΚΟΥ ΕΜΠΟΡΙΟΥ 2017</t>
  </si>
  <si>
    <t xml:space="preserve">           WHOLESALE AND RETAIL TRADE SURVEY 2017</t>
  </si>
  <si>
    <t xml:space="preserve">  ΕΡΕΥΝΑ ΧΟΝΔΡΙΚΟΥ ΚΑΙ ΛΙΑΝΙΚΟΥ ΕΜΠΟΡΙΟΥ 2017</t>
  </si>
  <si>
    <t xml:space="preserve">             WHOLESALE AND RETAIL TRADE SURVEY 2017</t>
  </si>
  <si>
    <t>451+ 45.2</t>
  </si>
  <si>
    <t>45.3+ 45.4</t>
  </si>
  <si>
    <t>45.1+ 45.2</t>
  </si>
  <si>
    <t>Απασχόληση, κύκλος εργασιών, αξία παραγωγής, προστιθέμενη αξία και ακαθάριστες πάγιες κεφαλαιουχικές επενδύσεις κατά οικονομική δραστηριότητα</t>
  </si>
  <si>
    <t>Εmployment, turnover, production value, value added and gross fixed capital formation by economic activity</t>
  </si>
  <si>
    <t>Η Έρευνα διεξάγεται πάνω σε δειγματοληπτική βάση για επιχειρήσεις που απασχολούν λιγότερα από 20 άτομα, ενώ καλύπτει όλες τις επιχειρήσεις που απασχολούν 20 άτομα και άνω. Το Μητρώο Επιχειρήσεων αποτέλεσε τη βάση για την επιλογή του δείγματος. Για το έτος αναφοράς 2017, στην Έρευνα συμμετείχαν 2220 επιχειρήσεις.</t>
  </si>
  <si>
    <t xml:space="preserve">Τhe Survey is carried out on a sample basis for the enterprises employing less than 20 persons, while it covers all enterprises engaging 20 persons and over. The Business Register provided the framework for drawing the sample. For the reference year 2017, 2220 enterprises participated in the survey. </t>
  </si>
  <si>
    <t>Number of enterprises and number of persons employed by economic activityand employment size group</t>
  </si>
  <si>
    <t>WHOLESALE AND RETAIL TRADE SURVEY 2017</t>
  </si>
  <si>
    <t>(Τελευταία Ενημέρωση/Last update 25/02/2021)</t>
  </si>
  <si>
    <t>COPYRIGHT ©: 2021 ΚΥΠΡΙΑΚΗ ΔΗΜΟΚΡΑΤΙΑ, ΣΤΑΤΙΣΤΙΚΗ ΥΠΗΡΕΣΙΑ/REPUBLIC OF CYPRUS, STATISTICAL SERVICE</t>
  </si>
  <si>
    <t>Απασχόληση                    (Αρ.)</t>
  </si>
  <si>
    <t xml:space="preserve">                                ΕΡΕΥΝΑ ΧΟΝΔΡΙΚΟΥ ΚΑΙ ΛΙΑΝΙΚΟΥ ΕΜΠΟΡΙΟΥ 2017</t>
  </si>
  <si>
    <t xml:space="preserve">                                           WHOLESALE AND RETAIL TRADE SURVEY 2017</t>
  </si>
  <si>
    <t xml:space="preserve">                    ΕΡΕΥΝΑ ΧΟΝΔΡΙΚΟΥ ΚΑΙ ΛΙΑΝΙΚΟΥ ΕΜΠΟΡΙΟΥ 2017</t>
  </si>
  <si>
    <t xml:space="preserve">                              WHOLESALE AND RETAIL TRADE SURVEY 2017</t>
  </si>
  <si>
    <t xml:space="preserve">ΠΙΝΑΚΑΣ  7.   ΚΥΚΛΟΣ ΕΡΓΑΣΙΩΝ ΚΑΙ ΠΡΟΣΤΙΘΕΜΕΝΗ ΑΞΙΑ ΣΕ ΤΙΜΕΣ ΚΟΣΤΟΥΣ ΣΥΝΤΕΛΕΣΤΩΝ ΠΑΡΑΓΩΓΗΣ ΚΑΤΑ ΟΙΚΟΝΟΜΙΚΗ </t>
  </si>
  <si>
    <t xml:space="preserve">        ΔΡΑΣΤΗΡΙΟΤΗΤΑ ΚΑΙ ΚΑΤΗΓΟΡΙΑ ΑΠΑΣΧΟΛΗΣΗΣ</t>
  </si>
  <si>
    <t xml:space="preserve">                               WHOLESALE AND RETAIL TRADE SURVEY 2017</t>
  </si>
  <si>
    <r>
      <rPr>
        <b/>
        <sz val="11"/>
        <rFont val="Times New Roman"/>
        <family val="1"/>
        <charset val="161"/>
      </rPr>
      <t>Ακαθάριστες πάγιες κεφαλαιουχικές επενδύσεις:</t>
    </r>
    <r>
      <rPr>
        <sz val="11"/>
        <rFont val="Times New Roman"/>
        <family val="1"/>
        <charset val="161"/>
      </rPr>
      <t xml:space="preserve"> αναφέρονται στις κεφαλαιουχικές δαπάνες εξαιρούμενης της γης αφού αφαιρεθεί η αξία των πωλήσεων αντίστοιχου κεφαλαιουχικού εξοπλισμού. Το κόστος κεφαλαιουχικού εξοπλισμού που παράγεται για ιδία χρήση και οι προσθήκες ή μετατροπές περιλαμβάνονται στις πάγιες κεφαλαιουχικές επενδύσεις. Η αξία πάγιων κεφαλαίων περιλαμβάνει το ολικό κόστος δηλαδή την τιμή παράδοσης συν το κόστος εγκατάστασης.</t>
    </r>
  </si>
  <si>
    <r>
      <rPr>
        <b/>
        <sz val="11"/>
        <rFont val="Times New Roman"/>
        <family val="1"/>
        <charset val="161"/>
      </rPr>
      <t>Gross fixed capital formation:</t>
    </r>
    <r>
      <rPr>
        <sz val="11"/>
        <rFont val="Times New Roman"/>
        <family val="1"/>
        <charset val="161"/>
      </rPr>
      <t xml:space="preserve"> refers to the expenditure on fixed assets excluding land, less the value of sales of similar fixed assets. The cost of any assets produced for own use and of any major additions and alterations to existing fixed assets are included. Fixed assets acquired from others were valued at the full cost incurred i.e. at the delivery prices plus installation costs.</t>
    </r>
  </si>
  <si>
    <t>(Τελευταία Ενημέρωση/Last update 16/11/2023)</t>
  </si>
  <si>
    <t>COPYRIGHT ©: 2023 ΚΥΠΡΙΑΚΗ ΔΗΜΟΚΡΑΤΙΑ, ΣΤΑΤΙΣΤΙΚΗ ΥΠΗΡΕΣΙΑ/REPUBLIC OF CYPRUS, STATISTICAL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</si>
</sst>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 \ \ \ "/>
    <numFmt numFmtId="165" formatCode="#,##0_#_#_#_#"/>
  </numFmts>
  <fonts count="58">
    <font>
      <sz val="10"/>
      <name val="Arial"/>
      <charset val="161"/>
    </font>
    <font>
      <b/>
      <sz val="9"/>
      <name val="Times New Roman"/>
      <family val="1"/>
    </font>
    <font>
      <sz val="9"/>
      <name val="Times New Roman"/>
      <family val="1"/>
    </font>
    <font>
      <b/>
      <sz val="9"/>
      <name val="Times New Roman"/>
      <family val="1"/>
      <charset val="161"/>
    </font>
    <font>
      <sz val="9"/>
      <name val="Times New Roman"/>
      <family val="1"/>
      <charset val="161"/>
    </font>
    <font>
      <sz val="10"/>
      <name val="Times New Roman"/>
      <family val="1"/>
    </font>
    <font>
      <sz val="10"/>
      <color indexed="8"/>
      <name val="»οξτΫςξα"/>
      <charset val="161"/>
    </font>
    <font>
      <b/>
      <sz val="9"/>
      <color indexed="18"/>
      <name val="Times New Roman"/>
      <family val="1"/>
      <charset val="161"/>
    </font>
    <font>
      <sz val="10"/>
      <color indexed="8"/>
      <name val="Times New Roman"/>
      <family val="1"/>
      <charset val="161"/>
    </font>
    <font>
      <sz val="10"/>
      <name val="Arial"/>
      <family val="2"/>
      <charset val="161"/>
    </font>
    <font>
      <sz val="10"/>
      <name val="Times New Roman"/>
      <family val="1"/>
      <charset val="161"/>
    </font>
    <font>
      <b/>
      <sz val="10"/>
      <name val="Times New Roman"/>
      <family val="1"/>
      <charset val="161"/>
    </font>
    <font>
      <b/>
      <sz val="18"/>
      <color indexed="18"/>
      <name val="Times New Roman"/>
      <family val="1"/>
      <charset val="161"/>
    </font>
    <font>
      <b/>
      <i/>
      <sz val="18"/>
      <color indexed="18"/>
      <name val="Times New Roman"/>
      <family val="1"/>
      <charset val="161"/>
    </font>
    <font>
      <b/>
      <sz val="12"/>
      <name val="Times New Roman"/>
      <family val="1"/>
      <charset val="161"/>
    </font>
    <font>
      <b/>
      <sz val="11"/>
      <name val="Times New Roman"/>
      <family val="1"/>
      <charset val="161"/>
    </font>
    <font>
      <sz val="11"/>
      <name val="Times New Roman"/>
      <family val="1"/>
      <charset val="161"/>
    </font>
    <font>
      <b/>
      <u/>
      <sz val="11"/>
      <name val="Times New Roman"/>
      <family val="1"/>
      <charset val="161"/>
    </font>
    <font>
      <sz val="11"/>
      <color indexed="8"/>
      <name val="Times New Roman"/>
      <family val="1"/>
      <charset val="161"/>
    </font>
    <font>
      <sz val="36"/>
      <name val="Arial"/>
      <family val="2"/>
      <charset val="161"/>
    </font>
    <font>
      <b/>
      <sz val="36"/>
      <color indexed="18"/>
      <name val="Times New Roman"/>
      <family val="1"/>
      <charset val="161"/>
    </font>
    <font>
      <b/>
      <sz val="10"/>
      <name val="»οξτΫςξα"/>
      <charset val="161"/>
    </font>
    <font>
      <b/>
      <sz val="11"/>
      <color indexed="18"/>
      <name val="Times New Roman"/>
      <family val="1"/>
      <charset val="161"/>
    </font>
    <font>
      <b/>
      <sz val="14"/>
      <color indexed="18"/>
      <name val="Times New Roman"/>
      <family val="1"/>
      <charset val="161"/>
    </font>
    <font>
      <b/>
      <sz val="20"/>
      <color indexed="18"/>
      <name val="Times New Roman"/>
      <family val="1"/>
      <charset val="161"/>
    </font>
    <font>
      <b/>
      <sz val="20"/>
      <name val="Times New Roman"/>
      <family val="1"/>
      <charset val="161"/>
    </font>
    <font>
      <sz val="9"/>
      <color indexed="8"/>
      <name val="Times New Roman"/>
      <family val="1"/>
      <charset val="161"/>
    </font>
    <font>
      <b/>
      <sz val="9"/>
      <color indexed="8"/>
      <name val="Times New Roman"/>
      <family val="1"/>
      <charset val="161"/>
    </font>
    <font>
      <sz val="11"/>
      <color theme="1"/>
      <name val="Calibri"/>
      <family val="2"/>
      <charset val="161"/>
      <scheme val="minor"/>
    </font>
    <font>
      <sz val="11"/>
      <color theme="0"/>
      <name val="Calibri"/>
      <family val="2"/>
      <charset val="161"/>
      <scheme val="minor"/>
    </font>
    <font>
      <sz val="11"/>
      <color rgb="FF9C0006"/>
      <name val="Calibri"/>
      <family val="2"/>
      <charset val="161"/>
      <scheme val="minor"/>
    </font>
    <font>
      <b/>
      <sz val="11"/>
      <color rgb="FFFA7D00"/>
      <name val="Calibri"/>
      <family val="2"/>
      <charset val="161"/>
      <scheme val="minor"/>
    </font>
    <font>
      <b/>
      <sz val="11"/>
      <color theme="0"/>
      <name val="Calibri"/>
      <family val="2"/>
      <charset val="161"/>
      <scheme val="minor"/>
    </font>
    <font>
      <i/>
      <sz val="11"/>
      <color rgb="FF7F7F7F"/>
      <name val="Calibri"/>
      <family val="2"/>
      <charset val="161"/>
      <scheme val="minor"/>
    </font>
    <font>
      <sz val="11"/>
      <color rgb="FF006100"/>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u/>
      <sz val="11"/>
      <color theme="10"/>
      <name val="Calibri"/>
      <family val="2"/>
      <charset val="161"/>
    </font>
    <font>
      <sz val="11"/>
      <color rgb="FF3F3F76"/>
      <name val="Calibri"/>
      <family val="2"/>
      <charset val="161"/>
      <scheme val="minor"/>
    </font>
    <font>
      <sz val="11"/>
      <color rgb="FFFA7D00"/>
      <name val="Calibri"/>
      <family val="2"/>
      <charset val="161"/>
      <scheme val="minor"/>
    </font>
    <font>
      <sz val="11"/>
      <color rgb="FF9C6500"/>
      <name val="Calibri"/>
      <family val="2"/>
      <charset val="161"/>
      <scheme val="minor"/>
    </font>
    <font>
      <b/>
      <sz val="11"/>
      <color rgb="FF3F3F3F"/>
      <name val="Calibri"/>
      <family val="2"/>
      <charset val="161"/>
      <scheme val="minor"/>
    </font>
    <font>
      <b/>
      <sz val="18"/>
      <color theme="3"/>
      <name val="Cambria"/>
      <family val="2"/>
      <charset val="161"/>
      <scheme val="major"/>
    </font>
    <font>
      <b/>
      <sz val="11"/>
      <color theme="1"/>
      <name val="Calibri"/>
      <family val="2"/>
      <charset val="161"/>
      <scheme val="minor"/>
    </font>
    <font>
      <sz val="11"/>
      <color rgb="FFFF0000"/>
      <name val="Calibri"/>
      <family val="2"/>
      <charset val="161"/>
      <scheme val="minor"/>
    </font>
    <font>
      <sz val="9"/>
      <color theme="1"/>
      <name val="Times New Roman"/>
      <family val="1"/>
      <charset val="161"/>
    </font>
    <font>
      <b/>
      <sz val="9"/>
      <color theme="1"/>
      <name val="Times New Roman"/>
      <family val="1"/>
      <charset val="161"/>
    </font>
    <font>
      <b/>
      <sz val="10"/>
      <color theme="1"/>
      <name val="Times New Roman"/>
      <family val="1"/>
      <charset val="161"/>
    </font>
    <font>
      <b/>
      <sz val="9"/>
      <color rgb="FF000080"/>
      <name val="Times New Roman"/>
      <family val="1"/>
      <charset val="161"/>
    </font>
    <font>
      <sz val="11"/>
      <color theme="1"/>
      <name val="Times New Roman"/>
      <family val="1"/>
      <charset val="161"/>
    </font>
    <font>
      <b/>
      <sz val="11"/>
      <name val="Calibri"/>
      <family val="2"/>
      <charset val="161"/>
      <scheme val="minor"/>
    </font>
    <font>
      <sz val="11"/>
      <color rgb="FF000000"/>
      <name val="Times New Roman"/>
      <family val="1"/>
      <charset val="161"/>
    </font>
    <font>
      <b/>
      <u/>
      <sz val="11"/>
      <color theme="1"/>
      <name val="Times New Roman"/>
      <family val="1"/>
      <charset val="161"/>
    </font>
    <font>
      <b/>
      <sz val="12"/>
      <color theme="1"/>
      <name val="Times New Roman"/>
      <family val="1"/>
      <charset val="161"/>
    </font>
    <font>
      <u/>
      <sz val="11"/>
      <color theme="10"/>
      <name val="Times New Roman"/>
      <family val="1"/>
      <charset val="161"/>
    </font>
    <font>
      <u/>
      <sz val="9"/>
      <color theme="10"/>
      <name val="Times New Roman"/>
      <family val="1"/>
      <charset val="161"/>
    </font>
    <font>
      <b/>
      <i/>
      <sz val="10"/>
      <color indexed="8"/>
      <name val="Times New Roman"/>
      <family val="1"/>
      <charset val="161"/>
    </font>
  </fonts>
  <fills count="3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
      <patternFill patternType="solid">
        <fgColor rgb="FFF2F2F2"/>
        <bgColor indexed="64"/>
      </patternFill>
    </fill>
    <fill>
      <patternFill patternType="solid">
        <fgColor rgb="FFFFFFCC"/>
        <bgColor indexed="64"/>
      </patternFill>
    </fill>
    <fill>
      <patternFill patternType="solid">
        <fgColor theme="0" tint="-4.9989318521683403E-2"/>
        <bgColor indexed="64"/>
      </patternFill>
    </fill>
  </fills>
  <borders count="24">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rgb="FF0000FF"/>
      </top>
      <bottom/>
      <diagonal/>
    </border>
  </borders>
  <cellStyleXfs count="46">
    <xf numFmtId="0" fontId="0" fillId="0" borderId="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0" fillId="28" borderId="0" applyNumberFormat="0" applyBorder="0" applyAlignment="0" applyProtection="0"/>
    <xf numFmtId="0" fontId="31" fillId="29" borderId="14" applyNumberFormat="0" applyAlignment="0" applyProtection="0"/>
    <xf numFmtId="0" fontId="32" fillId="30" borderId="15" applyNumberFormat="0" applyAlignment="0" applyProtection="0"/>
    <xf numFmtId="0" fontId="33" fillId="0" borderId="0" applyNumberFormat="0" applyFill="0" applyBorder="0" applyAlignment="0" applyProtection="0"/>
    <xf numFmtId="0" fontId="34" fillId="31" borderId="0" applyNumberFormat="0" applyBorder="0" applyAlignment="0" applyProtection="0"/>
    <xf numFmtId="0" fontId="35" fillId="0" borderId="16" applyNumberFormat="0" applyFill="0" applyAlignment="0" applyProtection="0"/>
    <xf numFmtId="0" fontId="36" fillId="0" borderId="17" applyNumberFormat="0" applyFill="0" applyAlignment="0" applyProtection="0"/>
    <xf numFmtId="0" fontId="37" fillId="0" borderId="1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32" borderId="14" applyNumberFormat="0" applyAlignment="0" applyProtection="0"/>
    <xf numFmtId="0" fontId="40" fillId="0" borderId="19" applyNumberFormat="0" applyFill="0" applyAlignment="0" applyProtection="0"/>
    <xf numFmtId="0" fontId="41" fillId="33" borderId="0" applyNumberFormat="0" applyBorder="0" applyAlignment="0" applyProtection="0"/>
    <xf numFmtId="0" fontId="9" fillId="0" borderId="0"/>
    <xf numFmtId="0" fontId="9" fillId="0" borderId="0"/>
    <xf numFmtId="0" fontId="6" fillId="0" borderId="0"/>
    <xf numFmtId="0" fontId="28" fillId="34" borderId="20" applyNumberFormat="0" applyFont="0" applyAlignment="0" applyProtection="0"/>
    <xf numFmtId="0" fontId="42" fillId="29" borderId="21" applyNumberFormat="0" applyAlignment="0" applyProtection="0"/>
    <xf numFmtId="0" fontId="43" fillId="0" borderId="0" applyNumberFormat="0" applyFill="0" applyBorder="0" applyAlignment="0" applyProtection="0"/>
    <xf numFmtId="0" fontId="44" fillId="0" borderId="22" applyNumberFormat="0" applyFill="0" applyAlignment="0" applyProtection="0"/>
    <xf numFmtId="0" fontId="45" fillId="0" borderId="0" applyNumberFormat="0" applyFill="0" applyBorder="0" applyAlignment="0" applyProtection="0"/>
  </cellStyleXfs>
  <cellXfs count="220">
    <xf numFmtId="0" fontId="0" fillId="0" borderId="0" xfId="0"/>
    <xf numFmtId="0" fontId="12" fillId="2" borderId="0" xfId="0" applyFont="1" applyFill="1" applyAlignment="1">
      <alignment horizontal="center" vertical="center"/>
    </xf>
    <xf numFmtId="0" fontId="14" fillId="35" borderId="0" xfId="38" applyFont="1" applyFill="1" applyAlignment="1">
      <alignment horizontal="center" vertical="center"/>
    </xf>
    <xf numFmtId="0" fontId="14" fillId="35" borderId="0" xfId="38" applyFont="1" applyFill="1" applyAlignment="1">
      <alignment horizontal="center" vertical="center" wrapText="1"/>
    </xf>
    <xf numFmtId="0" fontId="46" fillId="36" borderId="0" xfId="0" applyFont="1" applyFill="1"/>
    <xf numFmtId="0" fontId="47" fillId="36" borderId="0" xfId="0" applyFont="1" applyFill="1"/>
    <xf numFmtId="0" fontId="48" fillId="36" borderId="1" xfId="0" applyFont="1" applyFill="1" applyBorder="1" applyAlignment="1">
      <alignment horizontal="center" vertical="top" wrapText="1"/>
    </xf>
    <xf numFmtId="0" fontId="47" fillId="36" borderId="0" xfId="0" applyFont="1" applyFill="1" applyAlignment="1">
      <alignment wrapText="1"/>
    </xf>
    <xf numFmtId="0" fontId="0" fillId="36" borderId="0" xfId="0" applyFill="1"/>
    <xf numFmtId="0" fontId="19" fillId="36" borderId="0" xfId="0" applyFont="1" applyFill="1"/>
    <xf numFmtId="0" fontId="20" fillId="36" borderId="0" xfId="0" applyFont="1" applyFill="1" applyAlignment="1">
      <alignment horizontal="center" vertical="center"/>
    </xf>
    <xf numFmtId="0" fontId="12" fillId="36" borderId="0" xfId="0" applyFont="1" applyFill="1" applyAlignment="1">
      <alignment horizontal="center" vertical="center"/>
    </xf>
    <xf numFmtId="0" fontId="11" fillId="36" borderId="0" xfId="38" applyFont="1" applyFill="1" applyAlignment="1">
      <alignment horizontal="center" vertical="center"/>
    </xf>
    <xf numFmtId="0" fontId="14" fillId="36" borderId="0" xfId="38" applyFont="1" applyFill="1" applyAlignment="1">
      <alignment horizontal="center" vertical="center"/>
    </xf>
    <xf numFmtId="0" fontId="50" fillId="36" borderId="0" xfId="0" applyFont="1" applyFill="1" applyAlignment="1">
      <alignment horizontal="left" vertical="top" wrapText="1"/>
    </xf>
    <xf numFmtId="0" fontId="50" fillId="36" borderId="0" xfId="0" applyFont="1" applyFill="1" applyAlignment="1">
      <alignment horizontal="left" vertical="top"/>
    </xf>
    <xf numFmtId="0" fontId="51" fillId="36" borderId="0" xfId="38" applyFont="1" applyFill="1" applyAlignment="1">
      <alignment horizontal="center" vertical="center"/>
    </xf>
    <xf numFmtId="0" fontId="13" fillId="36" borderId="0" xfId="0" applyFont="1" applyFill="1" applyAlignment="1">
      <alignment horizontal="center" vertical="center"/>
    </xf>
    <xf numFmtId="0" fontId="16" fillId="36" borderId="0" xfId="0" applyFont="1" applyFill="1" applyAlignment="1">
      <alignment horizontal="justify" vertical="top"/>
    </xf>
    <xf numFmtId="0" fontId="52" fillId="36" borderId="0" xfId="0" applyFont="1" applyFill="1"/>
    <xf numFmtId="0" fontId="17" fillId="36" borderId="0" xfId="0" applyFont="1" applyFill="1" applyAlignment="1">
      <alignment vertical="center"/>
    </xf>
    <xf numFmtId="0" fontId="0" fillId="36" borderId="0" xfId="0" applyFill="1" applyAlignment="1">
      <alignment vertical="center"/>
    </xf>
    <xf numFmtId="0" fontId="15" fillId="36" borderId="0" xfId="0" applyFont="1" applyFill="1" applyAlignment="1">
      <alignment vertical="center"/>
    </xf>
    <xf numFmtId="0" fontId="16" fillId="36" borderId="0" xfId="0" applyFont="1" applyFill="1" applyAlignment="1">
      <alignment horizontal="justify" vertical="center"/>
    </xf>
    <xf numFmtId="0" fontId="16" fillId="36" borderId="0" xfId="0" applyFont="1" applyFill="1" applyAlignment="1">
      <alignment vertical="center"/>
    </xf>
    <xf numFmtId="0" fontId="53" fillId="36" borderId="0" xfId="0" applyFont="1" applyFill="1" applyAlignment="1">
      <alignment horizontal="left" vertical="center" wrapText="1"/>
    </xf>
    <xf numFmtId="0" fontId="52" fillId="36" borderId="0" xfId="0" applyFont="1" applyFill="1" applyAlignment="1">
      <alignment horizontal="left" vertical="center"/>
    </xf>
    <xf numFmtId="0" fontId="50" fillId="36" borderId="0" xfId="0" applyFont="1" applyFill="1" applyAlignment="1">
      <alignment horizontal="left" vertical="center"/>
    </xf>
    <xf numFmtId="0" fontId="0" fillId="36" borderId="0" xfId="0" applyFill="1" applyAlignment="1">
      <alignment vertical="top"/>
    </xf>
    <xf numFmtId="0" fontId="16" fillId="36" borderId="0" xfId="0" applyFont="1" applyFill="1" applyAlignment="1">
      <alignment vertical="top"/>
    </xf>
    <xf numFmtId="0" fontId="11" fillId="36" borderId="9" xfId="0" applyFont="1" applyFill="1" applyBorder="1" applyAlignment="1">
      <alignment vertical="center" wrapText="1"/>
    </xf>
    <xf numFmtId="0" fontId="10" fillId="36" borderId="9" xfId="0" applyFont="1" applyFill="1" applyBorder="1" applyAlignment="1">
      <alignment vertical="center" wrapText="1"/>
    </xf>
    <xf numFmtId="0" fontId="48" fillId="36" borderId="8" xfId="0" applyFont="1" applyFill="1" applyBorder="1" applyAlignment="1">
      <alignment horizontal="center" vertical="top" wrapText="1"/>
    </xf>
    <xf numFmtId="0" fontId="48" fillId="36" borderId="5" xfId="0" applyFont="1" applyFill="1" applyBorder="1" applyAlignment="1">
      <alignment horizontal="center" wrapText="1"/>
    </xf>
    <xf numFmtId="0" fontId="11" fillId="36" borderId="10" xfId="0" applyFont="1" applyFill="1" applyBorder="1" applyAlignment="1">
      <alignment vertical="center" wrapText="1"/>
    </xf>
    <xf numFmtId="0" fontId="10" fillId="36" borderId="10" xfId="0" applyFont="1" applyFill="1" applyBorder="1" applyAlignment="1">
      <alignment vertical="center" wrapText="1"/>
    </xf>
    <xf numFmtId="0" fontId="48" fillId="36" borderId="8" xfId="0" applyFont="1" applyFill="1" applyBorder="1" applyAlignment="1">
      <alignment horizontal="center" vertical="center"/>
    </xf>
    <xf numFmtId="0" fontId="48" fillId="36" borderId="5" xfId="0" applyFont="1" applyFill="1" applyBorder="1" applyAlignment="1">
      <alignment horizontal="center" vertical="center"/>
    </xf>
    <xf numFmtId="49" fontId="11" fillId="36" borderId="10" xfId="0" applyNumberFormat="1" applyFont="1" applyFill="1" applyBorder="1" applyAlignment="1">
      <alignment vertical="center" wrapText="1"/>
    </xf>
    <xf numFmtId="49" fontId="10" fillId="36" borderId="10" xfId="0" applyNumberFormat="1" applyFont="1" applyFill="1" applyBorder="1" applyAlignment="1">
      <alignment vertical="center" wrapText="1"/>
    </xf>
    <xf numFmtId="0" fontId="46" fillId="36" borderId="7" xfId="0" applyFont="1" applyFill="1" applyBorder="1"/>
    <xf numFmtId="0" fontId="46" fillId="36" borderId="6" xfId="0" applyFont="1" applyFill="1" applyBorder="1"/>
    <xf numFmtId="0" fontId="48" fillId="36" borderId="2" xfId="0" applyFont="1" applyFill="1" applyBorder="1" applyAlignment="1">
      <alignment horizontal="center" wrapText="1"/>
    </xf>
    <xf numFmtId="0" fontId="46" fillId="36" borderId="11" xfId="0" applyFont="1" applyFill="1" applyBorder="1"/>
    <xf numFmtId="0" fontId="54" fillId="37" borderId="12" xfId="0" applyFont="1" applyFill="1" applyBorder="1" applyAlignment="1">
      <alignment horizontal="left" vertical="center"/>
    </xf>
    <xf numFmtId="0" fontId="24" fillId="2" borderId="0" xfId="0" applyFont="1" applyFill="1" applyAlignment="1">
      <alignment horizontal="center" vertical="center"/>
    </xf>
    <xf numFmtId="0" fontId="25" fillId="35" borderId="0" xfId="38" applyFont="1" applyFill="1" applyAlignment="1">
      <alignment horizontal="center" vertical="center"/>
    </xf>
    <xf numFmtId="0" fontId="54" fillId="37" borderId="13" xfId="0" applyFont="1" applyFill="1" applyBorder="1" applyAlignment="1">
      <alignment horizontal="left" vertical="center"/>
    </xf>
    <xf numFmtId="0" fontId="54" fillId="37" borderId="13" xfId="0" applyFont="1" applyFill="1" applyBorder="1" applyAlignment="1">
      <alignment horizontal="left" vertical="center" wrapText="1"/>
    </xf>
    <xf numFmtId="0" fontId="16" fillId="38" borderId="0" xfId="0" applyFont="1" applyFill="1" applyAlignment="1">
      <alignment horizontal="justify" vertical="top"/>
    </xf>
    <xf numFmtId="0" fontId="46" fillId="36" borderId="8" xfId="0" applyFont="1" applyFill="1" applyBorder="1"/>
    <xf numFmtId="0" fontId="55" fillId="3" borderId="13" xfId="34" applyFont="1" applyFill="1" applyBorder="1" applyAlignment="1" applyProtection="1">
      <alignment horizontal="center" vertical="center"/>
    </xf>
    <xf numFmtId="0" fontId="55" fillId="3" borderId="12" xfId="34" applyFont="1" applyFill="1" applyBorder="1" applyAlignment="1" applyProtection="1">
      <alignment horizontal="center" vertical="center"/>
    </xf>
    <xf numFmtId="0" fontId="55" fillId="37" borderId="12" xfId="34" applyFont="1" applyFill="1" applyBorder="1" applyAlignment="1" applyProtection="1">
      <alignment horizontal="center" vertical="center"/>
    </xf>
    <xf numFmtId="0" fontId="11" fillId="36" borderId="9" xfId="0" applyFont="1" applyFill="1" applyBorder="1" applyAlignment="1">
      <alignment horizontal="left" vertical="center" wrapText="1"/>
    </xf>
    <xf numFmtId="0" fontId="10" fillId="36" borderId="9" xfId="0" applyFont="1" applyFill="1" applyBorder="1" applyAlignment="1">
      <alignment horizontal="left" vertical="center" wrapText="1"/>
    </xf>
    <xf numFmtId="0" fontId="38" fillId="38" borderId="0" xfId="34" applyNumberFormat="1" applyFill="1" applyBorder="1" applyAlignment="1" applyProtection="1">
      <alignment horizontal="left"/>
      <protection locked="0"/>
    </xf>
    <xf numFmtId="164" fontId="2" fillId="38" borderId="0" xfId="0" applyNumberFormat="1" applyFont="1" applyFill="1"/>
    <xf numFmtId="0" fontId="2" fillId="38" borderId="0" xfId="0" applyFont="1" applyFill="1" applyAlignment="1">
      <alignment horizontal="right"/>
    </xf>
    <xf numFmtId="0" fontId="2" fillId="38" borderId="0" xfId="0" applyFont="1" applyFill="1" applyAlignment="1">
      <alignment horizontal="left"/>
    </xf>
    <xf numFmtId="0" fontId="2" fillId="38" borderId="0" xfId="0" applyFont="1" applyFill="1"/>
    <xf numFmtId="0" fontId="56" fillId="38" borderId="0" xfId="34" applyNumberFormat="1" applyFont="1" applyFill="1" applyBorder="1" applyAlignment="1" applyProtection="1">
      <alignment horizontal="left"/>
      <protection locked="0"/>
    </xf>
    <xf numFmtId="164" fontId="4" fillId="38" borderId="0" xfId="0" applyNumberFormat="1" applyFont="1" applyFill="1"/>
    <xf numFmtId="0" fontId="4" fillId="38" borderId="0" xfId="0" applyFont="1" applyFill="1"/>
    <xf numFmtId="0" fontId="4" fillId="38" borderId="0" xfId="0" applyFont="1" applyFill="1" applyAlignment="1">
      <alignment horizontal="right"/>
    </xf>
    <xf numFmtId="0" fontId="4" fillId="38" borderId="0" xfId="0" applyFont="1" applyFill="1" applyAlignment="1">
      <alignment horizontal="left"/>
    </xf>
    <xf numFmtId="165" fontId="3" fillId="38" borderId="7" xfId="0" applyNumberFormat="1" applyFont="1" applyFill="1" applyBorder="1" applyAlignment="1" applyProtection="1">
      <alignment horizontal="right"/>
      <protection locked="0"/>
    </xf>
    <xf numFmtId="165" fontId="3" fillId="38" borderId="8" xfId="0" applyNumberFormat="1" applyFont="1" applyFill="1" applyBorder="1" applyAlignment="1" applyProtection="1">
      <alignment horizontal="right"/>
      <protection locked="0"/>
    </xf>
    <xf numFmtId="165" fontId="3" fillId="38" borderId="6" xfId="0" applyNumberFormat="1" applyFont="1" applyFill="1" applyBorder="1" applyAlignment="1" applyProtection="1">
      <alignment horizontal="right"/>
      <protection locked="0"/>
    </xf>
    <xf numFmtId="165" fontId="3" fillId="38" borderId="0" xfId="0" applyNumberFormat="1" applyFont="1" applyFill="1" applyAlignment="1" applyProtection="1">
      <alignment horizontal="right"/>
      <protection locked="0"/>
    </xf>
    <xf numFmtId="165" fontId="4" fillId="38" borderId="6" xfId="0" applyNumberFormat="1" applyFont="1" applyFill="1" applyBorder="1" applyAlignment="1" applyProtection="1">
      <alignment horizontal="right"/>
      <protection locked="0"/>
    </xf>
    <xf numFmtId="165" fontId="4" fillId="38" borderId="0" xfId="0" applyNumberFormat="1" applyFont="1" applyFill="1" applyAlignment="1" applyProtection="1">
      <alignment horizontal="right"/>
      <protection locked="0"/>
    </xf>
    <xf numFmtId="0" fontId="4" fillId="38" borderId="5" xfId="0" applyFont="1" applyFill="1" applyBorder="1"/>
    <xf numFmtId="0" fontId="4" fillId="38" borderId="4" xfId="0" applyFont="1" applyFill="1" applyBorder="1"/>
    <xf numFmtId="0" fontId="4" fillId="38" borderId="3" xfId="0" applyFont="1" applyFill="1" applyBorder="1"/>
    <xf numFmtId="0" fontId="7" fillId="38" borderId="0" xfId="40" applyFont="1" applyFill="1" applyAlignment="1" applyProtection="1">
      <alignment horizontal="left"/>
      <protection locked="0"/>
    </xf>
    <xf numFmtId="0" fontId="3" fillId="38" borderId="0" xfId="0" applyFont="1" applyFill="1" applyAlignment="1">
      <alignment horizontal="right"/>
    </xf>
    <xf numFmtId="164" fontId="1" fillId="38" borderId="0" xfId="0" applyNumberFormat="1" applyFont="1" applyFill="1" applyAlignment="1">
      <alignment horizontal="right"/>
    </xf>
    <xf numFmtId="0" fontId="3" fillId="38" borderId="7" xfId="0" applyFont="1" applyFill="1" applyBorder="1" applyAlignment="1">
      <alignment horizontal="center" vertical="top" wrapText="1"/>
    </xf>
    <xf numFmtId="0" fontId="3" fillId="38" borderId="1" xfId="0" applyFont="1" applyFill="1" applyBorder="1" applyAlignment="1">
      <alignment horizontal="center" vertical="top" wrapText="1"/>
    </xf>
    <xf numFmtId="0" fontId="3" fillId="38" borderId="4" xfId="0" applyFont="1" applyFill="1" applyBorder="1" applyAlignment="1">
      <alignment horizontal="center" vertical="top" wrapText="1"/>
    </xf>
    <xf numFmtId="0" fontId="3" fillId="38" borderId="6" xfId="0" applyFont="1" applyFill="1" applyBorder="1" applyAlignment="1">
      <alignment horizontal="center" vertical="top" wrapText="1"/>
    </xf>
    <xf numFmtId="0" fontId="3" fillId="38" borderId="2" xfId="0" applyFont="1" applyFill="1" applyBorder="1" applyAlignment="1">
      <alignment horizontal="center" vertical="top" wrapText="1"/>
    </xf>
    <xf numFmtId="0" fontId="4" fillId="38" borderId="7" xfId="0" applyFont="1" applyFill="1" applyBorder="1"/>
    <xf numFmtId="0" fontId="4" fillId="38" borderId="6" xfId="0" applyFont="1" applyFill="1" applyBorder="1"/>
    <xf numFmtId="0" fontId="27" fillId="38" borderId="1" xfId="0" applyFont="1" applyFill="1" applyBorder="1" applyAlignment="1">
      <alignment horizontal="left" wrapText="1"/>
    </xf>
    <xf numFmtId="0" fontId="27" fillId="38" borderId="2" xfId="0" applyFont="1" applyFill="1" applyBorder="1" applyAlignment="1">
      <alignment horizontal="left" wrapText="1"/>
    </xf>
    <xf numFmtId="0" fontId="26" fillId="38" borderId="2" xfId="0" applyFont="1" applyFill="1" applyBorder="1" applyAlignment="1">
      <alignment horizontal="left" wrapText="1"/>
    </xf>
    <xf numFmtId="0" fontId="26" fillId="38" borderId="2" xfId="0" applyFont="1" applyFill="1" applyBorder="1"/>
    <xf numFmtId="0" fontId="54" fillId="37" borderId="12" xfId="0" applyFont="1" applyFill="1" applyBorder="1" applyAlignment="1">
      <alignment horizontal="left" vertical="center" wrapText="1"/>
    </xf>
    <xf numFmtId="0" fontId="2" fillId="38" borderId="1" xfId="0" applyFont="1" applyFill="1" applyBorder="1"/>
    <xf numFmtId="0" fontId="2" fillId="38" borderId="4" xfId="0" applyFont="1" applyFill="1" applyBorder="1"/>
    <xf numFmtId="0" fontId="2" fillId="38" borderId="2" xfId="0" applyFont="1" applyFill="1" applyBorder="1"/>
    <xf numFmtId="0" fontId="49" fillId="38" borderId="0" xfId="0" applyFont="1" applyFill="1"/>
    <xf numFmtId="0" fontId="3" fillId="38" borderId="0" xfId="0" applyFont="1" applyFill="1"/>
    <xf numFmtId="0" fontId="3" fillId="38" borderId="8" xfId="0" applyFont="1" applyFill="1" applyBorder="1" applyAlignment="1">
      <alignment horizontal="center" vertical="top" wrapText="1"/>
    </xf>
    <xf numFmtId="0" fontId="3" fillId="38" borderId="5" xfId="0" applyFont="1" applyFill="1" applyBorder="1" applyAlignment="1">
      <alignment horizontal="center" vertical="top" wrapText="1"/>
    </xf>
    <xf numFmtId="0" fontId="2" fillId="38" borderId="7" xfId="0" applyFont="1" applyFill="1" applyBorder="1"/>
    <xf numFmtId="49" fontId="3" fillId="38" borderId="1" xfId="0" applyNumberFormat="1" applyFont="1" applyFill="1" applyBorder="1" applyAlignment="1">
      <alignment wrapText="1"/>
    </xf>
    <xf numFmtId="3" fontId="3" fillId="38" borderId="0" xfId="0" applyNumberFormat="1" applyFont="1" applyFill="1" applyAlignment="1">
      <alignment horizontal="right" indent="2"/>
    </xf>
    <xf numFmtId="0" fontId="2" fillId="38" borderId="6" xfId="0" applyFont="1" applyFill="1" applyBorder="1"/>
    <xf numFmtId="49" fontId="3" fillId="38" borderId="2" xfId="0" applyNumberFormat="1" applyFont="1" applyFill="1" applyBorder="1" applyAlignment="1">
      <alignment wrapText="1"/>
    </xf>
    <xf numFmtId="0" fontId="4" fillId="38" borderId="2" xfId="0" applyFont="1" applyFill="1" applyBorder="1"/>
    <xf numFmtId="49" fontId="4" fillId="38" borderId="2" xfId="0" applyNumberFormat="1" applyFont="1" applyFill="1" applyBorder="1" applyAlignment="1">
      <alignment wrapText="1"/>
    </xf>
    <xf numFmtId="3" fontId="4" fillId="38" borderId="0" xfId="0" applyNumberFormat="1" applyFont="1" applyFill="1" applyAlignment="1">
      <alignment horizontal="right" indent="2"/>
    </xf>
    <xf numFmtId="0" fontId="3" fillId="38" borderId="6" xfId="0" applyFont="1" applyFill="1" applyBorder="1"/>
    <xf numFmtId="0" fontId="2" fillId="38" borderId="3" xfId="0" applyFont="1" applyFill="1" applyBorder="1"/>
    <xf numFmtId="0" fontId="2" fillId="38" borderId="5" xfId="0" applyFont="1" applyFill="1" applyBorder="1"/>
    <xf numFmtId="3" fontId="3" fillId="38" borderId="8" xfId="0" applyNumberFormat="1" applyFont="1" applyFill="1" applyBorder="1" applyAlignment="1">
      <alignment horizontal="center" vertical="top" wrapText="1"/>
    </xf>
    <xf numFmtId="0" fontId="3" fillId="38" borderId="0" xfId="0" applyFont="1" applyFill="1" applyAlignment="1">
      <alignment horizontal="center" vertical="top" wrapText="1"/>
    </xf>
    <xf numFmtId="3" fontId="3" fillId="38" borderId="0" xfId="0" applyNumberFormat="1" applyFont="1" applyFill="1" applyAlignment="1">
      <alignment horizontal="center" vertical="top" wrapText="1"/>
    </xf>
    <xf numFmtId="0" fontId="3" fillId="38" borderId="0" xfId="0" applyFont="1" applyFill="1" applyAlignment="1">
      <alignment horizontal="center" vertical="top"/>
    </xf>
    <xf numFmtId="0" fontId="21" fillId="38" borderId="5" xfId="0" applyFont="1" applyFill="1" applyBorder="1" applyAlignment="1">
      <alignment horizontal="center" vertical="center"/>
    </xf>
    <xf numFmtId="49" fontId="3" fillId="38" borderId="5" xfId="0" applyNumberFormat="1" applyFont="1" applyFill="1" applyBorder="1" applyAlignment="1">
      <alignment horizontal="center" vertical="top" wrapText="1"/>
    </xf>
    <xf numFmtId="49" fontId="3" fillId="38" borderId="5" xfId="0" applyNumberFormat="1" applyFont="1" applyFill="1" applyBorder="1" applyAlignment="1">
      <alignment horizontal="center" vertical="top"/>
    </xf>
    <xf numFmtId="49" fontId="3" fillId="38" borderId="4" xfId="0" applyNumberFormat="1" applyFont="1" applyFill="1" applyBorder="1" applyAlignment="1">
      <alignment horizontal="center" vertical="top" wrapText="1"/>
    </xf>
    <xf numFmtId="49" fontId="3" fillId="38" borderId="3" xfId="0" applyNumberFormat="1" applyFont="1" applyFill="1" applyBorder="1" applyAlignment="1">
      <alignment horizontal="center" vertical="top" wrapText="1"/>
    </xf>
    <xf numFmtId="3" fontId="3" fillId="38" borderId="1" xfId="0" applyNumberFormat="1" applyFont="1" applyFill="1" applyBorder="1" applyAlignment="1">
      <alignment horizontal="right" indent="2"/>
    </xf>
    <xf numFmtId="3" fontId="3" fillId="38" borderId="7" xfId="0" applyNumberFormat="1" applyFont="1" applyFill="1" applyBorder="1" applyAlignment="1">
      <alignment horizontal="right" indent="2"/>
    </xf>
    <xf numFmtId="3" fontId="3" fillId="38" borderId="2" xfId="0" applyNumberFormat="1" applyFont="1" applyFill="1" applyBorder="1" applyAlignment="1">
      <alignment horizontal="right" indent="2"/>
    </xf>
    <xf numFmtId="3" fontId="3" fillId="38" borderId="6" xfId="0" applyNumberFormat="1" applyFont="1" applyFill="1" applyBorder="1" applyAlignment="1">
      <alignment horizontal="right" indent="2"/>
    </xf>
    <xf numFmtId="3" fontId="4" fillId="38" borderId="2" xfId="0" applyNumberFormat="1" applyFont="1" applyFill="1" applyBorder="1" applyAlignment="1">
      <alignment horizontal="right" indent="2"/>
    </xf>
    <xf numFmtId="3" fontId="4" fillId="38" borderId="6" xfId="0" applyNumberFormat="1" applyFont="1" applyFill="1" applyBorder="1" applyAlignment="1">
      <alignment horizontal="right" indent="2"/>
    </xf>
    <xf numFmtId="0" fontId="3" fillId="38" borderId="2" xfId="0" applyFont="1" applyFill="1" applyBorder="1"/>
    <xf numFmtId="3" fontId="2" fillId="38" borderId="2" xfId="0" applyNumberFormat="1" applyFont="1" applyFill="1" applyBorder="1"/>
    <xf numFmtId="49" fontId="4" fillId="38" borderId="4" xfId="0" applyNumberFormat="1" applyFont="1" applyFill="1" applyBorder="1" applyAlignment="1">
      <alignment wrapText="1"/>
    </xf>
    <xf numFmtId="3" fontId="2" fillId="38" borderId="5" xfId="0" applyNumberFormat="1" applyFont="1" applyFill="1" applyBorder="1" applyAlignment="1">
      <alignment horizontal="right"/>
    </xf>
    <xf numFmtId="3" fontId="2" fillId="38" borderId="4" xfId="0" applyNumberFormat="1" applyFont="1" applyFill="1" applyBorder="1" applyAlignment="1">
      <alignment horizontal="right"/>
    </xf>
    <xf numFmtId="3" fontId="2" fillId="38" borderId="3" xfId="0" applyNumberFormat="1" applyFont="1" applyFill="1" applyBorder="1" applyAlignment="1">
      <alignment horizontal="right"/>
    </xf>
    <xf numFmtId="0" fontId="2" fillId="38" borderId="8" xfId="0" applyFont="1" applyFill="1" applyBorder="1"/>
    <xf numFmtId="164" fontId="1" fillId="38" borderId="1" xfId="0" applyNumberFormat="1" applyFont="1" applyFill="1" applyBorder="1" applyAlignment="1">
      <alignment horizontal="right"/>
    </xf>
    <xf numFmtId="0" fontId="4" fillId="38" borderId="1" xfId="0" applyFont="1" applyFill="1" applyBorder="1"/>
    <xf numFmtId="0" fontId="4" fillId="38" borderId="1" xfId="0" applyFont="1" applyFill="1" applyBorder="1" applyAlignment="1">
      <alignment vertical="top"/>
    </xf>
    <xf numFmtId="0" fontId="4" fillId="38" borderId="4" xfId="0" applyFont="1" applyFill="1" applyBorder="1" applyAlignment="1">
      <alignment vertical="top"/>
    </xf>
    <xf numFmtId="0" fontId="3" fillId="38" borderId="3" xfId="0" applyFont="1" applyFill="1" applyBorder="1" applyAlignment="1">
      <alignment horizontal="center" vertical="top" wrapText="1"/>
    </xf>
    <xf numFmtId="0" fontId="0" fillId="38" borderId="3" xfId="0" applyFill="1" applyBorder="1" applyAlignment="1">
      <alignment horizontal="center" vertical="center" wrapText="1"/>
    </xf>
    <xf numFmtId="0" fontId="0" fillId="38" borderId="4" xfId="0" applyFill="1" applyBorder="1" applyAlignment="1">
      <alignment horizontal="center" vertical="center" wrapText="1"/>
    </xf>
    <xf numFmtId="0" fontId="55" fillId="38" borderId="0" xfId="34" applyNumberFormat="1" applyFont="1" applyFill="1" applyBorder="1" applyAlignment="1" applyProtection="1">
      <alignment horizontal="left"/>
      <protection locked="0"/>
    </xf>
    <xf numFmtId="0" fontId="5" fillId="38" borderId="0" xfId="0" applyFont="1" applyFill="1"/>
    <xf numFmtId="0" fontId="3" fillId="38" borderId="6" xfId="0" applyFont="1" applyFill="1" applyBorder="1" applyAlignment="1">
      <alignment horizontal="center" vertical="center" wrapText="1"/>
    </xf>
    <xf numFmtId="0" fontId="3" fillId="38" borderId="2" xfId="0" applyFont="1" applyFill="1" applyBorder="1" applyAlignment="1">
      <alignment horizontal="center" vertical="center" wrapText="1"/>
    </xf>
    <xf numFmtId="0" fontId="3" fillId="38" borderId="3" xfId="0" applyFont="1" applyFill="1" applyBorder="1" applyAlignment="1">
      <alignment horizontal="center"/>
    </xf>
    <xf numFmtId="0" fontId="3" fillId="38" borderId="5" xfId="0" applyFont="1" applyFill="1" applyBorder="1" applyAlignment="1">
      <alignment horizontal="center"/>
    </xf>
    <xf numFmtId="0" fontId="3" fillId="38" borderId="4" xfId="0" applyFont="1" applyFill="1" applyBorder="1" applyAlignment="1">
      <alignment horizontal="center"/>
    </xf>
    <xf numFmtId="0" fontId="22" fillId="38" borderId="0" xfId="40" applyFont="1" applyFill="1" applyAlignment="1" applyProtection="1">
      <alignment horizontal="left"/>
      <protection locked="0"/>
    </xf>
    <xf numFmtId="0" fontId="3" fillId="38" borderId="7" xfId="0" applyFont="1" applyFill="1" applyBorder="1"/>
    <xf numFmtId="3" fontId="3" fillId="38" borderId="8" xfId="0" applyNumberFormat="1" applyFont="1" applyFill="1" applyBorder="1" applyAlignment="1">
      <alignment horizontal="right" indent="3"/>
    </xf>
    <xf numFmtId="3" fontId="3" fillId="38" borderId="0" xfId="0" applyNumberFormat="1" applyFont="1" applyFill="1" applyAlignment="1">
      <alignment horizontal="right" indent="3"/>
    </xf>
    <xf numFmtId="3" fontId="3" fillId="38" borderId="2" xfId="0" applyNumberFormat="1" applyFont="1" applyFill="1" applyBorder="1"/>
    <xf numFmtId="3" fontId="4" fillId="38" borderId="0" xfId="0" applyNumberFormat="1" applyFont="1" applyFill="1" applyAlignment="1">
      <alignment horizontal="right" indent="3"/>
    </xf>
    <xf numFmtId="3" fontId="4" fillId="38" borderId="0" xfId="0" applyNumberFormat="1" applyFont="1" applyFill="1" applyAlignment="1">
      <alignment horizontal="right" vertical="center" indent="3"/>
    </xf>
    <xf numFmtId="3" fontId="2" fillId="38" borderId="0" xfId="0" applyNumberFormat="1" applyFont="1" applyFill="1"/>
    <xf numFmtId="3" fontId="4" fillId="38" borderId="5" xfId="0" applyNumberFormat="1" applyFont="1" applyFill="1" applyBorder="1" applyAlignment="1">
      <alignment horizontal="right" indent="3"/>
    </xf>
    <xf numFmtId="3" fontId="2" fillId="38" borderId="4" xfId="0" applyNumberFormat="1" applyFont="1" applyFill="1" applyBorder="1"/>
    <xf numFmtId="0" fontId="46" fillId="38" borderId="0" xfId="0" applyFont="1" applyFill="1"/>
    <xf numFmtId="0" fontId="8" fillId="38" borderId="0" xfId="40" applyFont="1" applyFill="1"/>
    <xf numFmtId="0" fontId="1" fillId="38" borderId="7" xfId="0" applyFont="1" applyFill="1" applyBorder="1" applyAlignment="1">
      <alignment vertical="center" wrapText="1"/>
    </xf>
    <xf numFmtId="0" fontId="1" fillId="38" borderId="6" xfId="0" applyFont="1" applyFill="1" applyBorder="1" applyAlignment="1">
      <alignment vertical="center" wrapText="1"/>
    </xf>
    <xf numFmtId="0" fontId="0" fillId="38" borderId="6" xfId="0" applyFill="1" applyBorder="1" applyAlignment="1">
      <alignment vertical="center" wrapText="1"/>
    </xf>
    <xf numFmtId="0" fontId="1" fillId="38" borderId="2" xfId="0" applyFont="1" applyFill="1" applyBorder="1" applyAlignment="1">
      <alignment horizontal="center" vertical="center" wrapText="1"/>
    </xf>
    <xf numFmtId="0" fontId="3" fillId="38" borderId="0" xfId="0" applyFont="1" applyFill="1" applyAlignment="1" applyProtection="1">
      <alignment horizontal="center" vertical="center" wrapText="1"/>
      <protection locked="0"/>
    </xf>
    <xf numFmtId="0" fontId="3" fillId="38" borderId="0" xfId="0" applyFont="1" applyFill="1" applyAlignment="1">
      <alignment horizontal="center" vertical="center" wrapText="1"/>
    </xf>
    <xf numFmtId="0" fontId="3" fillId="38" borderId="6" xfId="0" applyFont="1" applyFill="1" applyBorder="1" applyAlignment="1" applyProtection="1">
      <alignment horizontal="center" vertical="center" wrapText="1"/>
      <protection locked="0"/>
    </xf>
    <xf numFmtId="3" fontId="3" fillId="38" borderId="1" xfId="0" applyNumberFormat="1" applyFont="1" applyFill="1" applyBorder="1"/>
    <xf numFmtId="49" fontId="3" fillId="38" borderId="8" xfId="0" applyNumberFormat="1" applyFont="1" applyFill="1" applyBorder="1" applyAlignment="1">
      <alignment wrapText="1"/>
    </xf>
    <xf numFmtId="3" fontId="3" fillId="38" borderId="0" xfId="0" applyNumberFormat="1" applyFont="1" applyFill="1"/>
    <xf numFmtId="49" fontId="3" fillId="38" borderId="0" xfId="0" applyNumberFormat="1" applyFont="1" applyFill="1" applyAlignment="1">
      <alignment wrapText="1"/>
    </xf>
    <xf numFmtId="49" fontId="4" fillId="38" borderId="0" xfId="0" applyNumberFormat="1" applyFont="1" applyFill="1" applyAlignment="1">
      <alignment wrapText="1"/>
    </xf>
    <xf numFmtId="0" fontId="3" fillId="38" borderId="8" xfId="0" applyFont="1" applyFill="1" applyBorder="1" applyAlignment="1" applyProtection="1">
      <alignment horizontal="center" vertical="top" wrapText="1"/>
      <protection locked="0"/>
    </xf>
    <xf numFmtId="0" fontId="3" fillId="38" borderId="5" xfId="0" applyFont="1" applyFill="1" applyBorder="1" applyAlignment="1" applyProtection="1">
      <alignment horizontal="center" vertical="top" wrapText="1"/>
      <protection locked="0"/>
    </xf>
    <xf numFmtId="3" fontId="3" fillId="38" borderId="2" xfId="0" applyNumberFormat="1" applyFont="1" applyFill="1" applyBorder="1" applyAlignment="1">
      <alignment horizontal="right" indent="3"/>
    </xf>
    <xf numFmtId="0" fontId="4" fillId="38" borderId="0" xfId="0" applyFont="1" applyFill="1" applyAlignment="1">
      <alignment vertical="top"/>
    </xf>
    <xf numFmtId="0" fontId="57" fillId="38" borderId="23" xfId="40" applyFont="1" applyFill="1" applyBorder="1"/>
    <xf numFmtId="0" fontId="57" fillId="38" borderId="0" xfId="40" applyFont="1" applyFill="1"/>
    <xf numFmtId="0" fontId="11" fillId="38" borderId="0" xfId="39" applyFont="1" applyFill="1" applyAlignment="1">
      <alignment horizontal="left"/>
    </xf>
    <xf numFmtId="0" fontId="11" fillId="38" borderId="0" xfId="38" applyFont="1" applyFill="1" applyAlignment="1">
      <alignment horizontal="center" vertical="center"/>
    </xf>
    <xf numFmtId="0" fontId="50" fillId="38" borderId="0" xfId="0" applyFont="1" applyFill="1" applyAlignment="1">
      <alignment horizontal="left" vertical="top"/>
    </xf>
    <xf numFmtId="0" fontId="51" fillId="38" borderId="0" xfId="38" applyFont="1" applyFill="1" applyAlignment="1">
      <alignment horizontal="center" vertical="center"/>
    </xf>
    <xf numFmtId="165" fontId="4" fillId="38" borderId="6" xfId="0" applyNumberFormat="1" applyFont="1" applyFill="1" applyBorder="1" applyAlignment="1" applyProtection="1">
      <alignment horizontal="right" vertical="center"/>
      <protection locked="0"/>
    </xf>
    <xf numFmtId="165" fontId="4" fillId="38" borderId="0" xfId="0" applyNumberFormat="1" applyFont="1" applyFill="1" applyAlignment="1" applyProtection="1">
      <alignment horizontal="right" vertical="center"/>
      <protection locked="0"/>
    </xf>
    <xf numFmtId="0" fontId="48" fillId="36" borderId="1" xfId="0" applyFont="1" applyFill="1" applyBorder="1" applyAlignment="1">
      <alignment horizontal="center" vertical="center"/>
    </xf>
    <xf numFmtId="0" fontId="48" fillId="36" borderId="4" xfId="0" applyFont="1" applyFill="1" applyBorder="1" applyAlignment="1">
      <alignment horizontal="center" vertical="center"/>
    </xf>
    <xf numFmtId="0" fontId="23" fillId="2" borderId="0" xfId="0" applyFont="1" applyFill="1" applyAlignment="1">
      <alignment horizontal="center" vertical="center"/>
    </xf>
    <xf numFmtId="0" fontId="55" fillId="38" borderId="0" xfId="34" applyNumberFormat="1" applyFont="1" applyFill="1" applyBorder="1" applyAlignment="1" applyProtection="1">
      <alignment horizontal="left"/>
      <protection locked="0"/>
    </xf>
    <xf numFmtId="0" fontId="1" fillId="38" borderId="7"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0" fillId="38" borderId="6" xfId="0" applyFill="1" applyBorder="1" applyAlignment="1">
      <alignment horizontal="center" vertical="center" wrapText="1"/>
    </xf>
    <xf numFmtId="0" fontId="0" fillId="38" borderId="2" xfId="0" applyFill="1" applyBorder="1" applyAlignment="1">
      <alignment horizontal="center" vertical="center" wrapText="1"/>
    </xf>
    <xf numFmtId="0" fontId="21" fillId="38" borderId="6" xfId="0" applyFont="1" applyFill="1" applyBorder="1" applyAlignment="1">
      <alignment horizontal="center" vertical="center"/>
    </xf>
    <xf numFmtId="0" fontId="5" fillId="38" borderId="0" xfId="0" applyFont="1" applyFill="1" applyAlignment="1">
      <alignment horizontal="center"/>
    </xf>
    <xf numFmtId="0" fontId="1" fillId="38" borderId="6" xfId="0" applyFont="1" applyFill="1" applyBorder="1" applyAlignment="1">
      <alignment horizontal="center" vertical="center" wrapText="1"/>
    </xf>
    <xf numFmtId="0" fontId="3" fillId="38" borderId="8" xfId="0" applyFont="1" applyFill="1" applyBorder="1" applyAlignment="1">
      <alignment horizontal="center" vertical="top" wrapText="1"/>
    </xf>
    <xf numFmtId="0" fontId="1" fillId="38" borderId="2" xfId="0" applyFont="1" applyFill="1" applyBorder="1" applyAlignment="1">
      <alignment horizontal="center" vertical="center" wrapText="1"/>
    </xf>
    <xf numFmtId="0" fontId="3" fillId="38" borderId="7" xfId="0" applyFont="1" applyFill="1" applyBorder="1" applyAlignment="1">
      <alignment horizontal="center" vertical="top" wrapText="1"/>
    </xf>
    <xf numFmtId="0" fontId="3" fillId="38" borderId="1" xfId="0" applyFont="1" applyFill="1" applyBorder="1" applyAlignment="1">
      <alignment horizontal="center" vertical="top" wrapText="1"/>
    </xf>
    <xf numFmtId="0" fontId="3" fillId="38" borderId="7" xfId="0" applyFont="1" applyFill="1" applyBorder="1" applyAlignment="1">
      <alignment horizontal="center" vertical="center" wrapText="1"/>
    </xf>
    <xf numFmtId="0" fontId="3" fillId="38" borderId="6" xfId="0" applyFont="1" applyFill="1" applyBorder="1" applyAlignment="1">
      <alignment horizontal="center" vertical="center" wrapText="1"/>
    </xf>
    <xf numFmtId="0" fontId="3" fillId="38" borderId="5" xfId="0" applyFont="1" applyFill="1" applyBorder="1" applyAlignment="1">
      <alignment horizontal="center" vertical="top" wrapText="1"/>
    </xf>
    <xf numFmtId="0" fontId="0" fillId="38" borderId="5" xfId="0" applyFill="1" applyBorder="1" applyAlignment="1">
      <alignment horizontal="center" vertical="top" wrapText="1"/>
    </xf>
    <xf numFmtId="0" fontId="0" fillId="38" borderId="4" xfId="0" applyFill="1" applyBorder="1" applyAlignment="1">
      <alignment horizontal="center" vertical="top" wrapText="1"/>
    </xf>
    <xf numFmtId="0" fontId="3" fillId="38" borderId="3" xfId="0" applyFont="1" applyFill="1" applyBorder="1" applyAlignment="1">
      <alignment horizontal="center" vertical="top" wrapText="1"/>
    </xf>
    <xf numFmtId="0" fontId="0" fillId="38" borderId="3" xfId="0" applyFill="1" applyBorder="1" applyAlignment="1">
      <alignment horizontal="center" vertical="center" wrapText="1"/>
    </xf>
    <xf numFmtId="0" fontId="0" fillId="38" borderId="4" xfId="0" applyFill="1" applyBorder="1" applyAlignment="1">
      <alignment horizontal="center" vertical="center" wrapText="1"/>
    </xf>
    <xf numFmtId="0" fontId="21" fillId="38" borderId="3" xfId="0" applyFont="1" applyFill="1" applyBorder="1" applyAlignment="1">
      <alignment horizontal="center" vertical="center"/>
    </xf>
    <xf numFmtId="0" fontId="5" fillId="38" borderId="0" xfId="0" applyFont="1" applyFill="1" applyAlignment="1">
      <alignment horizontal="left"/>
    </xf>
    <xf numFmtId="0" fontId="10" fillId="38" borderId="0" xfId="0" applyFont="1" applyFill="1" applyAlignment="1">
      <alignment horizontal="left"/>
    </xf>
    <xf numFmtId="0" fontId="5" fillId="38" borderId="0" xfId="0" applyFont="1" applyFill="1"/>
    <xf numFmtId="0" fontId="10" fillId="38" borderId="0" xfId="0" applyFont="1" applyFill="1" applyAlignment="1">
      <alignment horizontal="right"/>
    </xf>
    <xf numFmtId="0" fontId="3" fillId="38" borderId="7" xfId="0" applyFont="1" applyFill="1" applyBorder="1" applyAlignment="1">
      <alignment horizontal="center"/>
    </xf>
    <xf numFmtId="0" fontId="3" fillId="38" borderId="1" xfId="0" applyFont="1" applyFill="1" applyBorder="1" applyAlignment="1">
      <alignment horizontal="center"/>
    </xf>
    <xf numFmtId="0" fontId="3" fillId="38" borderId="7" xfId="0" applyFont="1" applyFill="1" applyBorder="1" applyAlignment="1">
      <alignment horizontal="center" vertical="center"/>
    </xf>
    <xf numFmtId="0" fontId="3" fillId="38" borderId="1" xfId="0" applyFont="1" applyFill="1" applyBorder="1" applyAlignment="1">
      <alignment horizontal="center" vertical="center"/>
    </xf>
    <xf numFmtId="0" fontId="3" fillId="38" borderId="8" xfId="0" applyFont="1" applyFill="1" applyBorder="1" applyAlignment="1">
      <alignment horizontal="center" vertical="center"/>
    </xf>
    <xf numFmtId="0" fontId="3" fillId="38" borderId="3" xfId="0" applyFont="1" applyFill="1" applyBorder="1" applyAlignment="1">
      <alignment horizontal="center"/>
    </xf>
    <xf numFmtId="0" fontId="3" fillId="38" borderId="4" xfId="0" applyFont="1" applyFill="1" applyBorder="1" applyAlignment="1">
      <alignment horizontal="center"/>
    </xf>
    <xf numFmtId="0" fontId="3" fillId="38" borderId="5" xfId="0" applyFont="1" applyFill="1" applyBorder="1" applyAlignment="1">
      <alignment horizontal="center"/>
    </xf>
    <xf numFmtId="0" fontId="3" fillId="38" borderId="1" xfId="0" applyFont="1" applyFill="1" applyBorder="1" applyAlignment="1">
      <alignment horizontal="center" vertical="center" wrapText="1"/>
    </xf>
    <xf numFmtId="0" fontId="3" fillId="38" borderId="2" xfId="0" applyFont="1" applyFill="1" applyBorder="1" applyAlignment="1">
      <alignment horizontal="center" vertical="center" wrapText="1"/>
    </xf>
    <xf numFmtId="0" fontId="3" fillId="38" borderId="3" xfId="0" applyFont="1" applyFill="1" applyBorder="1" applyAlignment="1">
      <alignment horizontal="center" vertical="center" wrapText="1"/>
    </xf>
    <xf numFmtId="0" fontId="3" fillId="38" borderId="4" xfId="0" applyFont="1" applyFill="1" applyBorder="1" applyAlignment="1">
      <alignment horizontal="center" vertical="center"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4 2" xfId="39" xr:uid="{00000000-0005-0000-0000-000027000000}"/>
    <cellStyle name="Normal 6" xfId="40" xr:uid="{00000000-0005-0000-0000-00002800000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819150</xdr:colOff>
      <xdr:row>5</xdr:row>
      <xdr:rowOff>19050</xdr:rowOff>
    </xdr:from>
    <xdr:to>
      <xdr:col>8</xdr:col>
      <xdr:colOff>180975</xdr:colOff>
      <xdr:row>8</xdr:row>
      <xdr:rowOff>123825</xdr:rowOff>
    </xdr:to>
    <xdr:pic>
      <xdr:nvPicPr>
        <xdr:cNvPr id="2" name="Picture 2" descr="StatlogoSm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86500" y="809625"/>
          <a:ext cx="600075" cy="581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400050</xdr:colOff>
      <xdr:row>3</xdr:row>
      <xdr:rowOff>85725</xdr:rowOff>
    </xdr:from>
    <xdr:to>
      <xdr:col>11</xdr:col>
      <xdr:colOff>9525</xdr:colOff>
      <xdr:row>7</xdr:row>
      <xdr:rowOff>38100</xdr:rowOff>
    </xdr:to>
    <xdr:pic>
      <xdr:nvPicPr>
        <xdr:cNvPr id="2" name="Picture 2" descr="StatlogoSm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05525" y="571500"/>
          <a:ext cx="600075" cy="581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361950</xdr:colOff>
      <xdr:row>1</xdr:row>
      <xdr:rowOff>142875</xdr:rowOff>
    </xdr:from>
    <xdr:to>
      <xdr:col>11</xdr:col>
      <xdr:colOff>962025</xdr:colOff>
      <xdr:row>5</xdr:row>
      <xdr:rowOff>85725</xdr:rowOff>
    </xdr:to>
    <xdr:pic>
      <xdr:nvPicPr>
        <xdr:cNvPr id="2" name="Picture 2" descr="StatlogoSm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172575" y="304800"/>
          <a:ext cx="600075" cy="581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371475</xdr:colOff>
      <xdr:row>1</xdr:row>
      <xdr:rowOff>142875</xdr:rowOff>
    </xdr:from>
    <xdr:to>
      <xdr:col>14</xdr:col>
      <xdr:colOff>981075</xdr:colOff>
      <xdr:row>5</xdr:row>
      <xdr:rowOff>85725</xdr:rowOff>
    </xdr:to>
    <xdr:pic>
      <xdr:nvPicPr>
        <xdr:cNvPr id="2" name="Picture 2" descr="StatlogoSm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04800"/>
          <a:ext cx="609600" cy="5810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571500</xdr:colOff>
      <xdr:row>2</xdr:row>
      <xdr:rowOff>0</xdr:rowOff>
    </xdr:from>
    <xdr:to>
      <xdr:col>9</xdr:col>
      <xdr:colOff>19050</xdr:colOff>
      <xdr:row>6</xdr:row>
      <xdr:rowOff>0</xdr:rowOff>
    </xdr:to>
    <xdr:pic>
      <xdr:nvPicPr>
        <xdr:cNvPr id="2" name="Picture 2" descr="StatlogoSm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315200" y="323850"/>
          <a:ext cx="695325" cy="5810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457200</xdr:colOff>
      <xdr:row>1</xdr:row>
      <xdr:rowOff>133350</xdr:rowOff>
    </xdr:from>
    <xdr:to>
      <xdr:col>10</xdr:col>
      <xdr:colOff>28575</xdr:colOff>
      <xdr:row>5</xdr:row>
      <xdr:rowOff>76200</xdr:rowOff>
    </xdr:to>
    <xdr:pic>
      <xdr:nvPicPr>
        <xdr:cNvPr id="2" name="Picture 2" descr="StatlogoSm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10550" y="295275"/>
          <a:ext cx="609600" cy="5810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438150</xdr:colOff>
      <xdr:row>2</xdr:row>
      <xdr:rowOff>9525</xdr:rowOff>
    </xdr:from>
    <xdr:to>
      <xdr:col>10</xdr:col>
      <xdr:colOff>9525</xdr:colOff>
      <xdr:row>5</xdr:row>
      <xdr:rowOff>123825</xdr:rowOff>
    </xdr:to>
    <xdr:pic>
      <xdr:nvPicPr>
        <xdr:cNvPr id="2" name="Picture 2" descr="StatlogoSm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91500" y="333375"/>
          <a:ext cx="609600" cy="581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K13"/>
  <sheetViews>
    <sheetView tabSelected="1" zoomScaleNormal="100" workbookViewId="0">
      <pane ySplit="2" topLeftCell="A3" activePane="bottomLeft" state="frozen"/>
      <selection pane="bottomLeft"/>
    </sheetView>
  </sheetViews>
  <sheetFormatPr defaultRowHeight="12.75"/>
  <cols>
    <col min="1" max="1" width="0.7109375" style="12" customWidth="1"/>
    <col min="2" max="2" width="111.85546875" style="12" customWidth="1"/>
    <col min="3" max="3" width="9" style="12" customWidth="1"/>
    <col min="4" max="4" width="111.85546875" style="12" customWidth="1"/>
    <col min="5" max="16384" width="9.140625" style="175"/>
  </cols>
  <sheetData>
    <row r="1" spans="1:11" ht="30" customHeight="1">
      <c r="B1" s="45" t="s">
        <v>537</v>
      </c>
      <c r="C1" s="46"/>
      <c r="D1" s="45" t="s">
        <v>549</v>
      </c>
    </row>
    <row r="2" spans="1:11" s="176" customFormat="1" ht="30" customHeight="1">
      <c r="A2" s="14"/>
      <c r="B2" s="2" t="s">
        <v>87</v>
      </c>
      <c r="C2" s="3" t="s">
        <v>89</v>
      </c>
      <c r="D2" s="2" t="s">
        <v>88</v>
      </c>
    </row>
    <row r="3" spans="1:11" s="177" customFormat="1" ht="33.75" customHeight="1">
      <c r="A3" s="16"/>
      <c r="B3" s="48" t="s">
        <v>544</v>
      </c>
      <c r="C3" s="51">
        <v>1</v>
      </c>
      <c r="D3" s="48" t="s">
        <v>545</v>
      </c>
      <c r="E3" s="75"/>
    </row>
    <row r="4" spans="1:11" s="177" customFormat="1" ht="24.75" customHeight="1">
      <c r="A4" s="16"/>
      <c r="B4" s="44" t="s">
        <v>97</v>
      </c>
      <c r="C4" s="52">
        <v>2</v>
      </c>
      <c r="D4" s="44" t="s">
        <v>102</v>
      </c>
    </row>
    <row r="5" spans="1:11" s="177" customFormat="1" ht="24.75" customHeight="1">
      <c r="A5" s="16"/>
      <c r="B5" s="44" t="s">
        <v>98</v>
      </c>
      <c r="C5" s="53">
        <v>3</v>
      </c>
      <c r="D5" s="44" t="s">
        <v>101</v>
      </c>
    </row>
    <row r="6" spans="1:11" ht="33.75" customHeight="1">
      <c r="B6" s="48" t="s">
        <v>108</v>
      </c>
      <c r="C6" s="51">
        <v>4</v>
      </c>
      <c r="D6" s="47" t="s">
        <v>107</v>
      </c>
    </row>
    <row r="7" spans="1:11" ht="33.75" customHeight="1">
      <c r="B7" s="44" t="s">
        <v>99</v>
      </c>
      <c r="C7" s="52">
        <v>5</v>
      </c>
      <c r="D7" s="44" t="s">
        <v>100</v>
      </c>
    </row>
    <row r="8" spans="1:11" ht="33.75" customHeight="1">
      <c r="B8" s="48" t="s">
        <v>526</v>
      </c>
      <c r="C8" s="52">
        <v>6</v>
      </c>
      <c r="D8" s="47" t="s">
        <v>548</v>
      </c>
    </row>
    <row r="9" spans="1:11" ht="33.75" customHeight="1">
      <c r="B9" s="89" t="s">
        <v>527</v>
      </c>
      <c r="C9" s="52">
        <v>7</v>
      </c>
      <c r="D9" s="44" t="s">
        <v>528</v>
      </c>
    </row>
    <row r="10" spans="1:11" ht="13.5" customHeight="1" thickBot="1"/>
    <row r="11" spans="1:11" s="60" customFormat="1" ht="14.25" customHeight="1" thickTop="1">
      <c r="A11" s="172"/>
      <c r="B11" s="172" t="s">
        <v>550</v>
      </c>
      <c r="C11" s="172"/>
      <c r="D11" s="172"/>
      <c r="E11" s="173"/>
      <c r="F11" s="173"/>
      <c r="G11" s="173"/>
      <c r="H11" s="173"/>
      <c r="I11" s="173"/>
      <c r="K11" s="151"/>
    </row>
    <row r="12" spans="1:11" s="60" customFormat="1" ht="5.25" customHeight="1">
      <c r="B12" s="155"/>
      <c r="K12" s="151"/>
    </row>
    <row r="13" spans="1:11" s="60" customFormat="1" ht="12" customHeight="1">
      <c r="B13" s="174" t="s">
        <v>551</v>
      </c>
      <c r="K13" s="151"/>
    </row>
  </sheetData>
  <hyperlinks>
    <hyperlink ref="C3" location="'1'!A1" display="'1'!A1" xr:uid="{00000000-0004-0000-0000-000000000000}"/>
    <hyperlink ref="C4" location="'2'!A1" display="'2'!A1" xr:uid="{00000000-0004-0000-0000-000001000000}"/>
    <hyperlink ref="C5" location="'3'!A1" display="'3'!A1" xr:uid="{00000000-0004-0000-0000-000002000000}"/>
    <hyperlink ref="C6" location="'4'!A1" display="'4'!A1" xr:uid="{00000000-0004-0000-0000-000003000000}"/>
    <hyperlink ref="C7" location="'5'!A1" display="'5'!A1" xr:uid="{00000000-0004-0000-0000-000004000000}"/>
    <hyperlink ref="C9" location="'7'!A1" display="'7'!A1" xr:uid="{00000000-0004-0000-0000-000005000000}"/>
    <hyperlink ref="C8" location="'6'!A1" display="'6'!A1" xr:uid="{00000000-0004-0000-0000-000006000000}"/>
  </hyperlinks>
  <pageMargins left="0.70866141732283472" right="0.70866141732283472" top="0.74803149606299213" bottom="0.74803149606299213" header="0.31496062992125984" footer="0.31496062992125984"/>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P38"/>
  <sheetViews>
    <sheetView zoomScaleNormal="100" workbookViewId="0">
      <selection activeCell="B2" sqref="B2"/>
    </sheetView>
  </sheetViews>
  <sheetFormatPr defaultRowHeight="12"/>
  <cols>
    <col min="1" max="1" width="0.5703125" style="63" customWidth="1"/>
    <col min="2" max="2" width="6.7109375" style="63" customWidth="1"/>
    <col min="3" max="10" width="15.5703125" style="63" customWidth="1"/>
    <col min="11" max="11" width="1.140625" style="60" customWidth="1"/>
    <col min="12" max="16384" width="9.140625" style="63"/>
  </cols>
  <sheetData>
    <row r="1" spans="1:12" ht="12.95" customHeight="1">
      <c r="B1" s="137" t="s">
        <v>90</v>
      </c>
      <c r="C1" s="61"/>
      <c r="D1" s="61"/>
      <c r="E1" s="61"/>
      <c r="F1" s="62"/>
      <c r="G1" s="62"/>
      <c r="H1" s="207" t="s">
        <v>537</v>
      </c>
      <c r="I1" s="207"/>
      <c r="J1" s="207"/>
      <c r="K1" s="63"/>
      <c r="L1" s="62"/>
    </row>
    <row r="2" spans="1:12" ht="12.95" customHeight="1">
      <c r="B2" s="64"/>
      <c r="C2" s="65"/>
      <c r="D2" s="62"/>
      <c r="E2" s="62"/>
      <c r="F2" s="62"/>
      <c r="G2" s="62"/>
      <c r="H2" s="207" t="s">
        <v>538</v>
      </c>
      <c r="I2" s="207"/>
      <c r="J2" s="207"/>
      <c r="K2" s="63"/>
      <c r="L2" s="62"/>
    </row>
    <row r="3" spans="1:12" ht="12.75" customHeight="1">
      <c r="B3" s="64"/>
      <c r="C3" s="65"/>
      <c r="D3" s="62"/>
      <c r="E3" s="62"/>
      <c r="F3" s="62"/>
      <c r="G3" s="62"/>
      <c r="H3" s="62"/>
      <c r="I3" s="62"/>
      <c r="J3" s="62"/>
      <c r="K3" s="57"/>
      <c r="L3" s="62"/>
    </row>
    <row r="4" spans="1:12" ht="12" customHeight="1">
      <c r="A4" s="75" t="s">
        <v>529</v>
      </c>
    </row>
    <row r="5" spans="1:12" ht="12.75" customHeight="1">
      <c r="A5" s="75" t="s">
        <v>530</v>
      </c>
    </row>
    <row r="6" spans="1:12" ht="8.25" customHeight="1">
      <c r="A6" s="75"/>
    </row>
    <row r="7" spans="1:12" ht="12.75" customHeight="1">
      <c r="A7" s="195" t="s">
        <v>523</v>
      </c>
      <c r="B7" s="216"/>
      <c r="C7" s="208" t="s">
        <v>519</v>
      </c>
      <c r="D7" s="209"/>
      <c r="E7" s="210" t="s">
        <v>520</v>
      </c>
      <c r="F7" s="211"/>
      <c r="G7" s="210" t="s">
        <v>521</v>
      </c>
      <c r="H7" s="211"/>
      <c r="I7" s="210" t="s">
        <v>522</v>
      </c>
      <c r="J7" s="212"/>
      <c r="K7" s="130"/>
    </row>
    <row r="8" spans="1:12" ht="12.75" customHeight="1">
      <c r="A8" s="196"/>
      <c r="B8" s="217"/>
      <c r="C8" s="213" t="s">
        <v>47</v>
      </c>
      <c r="D8" s="214"/>
      <c r="E8" s="213" t="s">
        <v>512</v>
      </c>
      <c r="F8" s="214"/>
      <c r="G8" s="213" t="s">
        <v>513</v>
      </c>
      <c r="H8" s="214"/>
      <c r="I8" s="213" t="s">
        <v>514</v>
      </c>
      <c r="J8" s="215"/>
      <c r="K8" s="91"/>
    </row>
    <row r="9" spans="1:12" s="171" customFormat="1" ht="29.25" customHeight="1">
      <c r="A9" s="196"/>
      <c r="B9" s="217"/>
      <c r="C9" s="78" t="s">
        <v>515</v>
      </c>
      <c r="D9" s="79" t="s">
        <v>516</v>
      </c>
      <c r="E9" s="78" t="s">
        <v>515</v>
      </c>
      <c r="F9" s="79" t="s">
        <v>516</v>
      </c>
      <c r="G9" s="78" t="s">
        <v>515</v>
      </c>
      <c r="H9" s="79" t="s">
        <v>516</v>
      </c>
      <c r="I9" s="81" t="s">
        <v>515</v>
      </c>
      <c r="J9" s="109" t="s">
        <v>516</v>
      </c>
      <c r="K9" s="92"/>
    </row>
    <row r="10" spans="1:12" s="171" customFormat="1" ht="31.5" customHeight="1">
      <c r="A10" s="218"/>
      <c r="B10" s="219"/>
      <c r="C10" s="134" t="s">
        <v>517</v>
      </c>
      <c r="D10" s="80" t="s">
        <v>518</v>
      </c>
      <c r="E10" s="134" t="s">
        <v>517</v>
      </c>
      <c r="F10" s="80" t="s">
        <v>518</v>
      </c>
      <c r="G10" s="134" t="s">
        <v>517</v>
      </c>
      <c r="H10" s="80" t="s">
        <v>518</v>
      </c>
      <c r="I10" s="134" t="s">
        <v>517</v>
      </c>
      <c r="J10" s="96" t="s">
        <v>518</v>
      </c>
      <c r="K10" s="91"/>
    </row>
    <row r="11" spans="1:12" ht="21" customHeight="1">
      <c r="A11" s="83"/>
      <c r="B11" s="85" t="s">
        <v>368</v>
      </c>
      <c r="C11" s="66">
        <f t="shared" ref="C11:D24" si="0">E11+G11+I11</f>
        <v>16635</v>
      </c>
      <c r="D11" s="67">
        <f t="shared" si="0"/>
        <v>68475</v>
      </c>
      <c r="E11" s="67">
        <f t="shared" ref="E11:J11" si="1">E12+E15+E24</f>
        <v>8675</v>
      </c>
      <c r="F11" s="67">
        <f t="shared" si="1"/>
        <v>8675</v>
      </c>
      <c r="G11" s="67">
        <f t="shared" si="1"/>
        <v>6873</v>
      </c>
      <c r="H11" s="67">
        <f t="shared" si="1"/>
        <v>20587</v>
      </c>
      <c r="I11" s="67">
        <f t="shared" si="1"/>
        <v>1087</v>
      </c>
      <c r="J11" s="67">
        <f t="shared" si="1"/>
        <v>39213</v>
      </c>
      <c r="K11" s="90"/>
    </row>
    <row r="12" spans="1:12" ht="21" customHeight="1">
      <c r="A12" s="84"/>
      <c r="B12" s="86">
        <v>45</v>
      </c>
      <c r="C12" s="68">
        <f t="shared" si="0"/>
        <v>3038</v>
      </c>
      <c r="D12" s="69">
        <f t="shared" si="0"/>
        <v>8177</v>
      </c>
      <c r="E12" s="69">
        <f t="shared" ref="E12:J12" si="2">E13+E14</f>
        <v>1719</v>
      </c>
      <c r="F12" s="69">
        <f t="shared" si="2"/>
        <v>1719</v>
      </c>
      <c r="G12" s="69">
        <f t="shared" si="2"/>
        <v>1237</v>
      </c>
      <c r="H12" s="69">
        <f t="shared" si="2"/>
        <v>3482</v>
      </c>
      <c r="I12" s="69">
        <f t="shared" si="2"/>
        <v>82</v>
      </c>
      <c r="J12" s="69">
        <f t="shared" si="2"/>
        <v>2976</v>
      </c>
      <c r="K12" s="92"/>
    </row>
    <row r="13" spans="1:12" ht="30" customHeight="1">
      <c r="A13" s="84"/>
      <c r="B13" s="87" t="s">
        <v>541</v>
      </c>
      <c r="C13" s="70">
        <f t="shared" si="0"/>
        <v>2491</v>
      </c>
      <c r="D13" s="71">
        <f t="shared" si="0"/>
        <v>6328</v>
      </c>
      <c r="E13" s="71">
        <v>1441</v>
      </c>
      <c r="F13" s="71">
        <v>1441</v>
      </c>
      <c r="G13" s="71">
        <v>997</v>
      </c>
      <c r="H13" s="71">
        <v>2906</v>
      </c>
      <c r="I13" s="71">
        <v>53</v>
      </c>
      <c r="J13" s="71">
        <v>1981</v>
      </c>
      <c r="K13" s="102"/>
    </row>
    <row r="14" spans="1:12" ht="30" customHeight="1">
      <c r="A14" s="84"/>
      <c r="B14" s="87" t="s">
        <v>542</v>
      </c>
      <c r="C14" s="70">
        <f>E14+G14+I14</f>
        <v>547</v>
      </c>
      <c r="D14" s="71">
        <f>F14+H14+J14</f>
        <v>1849</v>
      </c>
      <c r="E14" s="71">
        <v>278</v>
      </c>
      <c r="F14" s="71">
        <v>278</v>
      </c>
      <c r="G14" s="71">
        <v>240</v>
      </c>
      <c r="H14" s="71">
        <v>576</v>
      </c>
      <c r="I14" s="71">
        <v>29</v>
      </c>
      <c r="J14" s="71">
        <v>995</v>
      </c>
      <c r="K14" s="92"/>
    </row>
    <row r="15" spans="1:12" ht="21" customHeight="1">
      <c r="A15" s="84"/>
      <c r="B15" s="86">
        <v>46</v>
      </c>
      <c r="C15" s="68">
        <f t="shared" si="0"/>
        <v>4298</v>
      </c>
      <c r="D15" s="69">
        <f t="shared" si="0"/>
        <v>22531</v>
      </c>
      <c r="E15" s="69">
        <f t="shared" ref="E15:J15" si="3">E16+E17+E18+E19+E20+E21+E22+E23</f>
        <v>1935</v>
      </c>
      <c r="F15" s="69">
        <f t="shared" si="3"/>
        <v>1935</v>
      </c>
      <c r="G15" s="69">
        <f t="shared" si="3"/>
        <v>1830</v>
      </c>
      <c r="H15" s="69">
        <f t="shared" si="3"/>
        <v>6157</v>
      </c>
      <c r="I15" s="69">
        <f t="shared" si="3"/>
        <v>533</v>
      </c>
      <c r="J15" s="69">
        <f t="shared" si="3"/>
        <v>14439</v>
      </c>
      <c r="K15" s="92"/>
    </row>
    <row r="16" spans="1:12" ht="21" customHeight="1">
      <c r="A16" s="84"/>
      <c r="B16" s="88" t="s">
        <v>411</v>
      </c>
      <c r="C16" s="70">
        <f t="shared" si="0"/>
        <v>336</v>
      </c>
      <c r="D16" s="71">
        <f t="shared" si="0"/>
        <v>1315</v>
      </c>
      <c r="E16" s="71">
        <v>151</v>
      </c>
      <c r="F16" s="71">
        <v>151</v>
      </c>
      <c r="G16" s="71">
        <v>153</v>
      </c>
      <c r="H16" s="71">
        <v>463</v>
      </c>
      <c r="I16" s="71">
        <v>32</v>
      </c>
      <c r="J16" s="71">
        <v>701</v>
      </c>
      <c r="K16" s="92"/>
    </row>
    <row r="17" spans="1:11" ht="21" customHeight="1">
      <c r="A17" s="84"/>
      <c r="B17" s="88" t="s">
        <v>421</v>
      </c>
      <c r="C17" s="70">
        <f t="shared" si="0"/>
        <v>84</v>
      </c>
      <c r="D17" s="71">
        <f t="shared" si="0"/>
        <v>488</v>
      </c>
      <c r="E17" s="71">
        <v>31</v>
      </c>
      <c r="F17" s="71">
        <v>31</v>
      </c>
      <c r="G17" s="71">
        <v>39</v>
      </c>
      <c r="H17" s="71">
        <v>108</v>
      </c>
      <c r="I17" s="71">
        <v>14</v>
      </c>
      <c r="J17" s="71">
        <v>349</v>
      </c>
      <c r="K17" s="92"/>
    </row>
    <row r="18" spans="1:11" ht="21" customHeight="1">
      <c r="A18" s="84"/>
      <c r="B18" s="88" t="s">
        <v>426</v>
      </c>
      <c r="C18" s="70">
        <f t="shared" si="0"/>
        <v>937</v>
      </c>
      <c r="D18" s="71">
        <f t="shared" si="0"/>
        <v>6754</v>
      </c>
      <c r="E18" s="71">
        <v>422</v>
      </c>
      <c r="F18" s="71">
        <v>422</v>
      </c>
      <c r="G18" s="71">
        <v>364</v>
      </c>
      <c r="H18" s="71">
        <v>1270</v>
      </c>
      <c r="I18" s="71">
        <v>151</v>
      </c>
      <c r="J18" s="71">
        <v>5062</v>
      </c>
      <c r="K18" s="92"/>
    </row>
    <row r="19" spans="1:11" ht="21" customHeight="1">
      <c r="A19" s="84"/>
      <c r="B19" s="88" t="s">
        <v>436</v>
      </c>
      <c r="C19" s="70">
        <f t="shared" si="0"/>
        <v>1192</v>
      </c>
      <c r="D19" s="71">
        <f t="shared" si="0"/>
        <v>5784</v>
      </c>
      <c r="E19" s="71">
        <v>551</v>
      </c>
      <c r="F19" s="71">
        <v>551</v>
      </c>
      <c r="G19" s="71">
        <v>516</v>
      </c>
      <c r="H19" s="71">
        <v>1614</v>
      </c>
      <c r="I19" s="71">
        <v>125</v>
      </c>
      <c r="J19" s="71">
        <v>3619</v>
      </c>
      <c r="K19" s="92"/>
    </row>
    <row r="20" spans="1:11" ht="21" customHeight="1">
      <c r="A20" s="84"/>
      <c r="B20" s="88" t="s">
        <v>446</v>
      </c>
      <c r="C20" s="70">
        <f t="shared" si="0"/>
        <v>150</v>
      </c>
      <c r="D20" s="71">
        <f t="shared" si="0"/>
        <v>959</v>
      </c>
      <c r="E20" s="71">
        <v>70</v>
      </c>
      <c r="F20" s="71">
        <v>70</v>
      </c>
      <c r="G20" s="71">
        <v>55</v>
      </c>
      <c r="H20" s="71">
        <v>198</v>
      </c>
      <c r="I20" s="71">
        <v>25</v>
      </c>
      <c r="J20" s="71">
        <v>691</v>
      </c>
      <c r="K20" s="92"/>
    </row>
    <row r="21" spans="1:11" ht="21" customHeight="1">
      <c r="A21" s="84"/>
      <c r="B21" s="88" t="s">
        <v>449</v>
      </c>
      <c r="C21" s="70">
        <f t="shared" si="0"/>
        <v>418</v>
      </c>
      <c r="D21" s="71">
        <f t="shared" si="0"/>
        <v>1884</v>
      </c>
      <c r="E21" s="71">
        <v>167</v>
      </c>
      <c r="F21" s="71">
        <v>167</v>
      </c>
      <c r="G21" s="71">
        <v>199</v>
      </c>
      <c r="H21" s="71">
        <v>794</v>
      </c>
      <c r="I21" s="71">
        <v>52</v>
      </c>
      <c r="J21" s="71">
        <v>923</v>
      </c>
      <c r="K21" s="92"/>
    </row>
    <row r="22" spans="1:11" ht="21" customHeight="1">
      <c r="A22" s="84"/>
      <c r="B22" s="88" t="s">
        <v>456</v>
      </c>
      <c r="C22" s="70">
        <f t="shared" si="0"/>
        <v>724</v>
      </c>
      <c r="D22" s="71">
        <f t="shared" si="0"/>
        <v>4057</v>
      </c>
      <c r="E22" s="71">
        <v>289</v>
      </c>
      <c r="F22" s="71">
        <v>289</v>
      </c>
      <c r="G22" s="71">
        <v>326</v>
      </c>
      <c r="H22" s="71">
        <v>1103</v>
      </c>
      <c r="I22" s="71">
        <v>109</v>
      </c>
      <c r="J22" s="71">
        <v>2665</v>
      </c>
      <c r="K22" s="92"/>
    </row>
    <row r="23" spans="1:11" ht="21" customHeight="1">
      <c r="A23" s="84"/>
      <c r="B23" s="88" t="s">
        <v>464</v>
      </c>
      <c r="C23" s="70">
        <f t="shared" si="0"/>
        <v>457</v>
      </c>
      <c r="D23" s="71">
        <f t="shared" si="0"/>
        <v>1290</v>
      </c>
      <c r="E23" s="71">
        <v>254</v>
      </c>
      <c r="F23" s="71">
        <v>254</v>
      </c>
      <c r="G23" s="71">
        <v>178</v>
      </c>
      <c r="H23" s="71">
        <v>607</v>
      </c>
      <c r="I23" s="71">
        <v>25</v>
      </c>
      <c r="J23" s="71">
        <v>429</v>
      </c>
      <c r="K23" s="92"/>
    </row>
    <row r="24" spans="1:11" ht="21" customHeight="1">
      <c r="A24" s="84"/>
      <c r="B24" s="86">
        <v>47</v>
      </c>
      <c r="C24" s="68">
        <f t="shared" si="0"/>
        <v>9299</v>
      </c>
      <c r="D24" s="69">
        <f t="shared" si="0"/>
        <v>37767</v>
      </c>
      <c r="E24" s="69">
        <f t="shared" ref="E24:J24" si="4">SUM(E25:E33)</f>
        <v>5021</v>
      </c>
      <c r="F24" s="69">
        <f t="shared" si="4"/>
        <v>5021</v>
      </c>
      <c r="G24" s="69">
        <f t="shared" si="4"/>
        <v>3806</v>
      </c>
      <c r="H24" s="69">
        <f t="shared" si="4"/>
        <v>10948</v>
      </c>
      <c r="I24" s="69">
        <f t="shared" si="4"/>
        <v>472</v>
      </c>
      <c r="J24" s="69">
        <f t="shared" si="4"/>
        <v>21798</v>
      </c>
      <c r="K24" s="92"/>
    </row>
    <row r="25" spans="1:11" ht="21" customHeight="1">
      <c r="A25" s="84"/>
      <c r="B25" s="88" t="s">
        <v>466</v>
      </c>
      <c r="C25" s="70">
        <f t="shared" ref="C25:D33" si="5">E25+G25+I25</f>
        <v>1641</v>
      </c>
      <c r="D25" s="71">
        <f t="shared" si="5"/>
        <v>13032</v>
      </c>
      <c r="E25" s="71">
        <v>752</v>
      </c>
      <c r="F25" s="71">
        <v>752</v>
      </c>
      <c r="G25" s="71">
        <v>771</v>
      </c>
      <c r="H25" s="71">
        <v>1826</v>
      </c>
      <c r="I25" s="71">
        <v>118</v>
      </c>
      <c r="J25" s="71">
        <v>10454</v>
      </c>
      <c r="K25" s="92"/>
    </row>
    <row r="26" spans="1:11" ht="21" customHeight="1">
      <c r="A26" s="84"/>
      <c r="B26" s="88" t="s">
        <v>469</v>
      </c>
      <c r="C26" s="70">
        <f t="shared" si="5"/>
        <v>772</v>
      </c>
      <c r="D26" s="71">
        <f t="shared" si="5"/>
        <v>2326</v>
      </c>
      <c r="E26" s="71">
        <v>418</v>
      </c>
      <c r="F26" s="71">
        <v>418</v>
      </c>
      <c r="G26" s="71">
        <v>305</v>
      </c>
      <c r="H26" s="71">
        <v>760</v>
      </c>
      <c r="I26" s="71">
        <v>49</v>
      </c>
      <c r="J26" s="71">
        <v>1148</v>
      </c>
      <c r="K26" s="92"/>
    </row>
    <row r="27" spans="1:11" ht="21" customHeight="1">
      <c r="A27" s="84"/>
      <c r="B27" s="88" t="s">
        <v>477</v>
      </c>
      <c r="C27" s="70">
        <f t="shared" si="5"/>
        <v>288</v>
      </c>
      <c r="D27" s="71">
        <f t="shared" si="5"/>
        <v>1536</v>
      </c>
      <c r="E27" s="71">
        <v>25</v>
      </c>
      <c r="F27" s="71">
        <v>25</v>
      </c>
      <c r="G27" s="71">
        <v>223</v>
      </c>
      <c r="H27" s="71">
        <v>1040</v>
      </c>
      <c r="I27" s="71">
        <v>40</v>
      </c>
      <c r="J27" s="71">
        <v>471</v>
      </c>
      <c r="K27" s="92"/>
    </row>
    <row r="28" spans="1:11" ht="21" customHeight="1">
      <c r="A28" s="84"/>
      <c r="B28" s="88" t="s">
        <v>479</v>
      </c>
      <c r="C28" s="70">
        <f t="shared" si="5"/>
        <v>460</v>
      </c>
      <c r="D28" s="71">
        <f t="shared" si="5"/>
        <v>1558</v>
      </c>
      <c r="E28" s="71">
        <v>255</v>
      </c>
      <c r="F28" s="71">
        <v>255</v>
      </c>
      <c r="G28" s="71">
        <v>190</v>
      </c>
      <c r="H28" s="71">
        <v>615</v>
      </c>
      <c r="I28" s="71">
        <v>15</v>
      </c>
      <c r="J28" s="71">
        <v>688</v>
      </c>
      <c r="K28" s="92"/>
    </row>
    <row r="29" spans="1:11" ht="21" customHeight="1">
      <c r="A29" s="84"/>
      <c r="B29" s="88" t="s">
        <v>483</v>
      </c>
      <c r="C29" s="70">
        <f t="shared" si="5"/>
        <v>1146</v>
      </c>
      <c r="D29" s="71">
        <f t="shared" si="5"/>
        <v>4734</v>
      </c>
      <c r="E29" s="71">
        <v>505</v>
      </c>
      <c r="F29" s="71">
        <v>505</v>
      </c>
      <c r="G29" s="71">
        <v>581</v>
      </c>
      <c r="H29" s="71">
        <v>1863</v>
      </c>
      <c r="I29" s="71">
        <v>60</v>
      </c>
      <c r="J29" s="71">
        <v>2366</v>
      </c>
      <c r="K29" s="92"/>
    </row>
    <row r="30" spans="1:11" ht="21" customHeight="1">
      <c r="A30" s="84"/>
      <c r="B30" s="88" t="s">
        <v>489</v>
      </c>
      <c r="C30" s="70">
        <f t="shared" si="5"/>
        <v>380</v>
      </c>
      <c r="D30" s="71">
        <f t="shared" si="5"/>
        <v>1510</v>
      </c>
      <c r="E30" s="71">
        <v>234</v>
      </c>
      <c r="F30" s="71">
        <v>234</v>
      </c>
      <c r="G30" s="71">
        <v>132</v>
      </c>
      <c r="H30" s="71">
        <v>390</v>
      </c>
      <c r="I30" s="71">
        <v>14</v>
      </c>
      <c r="J30" s="71">
        <v>886</v>
      </c>
      <c r="K30" s="92"/>
    </row>
    <row r="31" spans="1:11" ht="21" customHeight="1">
      <c r="A31" s="84"/>
      <c r="B31" s="88" t="s">
        <v>495</v>
      </c>
      <c r="C31" s="70">
        <f t="shared" si="5"/>
        <v>3743</v>
      </c>
      <c r="D31" s="71">
        <f t="shared" si="5"/>
        <v>12004</v>
      </c>
      <c r="E31" s="71">
        <v>2055</v>
      </c>
      <c r="F31" s="71">
        <v>2055</v>
      </c>
      <c r="G31" s="71">
        <v>1516</v>
      </c>
      <c r="H31" s="71">
        <v>4263</v>
      </c>
      <c r="I31" s="71">
        <v>172</v>
      </c>
      <c r="J31" s="71">
        <v>5686</v>
      </c>
      <c r="K31" s="92"/>
    </row>
    <row r="32" spans="1:11" ht="21" customHeight="1">
      <c r="A32" s="84"/>
      <c r="B32" s="88" t="s">
        <v>505</v>
      </c>
      <c r="C32" s="70">
        <f t="shared" si="5"/>
        <v>67</v>
      </c>
      <c r="D32" s="71">
        <f t="shared" si="5"/>
        <v>77</v>
      </c>
      <c r="E32" s="71">
        <v>57</v>
      </c>
      <c r="F32" s="71">
        <v>57</v>
      </c>
      <c r="G32" s="71">
        <v>10</v>
      </c>
      <c r="H32" s="71">
        <v>20</v>
      </c>
      <c r="I32" s="71">
        <v>0</v>
      </c>
      <c r="J32" s="71">
        <v>0</v>
      </c>
      <c r="K32" s="92"/>
    </row>
    <row r="33" spans="1:16" ht="21" customHeight="1">
      <c r="A33" s="84"/>
      <c r="B33" s="88" t="s">
        <v>509</v>
      </c>
      <c r="C33" s="70">
        <f t="shared" si="5"/>
        <v>802</v>
      </c>
      <c r="D33" s="71">
        <f t="shared" si="5"/>
        <v>990</v>
      </c>
      <c r="E33" s="71">
        <v>720</v>
      </c>
      <c r="F33" s="71">
        <v>720</v>
      </c>
      <c r="G33" s="71">
        <v>78</v>
      </c>
      <c r="H33" s="71">
        <v>171</v>
      </c>
      <c r="I33" s="71">
        <v>4</v>
      </c>
      <c r="J33" s="71">
        <v>99</v>
      </c>
      <c r="K33" s="92"/>
    </row>
    <row r="34" spans="1:16" ht="3.75" customHeight="1">
      <c r="A34" s="74"/>
      <c r="B34" s="73"/>
      <c r="C34" s="74"/>
      <c r="D34" s="72"/>
      <c r="E34" s="72"/>
      <c r="F34" s="72"/>
      <c r="G34" s="72"/>
      <c r="H34" s="72"/>
      <c r="I34" s="72"/>
      <c r="J34" s="72"/>
      <c r="K34" s="91"/>
    </row>
    <row r="35" spans="1:16" s="60" customFormat="1" ht="12.75" customHeight="1" thickBot="1">
      <c r="L35" s="151"/>
      <c r="M35" s="151"/>
    </row>
    <row r="36" spans="1:16" s="60" customFormat="1" ht="14.25" customHeight="1" thickTop="1">
      <c r="A36" s="172"/>
      <c r="B36" s="172" t="s">
        <v>550</v>
      </c>
      <c r="C36" s="172"/>
      <c r="D36" s="172"/>
      <c r="E36" s="172"/>
      <c r="F36" s="172"/>
      <c r="G36" s="172"/>
      <c r="H36" s="172"/>
      <c r="I36" s="172"/>
      <c r="J36" s="172"/>
      <c r="K36" s="172"/>
      <c r="L36" s="173"/>
      <c r="M36" s="173"/>
      <c r="N36" s="173"/>
      <c r="O36" s="173"/>
      <c r="P36" s="173"/>
    </row>
    <row r="37" spans="1:16" s="60" customFormat="1" ht="5.25" customHeight="1">
      <c r="B37" s="155"/>
      <c r="K37" s="151"/>
    </row>
    <row r="38" spans="1:16" s="60" customFormat="1" ht="12" customHeight="1">
      <c r="B38" s="174" t="s">
        <v>551</v>
      </c>
      <c r="K38" s="151"/>
    </row>
  </sheetData>
  <mergeCells count="11">
    <mergeCell ref="C8:D8"/>
    <mergeCell ref="E8:F8"/>
    <mergeCell ref="G8:H8"/>
    <mergeCell ref="I8:J8"/>
    <mergeCell ref="A7:B10"/>
    <mergeCell ref="H1:J1"/>
    <mergeCell ref="H2:J2"/>
    <mergeCell ref="C7:D7"/>
    <mergeCell ref="E7:F7"/>
    <mergeCell ref="G7:H7"/>
    <mergeCell ref="I7:J7"/>
  </mergeCells>
  <hyperlinks>
    <hyperlink ref="B1" location="'Περιεχόμενα-Contents'!A1" display="Περιεχόμενα - Contents" xr:uid="{00000000-0004-0000-0900-000000000000}"/>
  </hyperlinks>
  <printOptions horizontalCentered="1"/>
  <pageMargins left="0.70866141732283472" right="0.70866141732283472" top="0.74803149606299213" bottom="0.74803149606299213" header="0.31496062992125984" footer="0.31496062992125984"/>
  <pageSetup paperSize="9" scale="95" orientation="landscape" r:id="rId1"/>
  <ignoredErrors>
    <ignoredError sqref="C15:D34 E15:J15 E24:H24 C11:J11 C12:D12 C13:C14 E12:J13 D13:D14 I24:J25"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P39"/>
  <sheetViews>
    <sheetView zoomScaleNormal="100" workbookViewId="0">
      <selection activeCell="B2" sqref="B2"/>
    </sheetView>
  </sheetViews>
  <sheetFormatPr defaultRowHeight="12"/>
  <cols>
    <col min="1" max="1" width="0.5703125" style="63" customWidth="1"/>
    <col min="2" max="2" width="6.7109375" style="63" customWidth="1"/>
    <col min="3" max="10" width="15.5703125" style="63" customWidth="1"/>
    <col min="11" max="11" width="1.28515625" style="63" customWidth="1"/>
    <col min="12" max="16384" width="9.140625" style="63"/>
  </cols>
  <sheetData>
    <row r="1" spans="1:16" ht="12.95" customHeight="1">
      <c r="B1" s="137" t="s">
        <v>90</v>
      </c>
      <c r="C1" s="61"/>
      <c r="D1" s="61"/>
      <c r="E1" s="61"/>
      <c r="F1" s="62"/>
      <c r="G1" s="62"/>
      <c r="H1" s="207" t="s">
        <v>537</v>
      </c>
      <c r="I1" s="207"/>
      <c r="J1" s="207"/>
      <c r="L1" s="62"/>
    </row>
    <row r="2" spans="1:16" ht="12.95" customHeight="1">
      <c r="B2" s="64"/>
      <c r="C2" s="65"/>
      <c r="D2" s="62"/>
      <c r="E2" s="62"/>
      <c r="F2" s="62"/>
      <c r="G2" s="62"/>
      <c r="H2" s="207" t="s">
        <v>538</v>
      </c>
      <c r="I2" s="207"/>
      <c r="J2" s="207"/>
      <c r="L2" s="62"/>
    </row>
    <row r="3" spans="1:16" ht="12.75" customHeight="1">
      <c r="B3" s="64"/>
      <c r="C3" s="65"/>
      <c r="D3" s="62"/>
      <c r="E3" s="62"/>
      <c r="F3" s="62"/>
      <c r="G3" s="62"/>
      <c r="H3" s="62"/>
      <c r="I3" s="62"/>
      <c r="J3" s="62"/>
      <c r="K3" s="62"/>
      <c r="L3" s="62"/>
    </row>
    <row r="4" spans="1:16" ht="12" customHeight="1">
      <c r="A4" s="75" t="s">
        <v>557</v>
      </c>
    </row>
    <row r="5" spans="1:16" ht="12" customHeight="1">
      <c r="A5" s="75"/>
      <c r="C5" s="75" t="s">
        <v>558</v>
      </c>
    </row>
    <row r="6" spans="1:16" ht="12.75" customHeight="1">
      <c r="A6" s="75" t="s">
        <v>531</v>
      </c>
    </row>
    <row r="7" spans="1:16" s="60" customFormat="1" ht="12" customHeight="1">
      <c r="J7" s="76"/>
      <c r="K7" s="77" t="s">
        <v>0</v>
      </c>
      <c r="P7" s="77"/>
    </row>
    <row r="8" spans="1:16" ht="12.75" customHeight="1">
      <c r="A8" s="195" t="s">
        <v>523</v>
      </c>
      <c r="B8" s="216"/>
      <c r="C8" s="208" t="s">
        <v>519</v>
      </c>
      <c r="D8" s="209"/>
      <c r="E8" s="210" t="s">
        <v>520</v>
      </c>
      <c r="F8" s="211"/>
      <c r="G8" s="210" t="s">
        <v>521</v>
      </c>
      <c r="H8" s="211"/>
      <c r="I8" s="210" t="s">
        <v>522</v>
      </c>
      <c r="J8" s="212"/>
      <c r="K8" s="131"/>
    </row>
    <row r="9" spans="1:16" ht="12.75" customHeight="1">
      <c r="A9" s="196"/>
      <c r="B9" s="217"/>
      <c r="C9" s="213" t="s">
        <v>47</v>
      </c>
      <c r="D9" s="214"/>
      <c r="E9" s="213" t="s">
        <v>512</v>
      </c>
      <c r="F9" s="214"/>
      <c r="G9" s="213" t="s">
        <v>513</v>
      </c>
      <c r="H9" s="214"/>
      <c r="I9" s="213" t="s">
        <v>514</v>
      </c>
      <c r="J9" s="215"/>
      <c r="K9" s="73"/>
    </row>
    <row r="10" spans="1:16" s="171" customFormat="1" ht="57" customHeight="1">
      <c r="A10" s="196"/>
      <c r="B10" s="217"/>
      <c r="C10" s="78" t="s">
        <v>373</v>
      </c>
      <c r="D10" s="79" t="s">
        <v>524</v>
      </c>
      <c r="E10" s="78" t="s">
        <v>373</v>
      </c>
      <c r="F10" s="79" t="s">
        <v>524</v>
      </c>
      <c r="G10" s="78" t="s">
        <v>373</v>
      </c>
      <c r="H10" s="79" t="s">
        <v>524</v>
      </c>
      <c r="I10" s="78" t="s">
        <v>373</v>
      </c>
      <c r="J10" s="95" t="s">
        <v>524</v>
      </c>
      <c r="K10" s="132"/>
    </row>
    <row r="11" spans="1:16" s="171" customFormat="1" ht="31.5" customHeight="1">
      <c r="A11" s="218"/>
      <c r="B11" s="219"/>
      <c r="C11" s="134" t="s">
        <v>374</v>
      </c>
      <c r="D11" s="80" t="s">
        <v>525</v>
      </c>
      <c r="E11" s="134" t="s">
        <v>374</v>
      </c>
      <c r="F11" s="80" t="s">
        <v>525</v>
      </c>
      <c r="G11" s="134" t="s">
        <v>374</v>
      </c>
      <c r="H11" s="80" t="s">
        <v>525</v>
      </c>
      <c r="I11" s="134" t="s">
        <v>374</v>
      </c>
      <c r="J11" s="96" t="s">
        <v>525</v>
      </c>
      <c r="K11" s="133"/>
    </row>
    <row r="12" spans="1:16" ht="21" customHeight="1">
      <c r="A12" s="83"/>
      <c r="B12" s="85" t="s">
        <v>368</v>
      </c>
      <c r="C12" s="66">
        <f t="shared" ref="C12:D25" si="0">E12+G12+I12</f>
        <v>12227304</v>
      </c>
      <c r="D12" s="67">
        <f t="shared" si="0"/>
        <v>1884113</v>
      </c>
      <c r="E12" s="67">
        <f t="shared" ref="E12:J12" si="1">E13+E16+E25</f>
        <v>676561</v>
      </c>
      <c r="F12" s="67">
        <f t="shared" si="1"/>
        <v>85546</v>
      </c>
      <c r="G12" s="67">
        <f t="shared" si="1"/>
        <v>2797544</v>
      </c>
      <c r="H12" s="67">
        <f t="shared" si="1"/>
        <v>450859</v>
      </c>
      <c r="I12" s="69">
        <f t="shared" si="1"/>
        <v>8753199</v>
      </c>
      <c r="J12" s="67">
        <f t="shared" si="1"/>
        <v>1347708</v>
      </c>
      <c r="K12" s="131"/>
    </row>
    <row r="13" spans="1:16" ht="21" customHeight="1">
      <c r="A13" s="84"/>
      <c r="B13" s="86">
        <v>45</v>
      </c>
      <c r="C13" s="68">
        <f t="shared" si="0"/>
        <v>911588</v>
      </c>
      <c r="D13" s="69">
        <f t="shared" si="0"/>
        <v>177771</v>
      </c>
      <c r="E13" s="69">
        <f t="shared" ref="E13:J13" si="2">E14+E15</f>
        <v>75984</v>
      </c>
      <c r="F13" s="69">
        <f t="shared" si="2"/>
        <v>13029</v>
      </c>
      <c r="G13" s="69">
        <f t="shared" si="2"/>
        <v>293931</v>
      </c>
      <c r="H13" s="69">
        <f t="shared" si="2"/>
        <v>68564</v>
      </c>
      <c r="I13" s="69">
        <f t="shared" si="2"/>
        <v>541673</v>
      </c>
      <c r="J13" s="69">
        <f t="shared" si="2"/>
        <v>96178</v>
      </c>
      <c r="K13" s="102"/>
    </row>
    <row r="14" spans="1:16" ht="30" customHeight="1">
      <c r="A14" s="84"/>
      <c r="B14" s="87" t="s">
        <v>543</v>
      </c>
      <c r="C14" s="70">
        <f>E14+G14+I14</f>
        <v>731043</v>
      </c>
      <c r="D14" s="71">
        <f>F14+H14+J14</f>
        <v>132693</v>
      </c>
      <c r="E14" s="71">
        <v>67662</v>
      </c>
      <c r="F14" s="71">
        <v>11018</v>
      </c>
      <c r="G14" s="71">
        <v>238635</v>
      </c>
      <c r="H14" s="71">
        <v>55119</v>
      </c>
      <c r="I14" s="71">
        <v>424746</v>
      </c>
      <c r="J14" s="71">
        <v>66556</v>
      </c>
      <c r="K14" s="102"/>
    </row>
    <row r="15" spans="1:16" ht="30" customHeight="1">
      <c r="A15" s="84"/>
      <c r="B15" s="87" t="s">
        <v>542</v>
      </c>
      <c r="C15" s="178">
        <f>E15+G15+I15</f>
        <v>180545</v>
      </c>
      <c r="D15" s="179">
        <f>F15+H15+J15</f>
        <v>45078</v>
      </c>
      <c r="E15" s="179">
        <v>8322</v>
      </c>
      <c r="F15" s="179">
        <v>2011</v>
      </c>
      <c r="G15" s="179">
        <v>55296</v>
      </c>
      <c r="H15" s="179">
        <v>13445</v>
      </c>
      <c r="I15" s="179">
        <v>116927</v>
      </c>
      <c r="J15" s="179">
        <v>29622</v>
      </c>
      <c r="K15" s="102"/>
    </row>
    <row r="16" spans="1:16" ht="21" customHeight="1">
      <c r="A16" s="84"/>
      <c r="B16" s="86">
        <v>46</v>
      </c>
      <c r="C16" s="68">
        <f t="shared" si="0"/>
        <v>5629622</v>
      </c>
      <c r="D16" s="69">
        <f t="shared" si="0"/>
        <v>799151</v>
      </c>
      <c r="E16" s="69">
        <f t="shared" ref="E16:J16" si="3">E17+E18+E19+E20+E21+E22+E23+E24</f>
        <v>154674</v>
      </c>
      <c r="F16" s="69">
        <f t="shared" si="3"/>
        <v>20678</v>
      </c>
      <c r="G16" s="69">
        <f t="shared" si="3"/>
        <v>836667</v>
      </c>
      <c r="H16" s="69">
        <f t="shared" si="3"/>
        <v>146549</v>
      </c>
      <c r="I16" s="69">
        <f t="shared" si="3"/>
        <v>4638281</v>
      </c>
      <c r="J16" s="69">
        <f t="shared" si="3"/>
        <v>631924</v>
      </c>
      <c r="K16" s="102"/>
    </row>
    <row r="17" spans="1:11" ht="21" customHeight="1">
      <c r="A17" s="84"/>
      <c r="B17" s="88" t="s">
        <v>411</v>
      </c>
      <c r="C17" s="70">
        <f t="shared" si="0"/>
        <v>163430</v>
      </c>
      <c r="D17" s="71">
        <f t="shared" si="0"/>
        <v>82997</v>
      </c>
      <c r="E17" s="71">
        <v>8318</v>
      </c>
      <c r="F17" s="71">
        <v>3486</v>
      </c>
      <c r="G17" s="71">
        <v>48655</v>
      </c>
      <c r="H17" s="71">
        <v>21173</v>
      </c>
      <c r="I17" s="71">
        <v>106457</v>
      </c>
      <c r="J17" s="71">
        <v>58338</v>
      </c>
      <c r="K17" s="102"/>
    </row>
    <row r="18" spans="1:11" ht="21" customHeight="1">
      <c r="A18" s="84"/>
      <c r="B18" s="88" t="s">
        <v>421</v>
      </c>
      <c r="C18" s="70">
        <f t="shared" si="0"/>
        <v>179816</v>
      </c>
      <c r="D18" s="71">
        <f t="shared" si="0"/>
        <v>14028</v>
      </c>
      <c r="E18" s="71">
        <v>4539</v>
      </c>
      <c r="F18" s="71">
        <v>230</v>
      </c>
      <c r="G18" s="71">
        <v>75079</v>
      </c>
      <c r="H18" s="71">
        <v>3407</v>
      </c>
      <c r="I18" s="71">
        <v>100198</v>
      </c>
      <c r="J18" s="71">
        <v>10391</v>
      </c>
      <c r="K18" s="102"/>
    </row>
    <row r="19" spans="1:11" ht="21" customHeight="1">
      <c r="A19" s="84"/>
      <c r="B19" s="88" t="s">
        <v>426</v>
      </c>
      <c r="C19" s="70">
        <f t="shared" si="0"/>
        <v>1657947</v>
      </c>
      <c r="D19" s="71">
        <f t="shared" si="0"/>
        <v>209371</v>
      </c>
      <c r="E19" s="71">
        <v>44396</v>
      </c>
      <c r="F19" s="71">
        <v>3426</v>
      </c>
      <c r="G19" s="71">
        <v>180777</v>
      </c>
      <c r="H19" s="71">
        <v>21880</v>
      </c>
      <c r="I19" s="71">
        <v>1432774</v>
      </c>
      <c r="J19" s="71">
        <v>184065</v>
      </c>
      <c r="K19" s="102"/>
    </row>
    <row r="20" spans="1:11" ht="21" customHeight="1">
      <c r="A20" s="84"/>
      <c r="B20" s="88" t="s">
        <v>436</v>
      </c>
      <c r="C20" s="70">
        <f t="shared" si="0"/>
        <v>1043739</v>
      </c>
      <c r="D20" s="71">
        <f t="shared" si="0"/>
        <v>182302</v>
      </c>
      <c r="E20" s="71">
        <v>35336</v>
      </c>
      <c r="F20" s="71">
        <v>5255</v>
      </c>
      <c r="G20" s="71">
        <v>206461</v>
      </c>
      <c r="H20" s="71">
        <v>40499</v>
      </c>
      <c r="I20" s="71">
        <v>801942</v>
      </c>
      <c r="J20" s="71">
        <v>136548</v>
      </c>
      <c r="K20" s="102"/>
    </row>
    <row r="21" spans="1:11" ht="21" customHeight="1">
      <c r="A21" s="84"/>
      <c r="B21" s="88" t="s">
        <v>446</v>
      </c>
      <c r="C21" s="70">
        <f t="shared" si="0"/>
        <v>283898</v>
      </c>
      <c r="D21" s="71">
        <f t="shared" si="0"/>
        <v>30842</v>
      </c>
      <c r="E21" s="71">
        <v>6153</v>
      </c>
      <c r="F21" s="71">
        <v>488</v>
      </c>
      <c r="G21" s="71">
        <v>34048</v>
      </c>
      <c r="H21" s="71">
        <v>5448</v>
      </c>
      <c r="I21" s="71">
        <v>243697</v>
      </c>
      <c r="J21" s="71">
        <v>24906</v>
      </c>
      <c r="K21" s="102"/>
    </row>
    <row r="22" spans="1:11" ht="21" customHeight="1">
      <c r="A22" s="84"/>
      <c r="B22" s="88" t="s">
        <v>449</v>
      </c>
      <c r="C22" s="70">
        <f t="shared" si="0"/>
        <v>194372</v>
      </c>
      <c r="D22" s="71">
        <f t="shared" si="0"/>
        <v>54652</v>
      </c>
      <c r="E22" s="71">
        <v>5929</v>
      </c>
      <c r="F22" s="71">
        <v>1373</v>
      </c>
      <c r="G22" s="71">
        <v>63756</v>
      </c>
      <c r="H22" s="71">
        <v>17350</v>
      </c>
      <c r="I22" s="71">
        <v>124687</v>
      </c>
      <c r="J22" s="71">
        <v>35929</v>
      </c>
      <c r="K22" s="102"/>
    </row>
    <row r="23" spans="1:11" ht="21" customHeight="1">
      <c r="A23" s="84"/>
      <c r="B23" s="88" t="s">
        <v>456</v>
      </c>
      <c r="C23" s="70">
        <f t="shared" si="0"/>
        <v>1961138</v>
      </c>
      <c r="D23" s="71">
        <f t="shared" si="0"/>
        <v>201896</v>
      </c>
      <c r="E23" s="71">
        <v>38439</v>
      </c>
      <c r="F23" s="71">
        <v>4953</v>
      </c>
      <c r="G23" s="71">
        <v>178196</v>
      </c>
      <c r="H23" s="71">
        <v>26697</v>
      </c>
      <c r="I23" s="71">
        <v>1744503</v>
      </c>
      <c r="J23" s="71">
        <v>170246</v>
      </c>
      <c r="K23" s="102"/>
    </row>
    <row r="24" spans="1:11" ht="21" customHeight="1">
      <c r="A24" s="84"/>
      <c r="B24" s="88" t="s">
        <v>464</v>
      </c>
      <c r="C24" s="70">
        <f t="shared" si="0"/>
        <v>145282</v>
      </c>
      <c r="D24" s="71">
        <f t="shared" si="0"/>
        <v>23063</v>
      </c>
      <c r="E24" s="71">
        <v>11564</v>
      </c>
      <c r="F24" s="71">
        <v>1467</v>
      </c>
      <c r="G24" s="71">
        <v>49695</v>
      </c>
      <c r="H24" s="71">
        <v>10095</v>
      </c>
      <c r="I24" s="71">
        <v>84023</v>
      </c>
      <c r="J24" s="71">
        <v>11501</v>
      </c>
      <c r="K24" s="102"/>
    </row>
    <row r="25" spans="1:11" ht="21" customHeight="1">
      <c r="A25" s="84"/>
      <c r="B25" s="86">
        <v>47</v>
      </c>
      <c r="C25" s="68">
        <f t="shared" si="0"/>
        <v>5686094</v>
      </c>
      <c r="D25" s="69">
        <f t="shared" si="0"/>
        <v>907191</v>
      </c>
      <c r="E25" s="69">
        <f t="shared" ref="E25:J25" si="4">SUM(E26:E34)</f>
        <v>445903</v>
      </c>
      <c r="F25" s="69">
        <f t="shared" si="4"/>
        <v>51839</v>
      </c>
      <c r="G25" s="69">
        <f t="shared" si="4"/>
        <v>1666946</v>
      </c>
      <c r="H25" s="69">
        <f t="shared" si="4"/>
        <v>235746</v>
      </c>
      <c r="I25" s="69">
        <f t="shared" si="4"/>
        <v>3573245</v>
      </c>
      <c r="J25" s="69">
        <f t="shared" si="4"/>
        <v>619606</v>
      </c>
      <c r="K25" s="102"/>
    </row>
    <row r="26" spans="1:11" ht="21" customHeight="1">
      <c r="A26" s="84"/>
      <c r="B26" s="88" t="s">
        <v>466</v>
      </c>
      <c r="C26" s="70">
        <f t="shared" ref="C26:D34" si="5">E26+G26+I26</f>
        <v>2443480</v>
      </c>
      <c r="D26" s="71">
        <f t="shared" si="5"/>
        <v>333186</v>
      </c>
      <c r="E26" s="71">
        <v>149613</v>
      </c>
      <c r="F26" s="71">
        <v>10859</v>
      </c>
      <c r="G26" s="71">
        <v>334605</v>
      </c>
      <c r="H26" s="71">
        <v>34091</v>
      </c>
      <c r="I26" s="71">
        <v>1959262</v>
      </c>
      <c r="J26" s="71">
        <v>288236</v>
      </c>
      <c r="K26" s="102"/>
    </row>
    <row r="27" spans="1:11" ht="21" customHeight="1">
      <c r="A27" s="84"/>
      <c r="B27" s="88" t="s">
        <v>469</v>
      </c>
      <c r="C27" s="70">
        <f t="shared" si="5"/>
        <v>401920</v>
      </c>
      <c r="D27" s="71">
        <f t="shared" si="5"/>
        <v>57057</v>
      </c>
      <c r="E27" s="71">
        <v>64385</v>
      </c>
      <c r="F27" s="71">
        <v>7466</v>
      </c>
      <c r="G27" s="71">
        <v>170360</v>
      </c>
      <c r="H27" s="71">
        <v>22301</v>
      </c>
      <c r="I27" s="71">
        <v>167175</v>
      </c>
      <c r="J27" s="71">
        <v>27290</v>
      </c>
      <c r="K27" s="102"/>
    </row>
    <row r="28" spans="1:11" ht="21" customHeight="1">
      <c r="A28" s="84"/>
      <c r="B28" s="88" t="s">
        <v>477</v>
      </c>
      <c r="C28" s="70">
        <f t="shared" si="5"/>
        <v>671386</v>
      </c>
      <c r="D28" s="71">
        <f t="shared" si="5"/>
        <v>27679</v>
      </c>
      <c r="E28" s="71">
        <v>12396</v>
      </c>
      <c r="F28" s="71">
        <v>81</v>
      </c>
      <c r="G28" s="71">
        <v>427536</v>
      </c>
      <c r="H28" s="71">
        <v>16241</v>
      </c>
      <c r="I28" s="71">
        <v>231454</v>
      </c>
      <c r="J28" s="71">
        <v>11357</v>
      </c>
      <c r="K28" s="102"/>
    </row>
    <row r="29" spans="1:11" ht="21" customHeight="1">
      <c r="A29" s="84"/>
      <c r="B29" s="88" t="s">
        <v>479</v>
      </c>
      <c r="C29" s="70">
        <f t="shared" si="5"/>
        <v>190676</v>
      </c>
      <c r="D29" s="71">
        <f t="shared" si="5"/>
        <v>36569</v>
      </c>
      <c r="E29" s="71">
        <v>27850</v>
      </c>
      <c r="F29" s="71">
        <v>3137</v>
      </c>
      <c r="G29" s="71">
        <v>57890</v>
      </c>
      <c r="H29" s="71">
        <v>14684</v>
      </c>
      <c r="I29" s="71">
        <v>104936</v>
      </c>
      <c r="J29" s="71">
        <v>18748</v>
      </c>
      <c r="K29" s="102"/>
    </row>
    <row r="30" spans="1:11" ht="21" customHeight="1">
      <c r="A30" s="84"/>
      <c r="B30" s="88" t="s">
        <v>483</v>
      </c>
      <c r="C30" s="70">
        <f t="shared" si="5"/>
        <v>612104</v>
      </c>
      <c r="D30" s="71">
        <f t="shared" si="5"/>
        <v>122461</v>
      </c>
      <c r="E30" s="71">
        <v>28407</v>
      </c>
      <c r="F30" s="71">
        <v>4155</v>
      </c>
      <c r="G30" s="71">
        <v>217806</v>
      </c>
      <c r="H30" s="71">
        <v>46207</v>
      </c>
      <c r="I30" s="71">
        <v>365891</v>
      </c>
      <c r="J30" s="71">
        <v>72099</v>
      </c>
      <c r="K30" s="102"/>
    </row>
    <row r="31" spans="1:11" ht="21" customHeight="1">
      <c r="A31" s="84"/>
      <c r="B31" s="88" t="s">
        <v>489</v>
      </c>
      <c r="C31" s="70">
        <f t="shared" si="5"/>
        <v>182813</v>
      </c>
      <c r="D31" s="71">
        <f t="shared" si="5"/>
        <v>54822</v>
      </c>
      <c r="E31" s="71">
        <v>17384</v>
      </c>
      <c r="F31" s="71">
        <v>2066</v>
      </c>
      <c r="G31" s="71">
        <v>36817</v>
      </c>
      <c r="H31" s="71">
        <v>7925</v>
      </c>
      <c r="I31" s="71">
        <v>128612</v>
      </c>
      <c r="J31" s="71">
        <v>44831</v>
      </c>
      <c r="K31" s="102"/>
    </row>
    <row r="32" spans="1:11" ht="21" customHeight="1">
      <c r="A32" s="84"/>
      <c r="B32" s="88" t="s">
        <v>495</v>
      </c>
      <c r="C32" s="70">
        <f t="shared" si="5"/>
        <v>1110191</v>
      </c>
      <c r="D32" s="71">
        <f t="shared" si="5"/>
        <v>261207</v>
      </c>
      <c r="E32" s="71">
        <v>104671</v>
      </c>
      <c r="F32" s="71">
        <v>18720</v>
      </c>
      <c r="G32" s="71">
        <v>403340</v>
      </c>
      <c r="H32" s="71">
        <v>90029</v>
      </c>
      <c r="I32" s="71">
        <v>602180</v>
      </c>
      <c r="J32" s="71">
        <v>152458</v>
      </c>
      <c r="K32" s="102"/>
    </row>
    <row r="33" spans="1:16" ht="21" customHeight="1">
      <c r="A33" s="84"/>
      <c r="B33" s="88" t="s">
        <v>505</v>
      </c>
      <c r="C33" s="70">
        <f t="shared" si="5"/>
        <v>2509</v>
      </c>
      <c r="D33" s="71">
        <f t="shared" si="5"/>
        <v>677</v>
      </c>
      <c r="E33" s="71">
        <v>1330</v>
      </c>
      <c r="F33" s="71">
        <v>263</v>
      </c>
      <c r="G33" s="71">
        <v>1179</v>
      </c>
      <c r="H33" s="71">
        <v>414</v>
      </c>
      <c r="I33" s="71">
        <v>0</v>
      </c>
      <c r="J33" s="71">
        <v>0</v>
      </c>
      <c r="K33" s="102"/>
    </row>
    <row r="34" spans="1:16" ht="21" customHeight="1">
      <c r="A34" s="84"/>
      <c r="B34" s="88" t="s">
        <v>509</v>
      </c>
      <c r="C34" s="70">
        <f t="shared" si="5"/>
        <v>71015</v>
      </c>
      <c r="D34" s="71">
        <f t="shared" si="5"/>
        <v>13533</v>
      </c>
      <c r="E34" s="71">
        <v>39867</v>
      </c>
      <c r="F34" s="71">
        <v>5092</v>
      </c>
      <c r="G34" s="71">
        <v>17413</v>
      </c>
      <c r="H34" s="71">
        <v>3854</v>
      </c>
      <c r="I34" s="71">
        <v>13735</v>
      </c>
      <c r="J34" s="71">
        <v>4587</v>
      </c>
      <c r="K34" s="102"/>
    </row>
    <row r="35" spans="1:16" ht="3.75" customHeight="1">
      <c r="A35" s="74"/>
      <c r="B35" s="73"/>
      <c r="C35" s="74"/>
      <c r="D35" s="72"/>
      <c r="E35" s="72"/>
      <c r="F35" s="72"/>
      <c r="G35" s="72"/>
      <c r="H35" s="72"/>
      <c r="I35" s="72"/>
      <c r="J35" s="72"/>
      <c r="K35" s="73"/>
    </row>
    <row r="36" spans="1:16" s="60" customFormat="1" ht="12.75" customHeight="1" thickBot="1">
      <c r="L36" s="151"/>
      <c r="M36" s="151"/>
    </row>
    <row r="37" spans="1:16" s="60" customFormat="1" ht="14.25" customHeight="1" thickTop="1">
      <c r="A37" s="172"/>
      <c r="B37" s="172" t="s">
        <v>550</v>
      </c>
      <c r="C37" s="172"/>
      <c r="D37" s="172"/>
      <c r="E37" s="172"/>
      <c r="F37" s="172"/>
      <c r="G37" s="172"/>
      <c r="H37" s="172"/>
      <c r="I37" s="172"/>
      <c r="J37" s="172"/>
      <c r="K37" s="172"/>
      <c r="L37" s="173"/>
      <c r="M37" s="173"/>
      <c r="N37" s="173"/>
      <c r="O37" s="173"/>
      <c r="P37" s="173"/>
    </row>
    <row r="38" spans="1:16" s="60" customFormat="1" ht="5.25" customHeight="1">
      <c r="B38" s="155"/>
      <c r="K38" s="151"/>
    </row>
    <row r="39" spans="1:16" s="60" customFormat="1" ht="12" customHeight="1">
      <c r="B39" s="174" t="s">
        <v>551</v>
      </c>
      <c r="K39" s="151"/>
    </row>
  </sheetData>
  <mergeCells count="11">
    <mergeCell ref="I9:J9"/>
    <mergeCell ref="H1:J1"/>
    <mergeCell ref="H2:J2"/>
    <mergeCell ref="A8:B11"/>
    <mergeCell ref="C8:D8"/>
    <mergeCell ref="E8:F8"/>
    <mergeCell ref="G8:H8"/>
    <mergeCell ref="I8:J8"/>
    <mergeCell ref="C9:D9"/>
    <mergeCell ref="E9:F9"/>
    <mergeCell ref="G9:H9"/>
  </mergeCells>
  <hyperlinks>
    <hyperlink ref="B1" location="'Περιεχόμενα-Contents'!A1" display="Περιεχόμενα - Contents" xr:uid="{00000000-0004-0000-0A00-000000000000}"/>
  </hyperlinks>
  <printOptions horizontalCentered="1"/>
  <pageMargins left="0.70866141732283472" right="0.70866141732283472" top="0.74803149606299213" bottom="0.6692913385826772" header="0.31496062992125984" footer="0.31496062992125984"/>
  <pageSetup paperSize="9" scale="95" orientation="landscape" r:id="rId1"/>
  <ignoredErrors>
    <ignoredError sqref="C12:J12 C16:J16 C25:J25 C17:D24 C35:J35 C26:D34 C13:D13 E13:J14 C14:D1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K64"/>
  <sheetViews>
    <sheetView workbookViewId="0">
      <pane ySplit="2" topLeftCell="A3" activePane="bottomLeft" state="frozen"/>
      <selection pane="bottomLeft"/>
    </sheetView>
  </sheetViews>
  <sheetFormatPr defaultRowHeight="12.75"/>
  <cols>
    <col min="1" max="1" width="0.7109375" style="8" customWidth="1"/>
    <col min="2" max="2" width="103.7109375" style="8" customWidth="1"/>
    <col min="3" max="3" width="3.85546875" style="8" customWidth="1"/>
    <col min="4" max="4" width="103.7109375" style="8" customWidth="1"/>
    <col min="5" max="16384" width="9.140625" style="8"/>
  </cols>
  <sheetData>
    <row r="1" spans="1:4" ht="30" customHeight="1">
      <c r="B1" s="1" t="s">
        <v>371</v>
      </c>
      <c r="D1" s="1" t="s">
        <v>372</v>
      </c>
    </row>
    <row r="2" spans="1:4" s="15" customFormat="1" ht="30" customHeight="1">
      <c r="A2" s="14"/>
      <c r="B2" s="2" t="s">
        <v>1</v>
      </c>
      <c r="C2" s="17"/>
      <c r="D2" s="2" t="s">
        <v>2</v>
      </c>
    </row>
    <row r="3" spans="1:4" s="15" customFormat="1" ht="15.75">
      <c r="A3" s="14"/>
      <c r="B3" s="13"/>
      <c r="C3" s="13"/>
      <c r="D3" s="13"/>
    </row>
    <row r="4" spans="1:4" ht="14.25">
      <c r="B4" s="20" t="s">
        <v>3</v>
      </c>
      <c r="C4" s="21"/>
      <c r="D4" s="20" t="s">
        <v>11</v>
      </c>
    </row>
    <row r="5" spans="1:4" ht="9.75" customHeight="1">
      <c r="B5" s="22"/>
      <c r="C5" s="21"/>
      <c r="D5" s="22"/>
    </row>
    <row r="6" spans="1:4" ht="90">
      <c r="B6" s="18" t="s">
        <v>390</v>
      </c>
      <c r="C6" s="28"/>
      <c r="D6" s="18" t="s">
        <v>383</v>
      </c>
    </row>
    <row r="7" spans="1:4" ht="15">
      <c r="B7" s="24"/>
      <c r="C7" s="21"/>
      <c r="D7" s="24"/>
    </row>
    <row r="8" spans="1:4" ht="14.25">
      <c r="B8" s="20" t="s">
        <v>14</v>
      </c>
      <c r="C8" s="21"/>
      <c r="D8" s="20" t="s">
        <v>21</v>
      </c>
    </row>
    <row r="9" spans="1:4" ht="9.75" customHeight="1">
      <c r="B9" s="20"/>
      <c r="C9" s="21"/>
      <c r="D9" s="20"/>
    </row>
    <row r="10" spans="1:4" ht="32.25" customHeight="1">
      <c r="B10" s="49" t="s">
        <v>377</v>
      </c>
      <c r="C10" s="28"/>
      <c r="D10" s="49" t="s">
        <v>378</v>
      </c>
    </row>
    <row r="11" spans="1:4" ht="14.25" customHeight="1">
      <c r="B11" s="23"/>
      <c r="C11" s="21"/>
      <c r="D11" s="23"/>
    </row>
    <row r="12" spans="1:4" ht="14.25">
      <c r="B12" s="25" t="s">
        <v>15</v>
      </c>
      <c r="C12" s="21"/>
      <c r="D12" s="25" t="s">
        <v>20</v>
      </c>
    </row>
    <row r="13" spans="1:4" ht="9.75" customHeight="1">
      <c r="B13" s="22"/>
      <c r="C13" s="21"/>
      <c r="D13" s="22"/>
    </row>
    <row r="14" spans="1:4" ht="45">
      <c r="B14" s="49" t="s">
        <v>546</v>
      </c>
      <c r="C14" s="28"/>
      <c r="D14" s="49" t="s">
        <v>547</v>
      </c>
    </row>
    <row r="15" spans="1:4" ht="15">
      <c r="B15" s="23"/>
      <c r="C15" s="21"/>
      <c r="D15" s="23"/>
    </row>
    <row r="16" spans="1:4" ht="14.25">
      <c r="B16" s="20" t="s">
        <v>17</v>
      </c>
      <c r="C16" s="21"/>
      <c r="D16" s="20" t="s">
        <v>22</v>
      </c>
    </row>
    <row r="17" spans="2:4" ht="9.75" customHeight="1">
      <c r="B17" s="20"/>
      <c r="C17" s="21"/>
      <c r="D17" s="20"/>
    </row>
    <row r="18" spans="2:4" ht="15">
      <c r="B18" s="18" t="s">
        <v>4</v>
      </c>
      <c r="C18" s="28"/>
      <c r="D18" s="18" t="s">
        <v>12</v>
      </c>
    </row>
    <row r="19" spans="2:4" ht="9.75" customHeight="1">
      <c r="B19" s="24"/>
      <c r="C19" s="21"/>
      <c r="D19" s="24"/>
    </row>
    <row r="20" spans="2:4" ht="14.25">
      <c r="B20" s="20" t="s">
        <v>16</v>
      </c>
      <c r="C20" s="21"/>
      <c r="D20" s="20" t="s">
        <v>19</v>
      </c>
    </row>
    <row r="21" spans="2:4" ht="9.75" customHeight="1">
      <c r="B21" s="24"/>
      <c r="C21" s="21"/>
      <c r="D21" s="24"/>
    </row>
    <row r="22" spans="2:4" ht="15">
      <c r="B22" s="18" t="s">
        <v>532</v>
      </c>
      <c r="C22" s="28"/>
      <c r="D22" s="18" t="s">
        <v>533</v>
      </c>
    </row>
    <row r="23" spans="2:4" ht="9.75" customHeight="1">
      <c r="B23" s="24"/>
      <c r="C23" s="21"/>
      <c r="D23" s="24"/>
    </row>
    <row r="24" spans="2:4" ht="14.25">
      <c r="B24" s="20" t="s">
        <v>18</v>
      </c>
      <c r="C24" s="21"/>
      <c r="D24" s="20" t="s">
        <v>23</v>
      </c>
    </row>
    <row r="25" spans="2:4" ht="9.75" customHeight="1">
      <c r="B25" s="21"/>
      <c r="C25" s="21"/>
      <c r="D25" s="21"/>
    </row>
    <row r="26" spans="2:4" ht="45">
      <c r="B26" s="18" t="s">
        <v>92</v>
      </c>
      <c r="C26" s="28"/>
      <c r="D26" s="18" t="s">
        <v>91</v>
      </c>
    </row>
    <row r="27" spans="2:4" ht="15">
      <c r="B27" s="24"/>
      <c r="C27" s="21"/>
      <c r="D27" s="24"/>
    </row>
    <row r="28" spans="2:4" ht="14.25">
      <c r="B28" s="25" t="s">
        <v>6</v>
      </c>
      <c r="C28" s="21"/>
      <c r="D28" s="25" t="s">
        <v>13</v>
      </c>
    </row>
    <row r="29" spans="2:4" ht="9.75" customHeight="1">
      <c r="B29" s="21"/>
      <c r="C29" s="21"/>
      <c r="D29" s="21"/>
    </row>
    <row r="30" spans="2:4" ht="45">
      <c r="B30" s="18" t="s">
        <v>133</v>
      </c>
      <c r="C30" s="28"/>
      <c r="D30" s="18" t="s">
        <v>138</v>
      </c>
    </row>
    <row r="31" spans="2:4">
      <c r="B31" s="21"/>
      <c r="C31" s="21"/>
      <c r="D31" s="21"/>
    </row>
    <row r="32" spans="2:4" ht="90">
      <c r="B32" s="18" t="s">
        <v>379</v>
      </c>
      <c r="C32" s="28"/>
      <c r="D32" s="18" t="s">
        <v>381</v>
      </c>
    </row>
    <row r="33" spans="2:4">
      <c r="B33" s="28"/>
      <c r="C33" s="28"/>
      <c r="D33" s="28"/>
    </row>
    <row r="34" spans="2:4" ht="45">
      <c r="B34" s="18" t="s">
        <v>384</v>
      </c>
      <c r="C34" s="28"/>
      <c r="D34" s="18" t="s">
        <v>385</v>
      </c>
    </row>
    <row r="35" spans="2:4">
      <c r="B35" s="28"/>
      <c r="C35" s="28"/>
      <c r="D35" s="28"/>
    </row>
    <row r="36" spans="2:4" ht="30">
      <c r="B36" s="18" t="s">
        <v>125</v>
      </c>
      <c r="C36" s="28"/>
      <c r="D36" s="18" t="s">
        <v>134</v>
      </c>
    </row>
    <row r="37" spans="2:4">
      <c r="B37" s="28"/>
      <c r="C37" s="28"/>
      <c r="D37" s="28"/>
    </row>
    <row r="38" spans="2:4" ht="30" customHeight="1">
      <c r="B38" s="18" t="s">
        <v>126</v>
      </c>
      <c r="C38" s="28"/>
      <c r="D38" s="18" t="s">
        <v>135</v>
      </c>
    </row>
    <row r="39" spans="2:4">
      <c r="B39" s="28"/>
      <c r="C39" s="28"/>
      <c r="D39" s="28"/>
    </row>
    <row r="40" spans="2:4" ht="75">
      <c r="B40" s="18" t="s">
        <v>127</v>
      </c>
      <c r="C40" s="28"/>
      <c r="D40" s="18" t="s">
        <v>136</v>
      </c>
    </row>
    <row r="41" spans="2:4">
      <c r="B41" s="28"/>
      <c r="C41" s="28"/>
      <c r="D41" s="28"/>
    </row>
    <row r="42" spans="2:4" ht="30">
      <c r="B42" s="18" t="s">
        <v>128</v>
      </c>
      <c r="C42" s="28"/>
      <c r="D42" s="18" t="s">
        <v>137</v>
      </c>
    </row>
    <row r="43" spans="2:4">
      <c r="B43" s="28"/>
      <c r="C43" s="28"/>
      <c r="D43" s="28"/>
    </row>
    <row r="44" spans="2:4" ht="69" customHeight="1">
      <c r="B44" s="18" t="s">
        <v>560</v>
      </c>
      <c r="C44" s="28"/>
      <c r="D44" s="18" t="s">
        <v>561</v>
      </c>
    </row>
    <row r="45" spans="2:4">
      <c r="B45" s="28"/>
      <c r="C45" s="28"/>
      <c r="D45" s="28"/>
    </row>
    <row r="46" spans="2:4" ht="45">
      <c r="B46" s="18" t="s">
        <v>132</v>
      </c>
      <c r="C46" s="28"/>
      <c r="D46" s="18" t="s">
        <v>400</v>
      </c>
    </row>
    <row r="47" spans="2:4">
      <c r="B47" s="28"/>
      <c r="C47" s="28"/>
      <c r="D47" s="28"/>
    </row>
    <row r="48" spans="2:4" ht="30">
      <c r="B48" s="18" t="s">
        <v>129</v>
      </c>
      <c r="C48" s="28"/>
      <c r="D48" s="18" t="s">
        <v>139</v>
      </c>
    </row>
    <row r="49" spans="1:11">
      <c r="B49" s="28"/>
      <c r="C49" s="28"/>
      <c r="D49" s="28"/>
    </row>
    <row r="50" spans="1:11" ht="30">
      <c r="B50" s="18" t="s">
        <v>130</v>
      </c>
      <c r="C50" s="28"/>
      <c r="D50" s="18" t="s">
        <v>140</v>
      </c>
    </row>
    <row r="51" spans="1:11">
      <c r="B51" s="28"/>
      <c r="C51" s="28"/>
      <c r="D51" s="28"/>
    </row>
    <row r="52" spans="1:11" ht="15">
      <c r="B52" s="29" t="s">
        <v>131</v>
      </c>
      <c r="C52" s="28"/>
      <c r="D52" s="29" t="s">
        <v>141</v>
      </c>
    </row>
    <row r="53" spans="1:11">
      <c r="B53" s="21"/>
      <c r="C53" s="21"/>
      <c r="D53" s="21"/>
    </row>
    <row r="54" spans="1:11" ht="14.25">
      <c r="B54" s="25" t="s">
        <v>5</v>
      </c>
      <c r="C54" s="21"/>
      <c r="D54" s="25" t="s">
        <v>13</v>
      </c>
    </row>
    <row r="55" spans="1:11" ht="9.75" customHeight="1">
      <c r="B55" s="21"/>
      <c r="C55" s="21"/>
      <c r="D55" s="21"/>
    </row>
    <row r="56" spans="1:11" ht="15">
      <c r="B56" s="26" t="s">
        <v>7</v>
      </c>
      <c r="C56" s="21"/>
      <c r="D56" s="26" t="s">
        <v>93</v>
      </c>
    </row>
    <row r="57" spans="1:11" ht="15">
      <c r="B57" s="26" t="s">
        <v>8</v>
      </c>
      <c r="C57" s="21"/>
      <c r="D57" s="26" t="s">
        <v>24</v>
      </c>
    </row>
    <row r="58" spans="1:11" ht="15">
      <c r="B58" s="27" t="s">
        <v>9</v>
      </c>
      <c r="C58" s="21"/>
      <c r="D58" s="27" t="s">
        <v>25</v>
      </c>
    </row>
    <row r="59" spans="1:11" ht="15">
      <c r="B59" s="26" t="s">
        <v>10</v>
      </c>
      <c r="C59" s="21"/>
      <c r="D59" s="26" t="s">
        <v>27</v>
      </c>
    </row>
    <row r="60" spans="1:11" ht="15">
      <c r="B60" s="26" t="s">
        <v>28</v>
      </c>
      <c r="C60" s="21"/>
      <c r="D60" s="26" t="s">
        <v>26</v>
      </c>
    </row>
    <row r="61" spans="1:11" ht="13.5" customHeight="1" thickBot="1">
      <c r="B61" s="19"/>
    </row>
    <row r="62" spans="1:11" s="60" customFormat="1" ht="14.25" customHeight="1" thickTop="1">
      <c r="A62" s="172"/>
      <c r="B62" s="172" t="s">
        <v>562</v>
      </c>
      <c r="C62" s="172"/>
      <c r="D62" s="172"/>
      <c r="E62" s="173"/>
      <c r="F62" s="173"/>
      <c r="G62" s="173"/>
      <c r="H62" s="173"/>
      <c r="I62" s="173"/>
      <c r="K62" s="151"/>
    </row>
    <row r="63" spans="1:11" s="60" customFormat="1" ht="5.25" customHeight="1">
      <c r="B63" s="155"/>
      <c r="K63" s="151"/>
    </row>
    <row r="64" spans="1:11" s="60" customFormat="1" ht="12" customHeight="1">
      <c r="B64" s="174" t="s">
        <v>563</v>
      </c>
      <c r="K64" s="151"/>
    </row>
  </sheetData>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125"/>
  <sheetViews>
    <sheetView zoomScaleNormal="100" workbookViewId="0">
      <pane ySplit="2" topLeftCell="A3" activePane="bottomLeft" state="frozen"/>
      <selection pane="bottomLeft"/>
    </sheetView>
  </sheetViews>
  <sheetFormatPr defaultRowHeight="12"/>
  <cols>
    <col min="1" max="1" width="0.7109375" style="154" customWidth="1"/>
    <col min="2" max="2" width="9.140625" style="154"/>
    <col min="3" max="3" width="0.7109375" style="154" customWidth="1"/>
    <col min="4" max="4" width="60.7109375" style="154" customWidth="1"/>
    <col min="5" max="5" width="0.7109375" style="154" customWidth="1"/>
    <col min="6" max="6" width="60.7109375" style="154" customWidth="1"/>
    <col min="7" max="16384" width="9.140625" style="154"/>
  </cols>
  <sheetData>
    <row r="1" spans="1:10" s="4" customFormat="1" ht="29.25" customHeight="1">
      <c r="A1" s="154"/>
      <c r="B1" s="182" t="s">
        <v>29</v>
      </c>
      <c r="C1" s="182"/>
      <c r="D1" s="182"/>
      <c r="E1" s="182"/>
      <c r="F1" s="182"/>
    </row>
    <row r="2" spans="1:10" s="4" customFormat="1" ht="29.25" customHeight="1">
      <c r="A2" s="154"/>
      <c r="B2" s="182" t="s">
        <v>30</v>
      </c>
      <c r="C2" s="182"/>
      <c r="D2" s="182"/>
      <c r="E2" s="182"/>
      <c r="F2" s="182"/>
    </row>
    <row r="3" spans="1:10" s="4" customFormat="1" ht="12.75" customHeight="1"/>
    <row r="4" spans="1:10" s="4" customFormat="1" ht="8.25" customHeight="1">
      <c r="B4" s="5"/>
      <c r="C4" s="5"/>
    </row>
    <row r="5" spans="1:10" s="4" customFormat="1" ht="42" customHeight="1">
      <c r="A5" s="40"/>
      <c r="B5" s="6" t="s">
        <v>35</v>
      </c>
      <c r="C5" s="32"/>
      <c r="D5" s="180" t="s">
        <v>31</v>
      </c>
      <c r="E5" s="36"/>
      <c r="F5" s="180" t="s">
        <v>32</v>
      </c>
    </row>
    <row r="6" spans="1:10" s="4" customFormat="1" ht="42" customHeight="1">
      <c r="A6" s="41"/>
      <c r="B6" s="42" t="s">
        <v>34</v>
      </c>
      <c r="C6" s="33"/>
      <c r="D6" s="181"/>
      <c r="E6" s="37"/>
      <c r="F6" s="181"/>
      <c r="J6" s="7"/>
    </row>
    <row r="7" spans="1:10" s="4" customFormat="1" ht="30" customHeight="1">
      <c r="A7" s="43"/>
      <c r="B7" s="54" t="s">
        <v>368</v>
      </c>
      <c r="C7" s="38"/>
      <c r="D7" s="30" t="s">
        <v>150</v>
      </c>
      <c r="E7" s="34"/>
      <c r="F7" s="30" t="s">
        <v>151</v>
      </c>
      <c r="J7" s="7"/>
    </row>
    <row r="8" spans="1:10" s="4" customFormat="1" ht="30" customHeight="1">
      <c r="A8" s="43"/>
      <c r="B8" s="54">
        <v>45</v>
      </c>
      <c r="C8" s="38"/>
      <c r="D8" s="30" t="s">
        <v>152</v>
      </c>
      <c r="E8" s="34"/>
      <c r="F8" s="30" t="s">
        <v>153</v>
      </c>
      <c r="J8" s="7"/>
    </row>
    <row r="9" spans="1:10" s="4" customFormat="1" ht="30" customHeight="1">
      <c r="A9" s="43"/>
      <c r="B9" s="54" t="s">
        <v>401</v>
      </c>
      <c r="C9" s="38"/>
      <c r="D9" s="30" t="s">
        <v>154</v>
      </c>
      <c r="E9" s="34"/>
      <c r="F9" s="30" t="s">
        <v>155</v>
      </c>
      <c r="J9" s="7"/>
    </row>
    <row r="10" spans="1:10" s="4" customFormat="1" ht="30" customHeight="1">
      <c r="A10" s="43"/>
      <c r="B10" s="55" t="s">
        <v>402</v>
      </c>
      <c r="C10" s="39"/>
      <c r="D10" s="31" t="s">
        <v>156</v>
      </c>
      <c r="E10" s="35"/>
      <c r="F10" s="31" t="s">
        <v>157</v>
      </c>
      <c r="J10" s="7"/>
    </row>
    <row r="11" spans="1:10" s="4" customFormat="1" ht="30" customHeight="1">
      <c r="A11" s="43"/>
      <c r="B11" s="55" t="s">
        <v>403</v>
      </c>
      <c r="C11" s="39"/>
      <c r="D11" s="31" t="s">
        <v>158</v>
      </c>
      <c r="E11" s="35"/>
      <c r="F11" s="31" t="s">
        <v>159</v>
      </c>
      <c r="J11" s="7"/>
    </row>
    <row r="12" spans="1:10" s="4" customFormat="1" ht="30" customHeight="1">
      <c r="A12" s="43"/>
      <c r="B12" s="54" t="s">
        <v>404</v>
      </c>
      <c r="C12" s="38"/>
      <c r="D12" s="30" t="s">
        <v>160</v>
      </c>
      <c r="E12" s="34"/>
      <c r="F12" s="30" t="s">
        <v>161</v>
      </c>
      <c r="J12" s="7"/>
    </row>
    <row r="13" spans="1:10" s="4" customFormat="1" ht="30" customHeight="1">
      <c r="A13" s="43"/>
      <c r="B13" s="55" t="s">
        <v>405</v>
      </c>
      <c r="C13" s="39"/>
      <c r="D13" s="31" t="s">
        <v>160</v>
      </c>
      <c r="E13" s="35"/>
      <c r="F13" s="31" t="s">
        <v>161</v>
      </c>
      <c r="J13" s="7"/>
    </row>
    <row r="14" spans="1:10" s="4" customFormat="1" ht="30" customHeight="1">
      <c r="A14" s="43"/>
      <c r="B14" s="54" t="s">
        <v>406</v>
      </c>
      <c r="C14" s="38"/>
      <c r="D14" s="30" t="s">
        <v>387</v>
      </c>
      <c r="E14" s="34"/>
      <c r="F14" s="30" t="s">
        <v>162</v>
      </c>
      <c r="J14" s="7"/>
    </row>
    <row r="15" spans="1:10" s="4" customFormat="1" ht="30" customHeight="1">
      <c r="A15" s="43"/>
      <c r="B15" s="55" t="s">
        <v>407</v>
      </c>
      <c r="C15" s="39"/>
      <c r="D15" s="31" t="s">
        <v>163</v>
      </c>
      <c r="E15" s="35"/>
      <c r="F15" s="31" t="s">
        <v>164</v>
      </c>
      <c r="J15" s="7"/>
    </row>
    <row r="16" spans="1:10" s="4" customFormat="1" ht="30" customHeight="1">
      <c r="A16" s="43"/>
      <c r="B16" s="55" t="s">
        <v>408</v>
      </c>
      <c r="C16" s="39"/>
      <c r="D16" s="31" t="s">
        <v>388</v>
      </c>
      <c r="E16" s="35"/>
      <c r="F16" s="31" t="s">
        <v>165</v>
      </c>
      <c r="J16" s="7"/>
    </row>
    <row r="17" spans="1:10" s="4" customFormat="1" ht="30" customHeight="1">
      <c r="A17" s="43"/>
      <c r="B17" s="54" t="s">
        <v>409</v>
      </c>
      <c r="C17" s="38"/>
      <c r="D17" s="30" t="s">
        <v>389</v>
      </c>
      <c r="E17" s="34"/>
      <c r="F17" s="30" t="s">
        <v>166</v>
      </c>
      <c r="J17" s="7"/>
    </row>
    <row r="18" spans="1:10" s="4" customFormat="1" ht="30" customHeight="1">
      <c r="A18" s="43"/>
      <c r="B18" s="55" t="s">
        <v>410</v>
      </c>
      <c r="C18" s="39"/>
      <c r="D18" s="31" t="s">
        <v>389</v>
      </c>
      <c r="E18" s="35"/>
      <c r="F18" s="31" t="s">
        <v>166</v>
      </c>
      <c r="J18" s="7"/>
    </row>
    <row r="19" spans="1:10" s="4" customFormat="1" ht="30" customHeight="1">
      <c r="A19" s="43"/>
      <c r="B19" s="54">
        <v>46</v>
      </c>
      <c r="C19" s="38"/>
      <c r="D19" s="30" t="s">
        <v>167</v>
      </c>
      <c r="E19" s="34"/>
      <c r="F19" s="30" t="s">
        <v>168</v>
      </c>
      <c r="J19" s="7"/>
    </row>
    <row r="20" spans="1:10" s="4" customFormat="1" ht="30" customHeight="1">
      <c r="A20" s="43"/>
      <c r="B20" s="54" t="s">
        <v>411</v>
      </c>
      <c r="C20" s="38"/>
      <c r="D20" s="30" t="s">
        <v>169</v>
      </c>
      <c r="E20" s="34"/>
      <c r="F20" s="30" t="s">
        <v>170</v>
      </c>
      <c r="J20" s="7"/>
    </row>
    <row r="21" spans="1:10" s="4" customFormat="1" ht="30" customHeight="1">
      <c r="A21" s="43"/>
      <c r="B21" s="55" t="s">
        <v>412</v>
      </c>
      <c r="C21" s="39"/>
      <c r="D21" s="31" t="s">
        <v>171</v>
      </c>
      <c r="E21" s="35"/>
      <c r="F21" s="31" t="s">
        <v>172</v>
      </c>
      <c r="J21" s="7"/>
    </row>
    <row r="22" spans="1:10" s="4" customFormat="1" ht="30" customHeight="1">
      <c r="A22" s="43"/>
      <c r="B22" s="55" t="s">
        <v>413</v>
      </c>
      <c r="C22" s="39"/>
      <c r="D22" s="31" t="s">
        <v>173</v>
      </c>
      <c r="E22" s="35"/>
      <c r="F22" s="31" t="s">
        <v>174</v>
      </c>
      <c r="J22" s="7"/>
    </row>
    <row r="23" spans="1:10" s="4" customFormat="1" ht="30" customHeight="1">
      <c r="A23" s="43"/>
      <c r="B23" s="55" t="s">
        <v>414</v>
      </c>
      <c r="C23" s="39"/>
      <c r="D23" s="31" t="s">
        <v>175</v>
      </c>
      <c r="E23" s="35"/>
      <c r="F23" s="31" t="s">
        <v>176</v>
      </c>
      <c r="J23" s="7"/>
    </row>
    <row r="24" spans="1:10" s="4" customFormat="1" ht="30" customHeight="1">
      <c r="A24" s="43"/>
      <c r="B24" s="55" t="s">
        <v>415</v>
      </c>
      <c r="C24" s="39"/>
      <c r="D24" s="31" t="s">
        <v>177</v>
      </c>
      <c r="E24" s="35"/>
      <c r="F24" s="31" t="s">
        <v>178</v>
      </c>
      <c r="J24" s="7"/>
    </row>
    <row r="25" spans="1:10" s="4" customFormat="1" ht="35.25" customHeight="1">
      <c r="A25" s="43"/>
      <c r="B25" s="55" t="s">
        <v>416</v>
      </c>
      <c r="C25" s="39"/>
      <c r="D25" s="31" t="s">
        <v>179</v>
      </c>
      <c r="E25" s="35"/>
      <c r="F25" s="31" t="s">
        <v>180</v>
      </c>
      <c r="J25" s="7"/>
    </row>
    <row r="26" spans="1:10" s="4" customFormat="1" ht="42.75" customHeight="1">
      <c r="A26" s="43"/>
      <c r="B26" s="55" t="s">
        <v>417</v>
      </c>
      <c r="C26" s="39"/>
      <c r="D26" s="31" t="s">
        <v>181</v>
      </c>
      <c r="E26" s="35"/>
      <c r="F26" s="31" t="s">
        <v>182</v>
      </c>
      <c r="J26" s="7"/>
    </row>
    <row r="27" spans="1:10" s="4" customFormat="1" ht="30" customHeight="1">
      <c r="A27" s="43"/>
      <c r="B27" s="55" t="s">
        <v>418</v>
      </c>
      <c r="C27" s="39"/>
      <c r="D27" s="31" t="s">
        <v>183</v>
      </c>
      <c r="E27" s="35"/>
      <c r="F27" s="31" t="s">
        <v>184</v>
      </c>
      <c r="J27" s="7"/>
    </row>
    <row r="28" spans="1:10" s="4" customFormat="1" ht="30" customHeight="1">
      <c r="A28" s="43"/>
      <c r="B28" s="55" t="s">
        <v>419</v>
      </c>
      <c r="C28" s="39"/>
      <c r="D28" s="31" t="s">
        <v>185</v>
      </c>
      <c r="E28" s="35"/>
      <c r="F28" s="31" t="s">
        <v>186</v>
      </c>
      <c r="J28" s="7"/>
    </row>
    <row r="29" spans="1:10" s="4" customFormat="1" ht="30" customHeight="1">
      <c r="A29" s="43"/>
      <c r="B29" s="55" t="s">
        <v>420</v>
      </c>
      <c r="C29" s="39"/>
      <c r="D29" s="31" t="s">
        <v>187</v>
      </c>
      <c r="E29" s="35"/>
      <c r="F29" s="31" t="s">
        <v>188</v>
      </c>
    </row>
    <row r="30" spans="1:10" s="4" customFormat="1" ht="30" customHeight="1">
      <c r="A30" s="43"/>
      <c r="B30" s="54" t="s">
        <v>421</v>
      </c>
      <c r="C30" s="38"/>
      <c r="D30" s="30" t="s">
        <v>189</v>
      </c>
      <c r="E30" s="34"/>
      <c r="F30" s="30" t="s">
        <v>190</v>
      </c>
    </row>
    <row r="31" spans="1:10" s="4" customFormat="1" ht="30" customHeight="1">
      <c r="A31" s="43"/>
      <c r="B31" s="55" t="s">
        <v>422</v>
      </c>
      <c r="C31" s="39"/>
      <c r="D31" s="31" t="s">
        <v>191</v>
      </c>
      <c r="E31" s="35"/>
      <c r="F31" s="31" t="s">
        <v>192</v>
      </c>
    </row>
    <row r="32" spans="1:10" s="4" customFormat="1" ht="30" customHeight="1">
      <c r="A32" s="43"/>
      <c r="B32" s="55" t="s">
        <v>423</v>
      </c>
      <c r="C32" s="39"/>
      <c r="D32" s="31" t="s">
        <v>193</v>
      </c>
      <c r="E32" s="35"/>
      <c r="F32" s="31" t="s">
        <v>194</v>
      </c>
    </row>
    <row r="33" spans="1:6" s="4" customFormat="1" ht="30" customHeight="1">
      <c r="A33" s="43"/>
      <c r="B33" s="55" t="s">
        <v>424</v>
      </c>
      <c r="C33" s="39"/>
      <c r="D33" s="31" t="s">
        <v>195</v>
      </c>
      <c r="E33" s="35"/>
      <c r="F33" s="31" t="s">
        <v>196</v>
      </c>
    </row>
    <row r="34" spans="1:6" s="4" customFormat="1" ht="30" customHeight="1">
      <c r="A34" s="43"/>
      <c r="B34" s="55" t="s">
        <v>425</v>
      </c>
      <c r="C34" s="39"/>
      <c r="D34" s="31" t="s">
        <v>197</v>
      </c>
      <c r="E34" s="35"/>
      <c r="F34" s="31" t="s">
        <v>198</v>
      </c>
    </row>
    <row r="35" spans="1:6" s="4" customFormat="1" ht="30" customHeight="1">
      <c r="A35" s="43"/>
      <c r="B35" s="54" t="s">
        <v>426</v>
      </c>
      <c r="C35" s="38"/>
      <c r="D35" s="30" t="s">
        <v>199</v>
      </c>
      <c r="E35" s="34"/>
      <c r="F35" s="30" t="s">
        <v>200</v>
      </c>
    </row>
    <row r="36" spans="1:6" s="4" customFormat="1" ht="30" customHeight="1">
      <c r="A36" s="43"/>
      <c r="B36" s="55" t="s">
        <v>427</v>
      </c>
      <c r="C36" s="39"/>
      <c r="D36" s="31" t="s">
        <v>201</v>
      </c>
      <c r="E36" s="35"/>
      <c r="F36" s="31" t="s">
        <v>202</v>
      </c>
    </row>
    <row r="37" spans="1:6" s="4" customFormat="1" ht="30" customHeight="1">
      <c r="A37" s="43"/>
      <c r="B37" s="55" t="s">
        <v>428</v>
      </c>
      <c r="C37" s="39"/>
      <c r="D37" s="31" t="s">
        <v>203</v>
      </c>
      <c r="E37" s="35"/>
      <c r="F37" s="31" t="s">
        <v>204</v>
      </c>
    </row>
    <row r="38" spans="1:6" s="4" customFormat="1" ht="30" customHeight="1">
      <c r="A38" s="43"/>
      <c r="B38" s="55" t="s">
        <v>429</v>
      </c>
      <c r="C38" s="39"/>
      <c r="D38" s="31" t="s">
        <v>205</v>
      </c>
      <c r="E38" s="35"/>
      <c r="F38" s="31" t="s">
        <v>206</v>
      </c>
    </row>
    <row r="39" spans="1:6" s="4" customFormat="1" ht="30" customHeight="1">
      <c r="A39" s="43"/>
      <c r="B39" s="55" t="s">
        <v>430</v>
      </c>
      <c r="C39" s="39"/>
      <c r="D39" s="31" t="s">
        <v>207</v>
      </c>
      <c r="E39" s="35"/>
      <c r="F39" s="31" t="s">
        <v>208</v>
      </c>
    </row>
    <row r="40" spans="1:6" s="4" customFormat="1" ht="30" customHeight="1">
      <c r="A40" s="43"/>
      <c r="B40" s="55" t="s">
        <v>431</v>
      </c>
      <c r="C40" s="39"/>
      <c r="D40" s="31" t="s">
        <v>209</v>
      </c>
      <c r="E40" s="35"/>
      <c r="F40" s="31" t="s">
        <v>210</v>
      </c>
    </row>
    <row r="41" spans="1:6" s="4" customFormat="1" ht="30" customHeight="1">
      <c r="A41" s="43"/>
      <c r="B41" s="55" t="s">
        <v>432</v>
      </c>
      <c r="C41" s="39"/>
      <c r="D41" s="31" t="s">
        <v>211</v>
      </c>
      <c r="E41" s="35"/>
      <c r="F41" s="31" t="s">
        <v>212</v>
      </c>
    </row>
    <row r="42" spans="1:6" s="4" customFormat="1" ht="30" customHeight="1">
      <c r="A42" s="43"/>
      <c r="B42" s="55" t="s">
        <v>433</v>
      </c>
      <c r="C42" s="39"/>
      <c r="D42" s="31" t="s">
        <v>213</v>
      </c>
      <c r="E42" s="35"/>
      <c r="F42" s="31" t="s">
        <v>214</v>
      </c>
    </row>
    <row r="43" spans="1:6" s="4" customFormat="1" ht="30" customHeight="1">
      <c r="A43" s="43"/>
      <c r="B43" s="55" t="s">
        <v>434</v>
      </c>
      <c r="C43" s="39"/>
      <c r="D43" s="31" t="s">
        <v>215</v>
      </c>
      <c r="E43" s="35"/>
      <c r="F43" s="31" t="s">
        <v>216</v>
      </c>
    </row>
    <row r="44" spans="1:6" s="4" customFormat="1" ht="30" customHeight="1">
      <c r="A44" s="43"/>
      <c r="B44" s="55" t="s">
        <v>435</v>
      </c>
      <c r="C44" s="39"/>
      <c r="D44" s="31" t="s">
        <v>217</v>
      </c>
      <c r="E44" s="35"/>
      <c r="F44" s="31" t="s">
        <v>218</v>
      </c>
    </row>
    <row r="45" spans="1:6" s="4" customFormat="1" ht="30" customHeight="1">
      <c r="A45" s="43"/>
      <c r="B45" s="54" t="s">
        <v>436</v>
      </c>
      <c r="C45" s="38"/>
      <c r="D45" s="30" t="s">
        <v>219</v>
      </c>
      <c r="E45" s="34"/>
      <c r="F45" s="30" t="s">
        <v>220</v>
      </c>
    </row>
    <row r="46" spans="1:6" s="4" customFormat="1" ht="30" customHeight="1">
      <c r="A46" s="43"/>
      <c r="B46" s="55" t="s">
        <v>437</v>
      </c>
      <c r="C46" s="39"/>
      <c r="D46" s="31" t="s">
        <v>221</v>
      </c>
      <c r="E46" s="35"/>
      <c r="F46" s="31" t="s">
        <v>222</v>
      </c>
    </row>
    <row r="47" spans="1:6" s="4" customFormat="1" ht="30" customHeight="1">
      <c r="A47" s="43"/>
      <c r="B47" s="55" t="s">
        <v>438</v>
      </c>
      <c r="C47" s="39"/>
      <c r="D47" s="31" t="s">
        <v>223</v>
      </c>
      <c r="E47" s="35"/>
      <c r="F47" s="31" t="s">
        <v>224</v>
      </c>
    </row>
    <row r="48" spans="1:6" s="4" customFormat="1" ht="30" customHeight="1">
      <c r="A48" s="43"/>
      <c r="B48" s="55" t="s">
        <v>439</v>
      </c>
      <c r="C48" s="39"/>
      <c r="D48" s="31" t="s">
        <v>225</v>
      </c>
      <c r="E48" s="35"/>
      <c r="F48" s="31" t="s">
        <v>226</v>
      </c>
    </row>
    <row r="49" spans="1:6" s="4" customFormat="1" ht="30" customHeight="1">
      <c r="A49" s="43"/>
      <c r="B49" s="55" t="s">
        <v>440</v>
      </c>
      <c r="C49" s="39"/>
      <c r="D49" s="31" t="s">
        <v>227</v>
      </c>
      <c r="E49" s="35"/>
      <c r="F49" s="31" t="s">
        <v>228</v>
      </c>
    </row>
    <row r="50" spans="1:6" s="4" customFormat="1" ht="30" customHeight="1">
      <c r="A50" s="43"/>
      <c r="B50" s="55" t="s">
        <v>441</v>
      </c>
      <c r="C50" s="39"/>
      <c r="D50" s="31" t="s">
        <v>229</v>
      </c>
      <c r="E50" s="35"/>
      <c r="F50" s="31" t="s">
        <v>230</v>
      </c>
    </row>
    <row r="51" spans="1:6" s="4" customFormat="1" ht="30" customHeight="1">
      <c r="A51" s="43"/>
      <c r="B51" s="55" t="s">
        <v>442</v>
      </c>
      <c r="C51" s="39"/>
      <c r="D51" s="31" t="s">
        <v>231</v>
      </c>
      <c r="E51" s="35"/>
      <c r="F51" s="31" t="s">
        <v>232</v>
      </c>
    </row>
    <row r="52" spans="1:6" s="4" customFormat="1" ht="30" customHeight="1">
      <c r="A52" s="43"/>
      <c r="B52" s="55" t="s">
        <v>443</v>
      </c>
      <c r="C52" s="39"/>
      <c r="D52" s="31" t="s">
        <v>233</v>
      </c>
      <c r="E52" s="35"/>
      <c r="F52" s="31" t="s">
        <v>234</v>
      </c>
    </row>
    <row r="53" spans="1:6" s="4" customFormat="1" ht="30" customHeight="1">
      <c r="A53" s="43"/>
      <c r="B53" s="55" t="s">
        <v>444</v>
      </c>
      <c r="C53" s="39"/>
      <c r="D53" s="31" t="s">
        <v>235</v>
      </c>
      <c r="E53" s="35"/>
      <c r="F53" s="31" t="s">
        <v>236</v>
      </c>
    </row>
    <row r="54" spans="1:6" s="4" customFormat="1" ht="30" customHeight="1">
      <c r="A54" s="43"/>
      <c r="B54" s="55" t="s">
        <v>445</v>
      </c>
      <c r="C54" s="39"/>
      <c r="D54" s="31" t="s">
        <v>237</v>
      </c>
      <c r="E54" s="35"/>
      <c r="F54" s="31" t="s">
        <v>238</v>
      </c>
    </row>
    <row r="55" spans="1:6" s="4" customFormat="1" ht="30" customHeight="1">
      <c r="A55" s="43"/>
      <c r="B55" s="54" t="s">
        <v>446</v>
      </c>
      <c r="C55" s="38"/>
      <c r="D55" s="30" t="s">
        <v>239</v>
      </c>
      <c r="E55" s="34"/>
      <c r="F55" s="30" t="s">
        <v>240</v>
      </c>
    </row>
    <row r="56" spans="1:6" s="4" customFormat="1" ht="30" customHeight="1">
      <c r="A56" s="43"/>
      <c r="B56" s="55" t="s">
        <v>447</v>
      </c>
      <c r="C56" s="39"/>
      <c r="D56" s="31" t="s">
        <v>241</v>
      </c>
      <c r="E56" s="35"/>
      <c r="F56" s="31" t="s">
        <v>242</v>
      </c>
    </row>
    <row r="57" spans="1:6" s="4" customFormat="1" ht="30" customHeight="1">
      <c r="A57" s="43"/>
      <c r="B57" s="55" t="s">
        <v>448</v>
      </c>
      <c r="C57" s="39"/>
      <c r="D57" s="31" t="s">
        <v>243</v>
      </c>
      <c r="E57" s="35"/>
      <c r="F57" s="31" t="s">
        <v>244</v>
      </c>
    </row>
    <row r="58" spans="1:6" s="4" customFormat="1" ht="30" customHeight="1">
      <c r="A58" s="43"/>
      <c r="B58" s="54" t="s">
        <v>449</v>
      </c>
      <c r="C58" s="38"/>
      <c r="D58" s="30" t="s">
        <v>245</v>
      </c>
      <c r="E58" s="34"/>
      <c r="F58" s="30" t="s">
        <v>246</v>
      </c>
    </row>
    <row r="59" spans="1:6" s="4" customFormat="1" ht="30" customHeight="1">
      <c r="A59" s="43"/>
      <c r="B59" s="55" t="s">
        <v>450</v>
      </c>
      <c r="C59" s="39"/>
      <c r="D59" s="31" t="s">
        <v>247</v>
      </c>
      <c r="E59" s="35"/>
      <c r="F59" s="31" t="s">
        <v>248</v>
      </c>
    </row>
    <row r="60" spans="1:6" s="4" customFormat="1" ht="30" customHeight="1">
      <c r="A60" s="43"/>
      <c r="B60" s="55" t="s">
        <v>451</v>
      </c>
      <c r="C60" s="39"/>
      <c r="D60" s="31" t="s">
        <v>249</v>
      </c>
      <c r="E60" s="35"/>
      <c r="F60" s="31" t="s">
        <v>250</v>
      </c>
    </row>
    <row r="61" spans="1:6" s="4" customFormat="1" ht="30" customHeight="1">
      <c r="A61" s="43"/>
      <c r="B61" s="55" t="s">
        <v>452</v>
      </c>
      <c r="C61" s="39"/>
      <c r="D61" s="31" t="s">
        <v>251</v>
      </c>
      <c r="E61" s="35"/>
      <c r="F61" s="31" t="s">
        <v>252</v>
      </c>
    </row>
    <row r="62" spans="1:6" s="4" customFormat="1" ht="30" customHeight="1">
      <c r="A62" s="43"/>
      <c r="B62" s="55" t="s">
        <v>454</v>
      </c>
      <c r="C62" s="39"/>
      <c r="D62" s="31" t="s">
        <v>253</v>
      </c>
      <c r="E62" s="35"/>
      <c r="F62" s="31" t="s">
        <v>254</v>
      </c>
    </row>
    <row r="63" spans="1:6" s="4" customFormat="1" ht="30" customHeight="1">
      <c r="A63" s="43"/>
      <c r="B63" s="55" t="s">
        <v>453</v>
      </c>
      <c r="C63" s="39"/>
      <c r="D63" s="31" t="s">
        <v>255</v>
      </c>
      <c r="E63" s="35"/>
      <c r="F63" s="31" t="s">
        <v>256</v>
      </c>
    </row>
    <row r="64" spans="1:6" s="4" customFormat="1" ht="30" customHeight="1">
      <c r="A64" s="43"/>
      <c r="B64" s="55" t="s">
        <v>455</v>
      </c>
      <c r="C64" s="39"/>
      <c r="D64" s="31" t="s">
        <v>257</v>
      </c>
      <c r="E64" s="35"/>
      <c r="F64" s="31" t="s">
        <v>258</v>
      </c>
    </row>
    <row r="65" spans="1:6" s="4" customFormat="1" ht="30" customHeight="1">
      <c r="A65" s="43"/>
      <c r="B65" s="54" t="s">
        <v>456</v>
      </c>
      <c r="C65" s="38"/>
      <c r="D65" s="30" t="s">
        <v>259</v>
      </c>
      <c r="E65" s="34"/>
      <c r="F65" s="30" t="s">
        <v>260</v>
      </c>
    </row>
    <row r="66" spans="1:6" s="4" customFormat="1" ht="30" customHeight="1">
      <c r="A66" s="43"/>
      <c r="B66" s="55" t="s">
        <v>457</v>
      </c>
      <c r="C66" s="39"/>
      <c r="D66" s="31" t="s">
        <v>391</v>
      </c>
      <c r="E66" s="35"/>
      <c r="F66" s="31" t="s">
        <v>261</v>
      </c>
    </row>
    <row r="67" spans="1:6" s="4" customFormat="1" ht="30" customHeight="1">
      <c r="A67" s="43"/>
      <c r="B67" s="55" t="s">
        <v>458</v>
      </c>
      <c r="C67" s="39"/>
      <c r="D67" s="31" t="s">
        <v>262</v>
      </c>
      <c r="E67" s="35"/>
      <c r="F67" s="31" t="s">
        <v>263</v>
      </c>
    </row>
    <row r="68" spans="1:6" s="4" customFormat="1" ht="30" customHeight="1">
      <c r="A68" s="43"/>
      <c r="B68" s="55" t="s">
        <v>459</v>
      </c>
      <c r="C68" s="39"/>
      <c r="D68" s="31" t="s">
        <v>264</v>
      </c>
      <c r="E68" s="35"/>
      <c r="F68" s="31" t="s">
        <v>265</v>
      </c>
    </row>
    <row r="69" spans="1:6" s="4" customFormat="1" ht="30" customHeight="1">
      <c r="A69" s="43"/>
      <c r="B69" s="55" t="s">
        <v>460</v>
      </c>
      <c r="C69" s="39"/>
      <c r="D69" s="31" t="s">
        <v>266</v>
      </c>
      <c r="E69" s="35"/>
      <c r="F69" s="31" t="s">
        <v>267</v>
      </c>
    </row>
    <row r="70" spans="1:6" s="4" customFormat="1" ht="30" customHeight="1">
      <c r="A70" s="43"/>
      <c r="B70" s="55" t="s">
        <v>461</v>
      </c>
      <c r="C70" s="39"/>
      <c r="D70" s="31" t="s">
        <v>268</v>
      </c>
      <c r="E70" s="35"/>
      <c r="F70" s="31" t="s">
        <v>269</v>
      </c>
    </row>
    <row r="71" spans="1:6" s="4" customFormat="1" ht="30" customHeight="1">
      <c r="A71" s="43"/>
      <c r="B71" s="55" t="s">
        <v>462</v>
      </c>
      <c r="C71" s="39"/>
      <c r="D71" s="31" t="s">
        <v>270</v>
      </c>
      <c r="E71" s="35"/>
      <c r="F71" s="31" t="s">
        <v>271</v>
      </c>
    </row>
    <row r="72" spans="1:6" s="4" customFormat="1" ht="30" customHeight="1">
      <c r="A72" s="43"/>
      <c r="B72" s="55" t="s">
        <v>463</v>
      </c>
      <c r="C72" s="39"/>
      <c r="D72" s="31" t="s">
        <v>272</v>
      </c>
      <c r="E72" s="35"/>
      <c r="F72" s="31" t="s">
        <v>273</v>
      </c>
    </row>
    <row r="73" spans="1:6" s="4" customFormat="1" ht="30" customHeight="1">
      <c r="A73" s="43"/>
      <c r="B73" s="54" t="s">
        <v>464</v>
      </c>
      <c r="C73" s="38"/>
      <c r="D73" s="30" t="s">
        <v>274</v>
      </c>
      <c r="E73" s="34"/>
      <c r="F73" s="30" t="s">
        <v>275</v>
      </c>
    </row>
    <row r="74" spans="1:6" s="4" customFormat="1" ht="30" customHeight="1">
      <c r="A74" s="43"/>
      <c r="B74" s="55" t="s">
        <v>465</v>
      </c>
      <c r="C74" s="39"/>
      <c r="D74" s="31" t="s">
        <v>274</v>
      </c>
      <c r="E74" s="35"/>
      <c r="F74" s="31" t="s">
        <v>275</v>
      </c>
    </row>
    <row r="75" spans="1:6" s="4" customFormat="1" ht="30" customHeight="1">
      <c r="A75" s="43"/>
      <c r="B75" s="54">
        <v>47</v>
      </c>
      <c r="C75" s="38"/>
      <c r="D75" s="30" t="s">
        <v>276</v>
      </c>
      <c r="E75" s="34"/>
      <c r="F75" s="30" t="s">
        <v>277</v>
      </c>
    </row>
    <row r="76" spans="1:6" s="4" customFormat="1" ht="30" customHeight="1">
      <c r="A76" s="43"/>
      <c r="B76" s="54" t="s">
        <v>466</v>
      </c>
      <c r="C76" s="38"/>
      <c r="D76" s="30" t="s">
        <v>278</v>
      </c>
      <c r="E76" s="34"/>
      <c r="F76" s="30" t="s">
        <v>279</v>
      </c>
    </row>
    <row r="77" spans="1:6" s="4" customFormat="1" ht="30" customHeight="1">
      <c r="A77" s="43"/>
      <c r="B77" s="55" t="s">
        <v>467</v>
      </c>
      <c r="C77" s="39"/>
      <c r="D77" s="31" t="s">
        <v>280</v>
      </c>
      <c r="E77" s="35"/>
      <c r="F77" s="31" t="s">
        <v>281</v>
      </c>
    </row>
    <row r="78" spans="1:6" s="4" customFormat="1" ht="30" customHeight="1">
      <c r="A78" s="43"/>
      <c r="B78" s="55" t="s">
        <v>468</v>
      </c>
      <c r="C78" s="39"/>
      <c r="D78" s="31" t="s">
        <v>282</v>
      </c>
      <c r="E78" s="35"/>
      <c r="F78" s="31" t="s">
        <v>283</v>
      </c>
    </row>
    <row r="79" spans="1:6" s="4" customFormat="1" ht="30" customHeight="1">
      <c r="A79" s="43"/>
      <c r="B79" s="54" t="s">
        <v>469</v>
      </c>
      <c r="C79" s="38"/>
      <c r="D79" s="30" t="s">
        <v>284</v>
      </c>
      <c r="E79" s="34"/>
      <c r="F79" s="30" t="s">
        <v>285</v>
      </c>
    </row>
    <row r="80" spans="1:6" s="4" customFormat="1" ht="30" customHeight="1">
      <c r="A80" s="43"/>
      <c r="B80" s="55" t="s">
        <v>470</v>
      </c>
      <c r="C80" s="39"/>
      <c r="D80" s="31" t="s">
        <v>286</v>
      </c>
      <c r="E80" s="35"/>
      <c r="F80" s="31" t="s">
        <v>287</v>
      </c>
    </row>
    <row r="81" spans="1:6" s="4" customFormat="1" ht="30" customHeight="1">
      <c r="A81" s="43"/>
      <c r="B81" s="55" t="s">
        <v>471</v>
      </c>
      <c r="C81" s="39"/>
      <c r="D81" s="31" t="s">
        <v>288</v>
      </c>
      <c r="E81" s="35"/>
      <c r="F81" s="31" t="s">
        <v>289</v>
      </c>
    </row>
    <row r="82" spans="1:6" s="4" customFormat="1" ht="30" customHeight="1">
      <c r="A82" s="43"/>
      <c r="B82" s="55" t="s">
        <v>472</v>
      </c>
      <c r="C82" s="39"/>
      <c r="D82" s="31" t="s">
        <v>290</v>
      </c>
      <c r="E82" s="35"/>
      <c r="F82" s="31" t="s">
        <v>291</v>
      </c>
    </row>
    <row r="83" spans="1:6" s="4" customFormat="1" ht="30" customHeight="1">
      <c r="A83" s="43"/>
      <c r="B83" s="55" t="s">
        <v>473</v>
      </c>
      <c r="C83" s="39"/>
      <c r="D83" s="31" t="s">
        <v>292</v>
      </c>
      <c r="E83" s="35"/>
      <c r="F83" s="31" t="s">
        <v>293</v>
      </c>
    </row>
    <row r="84" spans="1:6" s="4" customFormat="1" ht="30" customHeight="1">
      <c r="A84" s="43"/>
      <c r="B84" s="55" t="s">
        <v>474</v>
      </c>
      <c r="C84" s="39"/>
      <c r="D84" s="31" t="s">
        <v>294</v>
      </c>
      <c r="E84" s="35"/>
      <c r="F84" s="31" t="s">
        <v>295</v>
      </c>
    </row>
    <row r="85" spans="1:6" s="4" customFormat="1" ht="30" customHeight="1">
      <c r="A85" s="43"/>
      <c r="B85" s="55" t="s">
        <v>475</v>
      </c>
      <c r="C85" s="39"/>
      <c r="D85" s="31" t="s">
        <v>296</v>
      </c>
      <c r="E85" s="35"/>
      <c r="F85" s="31" t="s">
        <v>297</v>
      </c>
    </row>
    <row r="86" spans="1:6" s="4" customFormat="1" ht="30" customHeight="1">
      <c r="A86" s="43"/>
      <c r="B86" s="55" t="s">
        <v>476</v>
      </c>
      <c r="C86" s="39"/>
      <c r="D86" s="31" t="s">
        <v>298</v>
      </c>
      <c r="E86" s="35"/>
      <c r="F86" s="31" t="s">
        <v>299</v>
      </c>
    </row>
    <row r="87" spans="1:6" s="4" customFormat="1" ht="30" customHeight="1">
      <c r="A87" s="43"/>
      <c r="B87" s="54" t="s">
        <v>477</v>
      </c>
      <c r="C87" s="38"/>
      <c r="D87" s="30" t="s">
        <v>300</v>
      </c>
      <c r="E87" s="34"/>
      <c r="F87" s="30" t="s">
        <v>301</v>
      </c>
    </row>
    <row r="88" spans="1:6" s="4" customFormat="1" ht="30" customHeight="1">
      <c r="A88" s="43"/>
      <c r="B88" s="55" t="s">
        <v>478</v>
      </c>
      <c r="C88" s="39"/>
      <c r="D88" s="31" t="s">
        <v>302</v>
      </c>
      <c r="E88" s="35"/>
      <c r="F88" s="31" t="s">
        <v>303</v>
      </c>
    </row>
    <row r="89" spans="1:6" s="4" customFormat="1" ht="30" customHeight="1">
      <c r="A89" s="43"/>
      <c r="B89" s="54" t="s">
        <v>479</v>
      </c>
      <c r="C89" s="38"/>
      <c r="D89" s="30" t="s">
        <v>304</v>
      </c>
      <c r="E89" s="34"/>
      <c r="F89" s="30" t="s">
        <v>305</v>
      </c>
    </row>
    <row r="90" spans="1:6" s="4" customFormat="1" ht="44.25" customHeight="1">
      <c r="A90" s="43"/>
      <c r="B90" s="55" t="s">
        <v>480</v>
      </c>
      <c r="C90" s="39"/>
      <c r="D90" s="31" t="s">
        <v>306</v>
      </c>
      <c r="E90" s="35"/>
      <c r="F90" s="31" t="s">
        <v>307</v>
      </c>
    </row>
    <row r="91" spans="1:6" s="4" customFormat="1" ht="30" customHeight="1">
      <c r="A91" s="43"/>
      <c r="B91" s="55" t="s">
        <v>481</v>
      </c>
      <c r="C91" s="39"/>
      <c r="D91" s="31" t="s">
        <v>308</v>
      </c>
      <c r="E91" s="35"/>
      <c r="F91" s="31" t="s">
        <v>309</v>
      </c>
    </row>
    <row r="92" spans="1:6" s="4" customFormat="1" ht="30" customHeight="1">
      <c r="A92" s="43"/>
      <c r="B92" s="55" t="s">
        <v>482</v>
      </c>
      <c r="C92" s="39"/>
      <c r="D92" s="31" t="s">
        <v>310</v>
      </c>
      <c r="E92" s="35"/>
      <c r="F92" s="31" t="s">
        <v>311</v>
      </c>
    </row>
    <row r="93" spans="1:6" s="4" customFormat="1" ht="30" customHeight="1">
      <c r="A93" s="43"/>
      <c r="B93" s="54" t="s">
        <v>483</v>
      </c>
      <c r="C93" s="38"/>
      <c r="D93" s="30" t="s">
        <v>312</v>
      </c>
      <c r="E93" s="34"/>
      <c r="F93" s="30" t="s">
        <v>313</v>
      </c>
    </row>
    <row r="94" spans="1:6" s="4" customFormat="1" ht="30" customHeight="1">
      <c r="A94" s="43"/>
      <c r="B94" s="55" t="s">
        <v>484</v>
      </c>
      <c r="C94" s="39"/>
      <c r="D94" s="31" t="s">
        <v>314</v>
      </c>
      <c r="E94" s="35"/>
      <c r="F94" s="31" t="s">
        <v>315</v>
      </c>
    </row>
    <row r="95" spans="1:6" s="4" customFormat="1" ht="30" customHeight="1">
      <c r="A95" s="43"/>
      <c r="B95" s="55" t="s">
        <v>485</v>
      </c>
      <c r="C95" s="39"/>
      <c r="D95" s="31" t="s">
        <v>316</v>
      </c>
      <c r="E95" s="35"/>
      <c r="F95" s="31" t="s">
        <v>317</v>
      </c>
    </row>
    <row r="96" spans="1:6" s="4" customFormat="1" ht="30" customHeight="1">
      <c r="A96" s="43"/>
      <c r="B96" s="55" t="s">
        <v>486</v>
      </c>
      <c r="C96" s="39"/>
      <c r="D96" s="31" t="s">
        <v>369</v>
      </c>
      <c r="E96" s="35"/>
      <c r="F96" s="31" t="s">
        <v>370</v>
      </c>
    </row>
    <row r="97" spans="1:6" s="4" customFormat="1" ht="30" customHeight="1">
      <c r="A97" s="43"/>
      <c r="B97" s="55" t="s">
        <v>487</v>
      </c>
      <c r="C97" s="39"/>
      <c r="D97" s="31" t="s">
        <v>318</v>
      </c>
      <c r="E97" s="35"/>
      <c r="F97" s="31" t="s">
        <v>319</v>
      </c>
    </row>
    <row r="98" spans="1:6" s="4" customFormat="1" ht="30" customHeight="1">
      <c r="A98" s="43"/>
      <c r="B98" s="55" t="s">
        <v>488</v>
      </c>
      <c r="C98" s="39"/>
      <c r="D98" s="31" t="s">
        <v>320</v>
      </c>
      <c r="E98" s="35"/>
      <c r="F98" s="31" t="s">
        <v>321</v>
      </c>
    </row>
    <row r="99" spans="1:6" s="4" customFormat="1" ht="30" customHeight="1">
      <c r="A99" s="43"/>
      <c r="B99" s="54" t="s">
        <v>489</v>
      </c>
      <c r="C99" s="38"/>
      <c r="D99" s="30" t="s">
        <v>322</v>
      </c>
      <c r="E99" s="34"/>
      <c r="F99" s="30" t="s">
        <v>323</v>
      </c>
    </row>
    <row r="100" spans="1:6" s="4" customFormat="1" ht="30" customHeight="1">
      <c r="A100" s="43"/>
      <c r="B100" s="55" t="s">
        <v>490</v>
      </c>
      <c r="C100" s="39"/>
      <c r="D100" s="31" t="s">
        <v>324</v>
      </c>
      <c r="E100" s="35"/>
      <c r="F100" s="31" t="s">
        <v>325</v>
      </c>
    </row>
    <row r="101" spans="1:6" s="4" customFormat="1" ht="30" customHeight="1">
      <c r="A101" s="43"/>
      <c r="B101" s="55" t="s">
        <v>491</v>
      </c>
      <c r="C101" s="39"/>
      <c r="D101" s="31" t="s">
        <v>326</v>
      </c>
      <c r="E101" s="35"/>
      <c r="F101" s="31" t="s">
        <v>327</v>
      </c>
    </row>
    <row r="102" spans="1:6" s="4" customFormat="1" ht="30" customHeight="1">
      <c r="A102" s="43"/>
      <c r="B102" s="55" t="s">
        <v>492</v>
      </c>
      <c r="C102" s="39"/>
      <c r="D102" s="31" t="s">
        <v>328</v>
      </c>
      <c r="E102" s="35"/>
      <c r="F102" s="31" t="s">
        <v>329</v>
      </c>
    </row>
    <row r="103" spans="1:6" s="4" customFormat="1" ht="40.5" customHeight="1">
      <c r="A103" s="43"/>
      <c r="B103" s="55" t="s">
        <v>493</v>
      </c>
      <c r="C103" s="39"/>
      <c r="D103" s="31" t="s">
        <v>330</v>
      </c>
      <c r="E103" s="35"/>
      <c r="F103" s="31" t="s">
        <v>331</v>
      </c>
    </row>
    <row r="104" spans="1:6" s="4" customFormat="1" ht="30" customHeight="1">
      <c r="A104" s="43"/>
      <c r="B104" s="55" t="s">
        <v>494</v>
      </c>
      <c r="C104" s="39"/>
      <c r="D104" s="31" t="s">
        <v>332</v>
      </c>
      <c r="E104" s="35"/>
      <c r="F104" s="31" t="s">
        <v>333</v>
      </c>
    </row>
    <row r="105" spans="1:6" s="4" customFormat="1" ht="30" customHeight="1">
      <c r="A105" s="43"/>
      <c r="B105" s="54" t="s">
        <v>495</v>
      </c>
      <c r="C105" s="38"/>
      <c r="D105" s="30" t="s">
        <v>334</v>
      </c>
      <c r="E105" s="34"/>
      <c r="F105" s="30" t="s">
        <v>335</v>
      </c>
    </row>
    <row r="106" spans="1:6" s="4" customFormat="1" ht="30" customHeight="1">
      <c r="A106" s="43"/>
      <c r="B106" s="55" t="s">
        <v>496</v>
      </c>
      <c r="C106" s="39"/>
      <c r="D106" s="31" t="s">
        <v>336</v>
      </c>
      <c r="E106" s="35"/>
      <c r="F106" s="31" t="s">
        <v>337</v>
      </c>
    </row>
    <row r="107" spans="1:6" s="4" customFormat="1" ht="30" customHeight="1">
      <c r="A107" s="43"/>
      <c r="B107" s="55" t="s">
        <v>497</v>
      </c>
      <c r="C107" s="39"/>
      <c r="D107" s="31" t="s">
        <v>338</v>
      </c>
      <c r="E107" s="35"/>
      <c r="F107" s="31" t="s">
        <v>339</v>
      </c>
    </row>
    <row r="108" spans="1:6" s="4" customFormat="1" ht="30" customHeight="1">
      <c r="A108" s="43"/>
      <c r="B108" s="55" t="s">
        <v>498</v>
      </c>
      <c r="C108" s="39"/>
      <c r="D108" s="31" t="s">
        <v>340</v>
      </c>
      <c r="E108" s="35"/>
      <c r="F108" s="31" t="s">
        <v>341</v>
      </c>
    </row>
    <row r="109" spans="1:6" s="4" customFormat="1" ht="30" customHeight="1">
      <c r="A109" s="43"/>
      <c r="B109" s="55" t="s">
        <v>499</v>
      </c>
      <c r="C109" s="39"/>
      <c r="D109" s="31" t="s">
        <v>342</v>
      </c>
      <c r="E109" s="35"/>
      <c r="F109" s="31" t="s">
        <v>343</v>
      </c>
    </row>
    <row r="110" spans="1:6" s="4" customFormat="1" ht="30" customHeight="1">
      <c r="A110" s="43"/>
      <c r="B110" s="55" t="s">
        <v>500</v>
      </c>
      <c r="C110" s="39"/>
      <c r="D110" s="31" t="s">
        <v>344</v>
      </c>
      <c r="E110" s="35"/>
      <c r="F110" s="31" t="s">
        <v>345</v>
      </c>
    </row>
    <row r="111" spans="1:6" s="4" customFormat="1" ht="30" customHeight="1">
      <c r="A111" s="43"/>
      <c r="B111" s="55" t="s">
        <v>501</v>
      </c>
      <c r="C111" s="39"/>
      <c r="D111" s="31" t="s">
        <v>346</v>
      </c>
      <c r="E111" s="35"/>
      <c r="F111" s="31" t="s">
        <v>347</v>
      </c>
    </row>
    <row r="112" spans="1:6" s="4" customFormat="1" ht="30" customHeight="1">
      <c r="A112" s="43"/>
      <c r="B112" s="55" t="s">
        <v>502</v>
      </c>
      <c r="C112" s="39"/>
      <c r="D112" s="31" t="s">
        <v>348</v>
      </c>
      <c r="E112" s="35"/>
      <c r="F112" s="31" t="s">
        <v>349</v>
      </c>
    </row>
    <row r="113" spans="1:11" s="4" customFormat="1" ht="30" customHeight="1">
      <c r="A113" s="43"/>
      <c r="B113" s="55" t="s">
        <v>503</v>
      </c>
      <c r="C113" s="39"/>
      <c r="D113" s="31" t="s">
        <v>350</v>
      </c>
      <c r="E113" s="35"/>
      <c r="F113" s="31" t="s">
        <v>351</v>
      </c>
    </row>
    <row r="114" spans="1:11" s="4" customFormat="1" ht="30" customHeight="1">
      <c r="A114" s="43"/>
      <c r="B114" s="55" t="s">
        <v>504</v>
      </c>
      <c r="C114" s="39"/>
      <c r="D114" s="31" t="s">
        <v>352</v>
      </c>
      <c r="E114" s="35"/>
      <c r="F114" s="31" t="s">
        <v>353</v>
      </c>
    </row>
    <row r="115" spans="1:11" s="4" customFormat="1" ht="30" customHeight="1">
      <c r="A115" s="43"/>
      <c r="B115" s="54" t="s">
        <v>505</v>
      </c>
      <c r="C115" s="38"/>
      <c r="D115" s="30" t="s">
        <v>354</v>
      </c>
      <c r="E115" s="34"/>
      <c r="F115" s="30" t="s">
        <v>355</v>
      </c>
    </row>
    <row r="116" spans="1:11" s="4" customFormat="1" ht="30" customHeight="1">
      <c r="A116" s="43"/>
      <c r="B116" s="55" t="s">
        <v>506</v>
      </c>
      <c r="C116" s="39"/>
      <c r="D116" s="31" t="s">
        <v>356</v>
      </c>
      <c r="E116" s="35"/>
      <c r="F116" s="31" t="s">
        <v>357</v>
      </c>
    </row>
    <row r="117" spans="1:11" s="4" customFormat="1" ht="30" customHeight="1">
      <c r="A117" s="43"/>
      <c r="B117" s="55" t="s">
        <v>507</v>
      </c>
      <c r="C117" s="39"/>
      <c r="D117" s="31" t="s">
        <v>358</v>
      </c>
      <c r="E117" s="35"/>
      <c r="F117" s="31" t="s">
        <v>359</v>
      </c>
    </row>
    <row r="118" spans="1:11" s="4" customFormat="1" ht="30" customHeight="1">
      <c r="A118" s="43"/>
      <c r="B118" s="55" t="s">
        <v>508</v>
      </c>
      <c r="C118" s="39"/>
      <c r="D118" s="31" t="s">
        <v>360</v>
      </c>
      <c r="E118" s="35"/>
      <c r="F118" s="31" t="s">
        <v>361</v>
      </c>
    </row>
    <row r="119" spans="1:11" s="4" customFormat="1" ht="30" customHeight="1">
      <c r="A119" s="43"/>
      <c r="B119" s="54" t="s">
        <v>509</v>
      </c>
      <c r="C119" s="38"/>
      <c r="D119" s="30" t="s">
        <v>362</v>
      </c>
      <c r="E119" s="34"/>
      <c r="F119" s="30" t="s">
        <v>363</v>
      </c>
    </row>
    <row r="120" spans="1:11" s="4" customFormat="1" ht="30" customHeight="1">
      <c r="A120" s="43"/>
      <c r="B120" s="55" t="s">
        <v>510</v>
      </c>
      <c r="C120" s="39"/>
      <c r="D120" s="31" t="s">
        <v>364</v>
      </c>
      <c r="E120" s="35"/>
      <c r="F120" s="31" t="s">
        <v>365</v>
      </c>
    </row>
    <row r="121" spans="1:11" s="4" customFormat="1" ht="30" customHeight="1">
      <c r="A121" s="43"/>
      <c r="B121" s="55" t="s">
        <v>511</v>
      </c>
      <c r="C121" s="39"/>
      <c r="D121" s="31" t="s">
        <v>366</v>
      </c>
      <c r="E121" s="35"/>
      <c r="F121" s="31" t="s">
        <v>367</v>
      </c>
    </row>
    <row r="122" spans="1:11" s="4" customFormat="1" ht="13.5" customHeight="1" thickBot="1">
      <c r="A122" s="50"/>
    </row>
    <row r="123" spans="1:11" s="60" customFormat="1" ht="14.25" customHeight="1" thickTop="1">
      <c r="A123" s="172"/>
      <c r="B123" s="172" t="s">
        <v>550</v>
      </c>
      <c r="C123" s="172"/>
      <c r="D123" s="172"/>
      <c r="E123" s="172"/>
      <c r="F123" s="172"/>
      <c r="G123" s="173"/>
      <c r="H123" s="173"/>
      <c r="I123" s="173"/>
      <c r="K123" s="151"/>
    </row>
    <row r="124" spans="1:11" s="60" customFormat="1" ht="5.25" customHeight="1">
      <c r="B124" s="155"/>
      <c r="K124" s="151"/>
    </row>
    <row r="125" spans="1:11" s="60" customFormat="1" ht="12" customHeight="1">
      <c r="B125" s="174" t="s">
        <v>551</v>
      </c>
      <c r="K125" s="151"/>
    </row>
  </sheetData>
  <mergeCells count="4">
    <mergeCell ref="D5:D6"/>
    <mergeCell ref="F5:F6"/>
    <mergeCell ref="B1:F1"/>
    <mergeCell ref="B2:F2"/>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4:J17"/>
  <sheetViews>
    <sheetView workbookViewId="0"/>
  </sheetViews>
  <sheetFormatPr defaultRowHeight="12.75"/>
  <cols>
    <col min="1" max="16384" width="9.140625" style="8"/>
  </cols>
  <sheetData>
    <row r="14" spans="6:10" ht="45">
      <c r="F14" s="9"/>
      <c r="G14" s="9"/>
      <c r="H14" s="10"/>
      <c r="I14" s="9"/>
      <c r="J14" s="9"/>
    </row>
    <row r="15" spans="6:10" ht="45">
      <c r="F15" s="9"/>
      <c r="G15" s="9"/>
      <c r="H15" s="10" t="s">
        <v>534</v>
      </c>
      <c r="I15" s="9"/>
      <c r="J15" s="9"/>
    </row>
    <row r="16" spans="6:10" ht="45">
      <c r="F16" s="10"/>
      <c r="G16" s="9"/>
      <c r="H16" s="10" t="s">
        <v>535</v>
      </c>
      <c r="I16" s="10"/>
      <c r="J16" s="10"/>
    </row>
    <row r="17" spans="1:1" ht="22.5">
      <c r="A17" s="11"/>
    </row>
  </sheetData>
  <pageMargins left="0.51181102362204722" right="0.51181102362204722" top="0.55118110236220474" bottom="0.5600000000000000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L131"/>
  <sheetViews>
    <sheetView zoomScaleNormal="100" workbookViewId="0">
      <pane ySplit="12" topLeftCell="A13" activePane="bottomLeft" state="frozen"/>
      <selection pane="bottomLeft" activeCell="B2" sqref="B2"/>
    </sheetView>
  </sheetViews>
  <sheetFormatPr defaultRowHeight="12"/>
  <cols>
    <col min="1" max="1" width="0.5703125" style="60" customWidth="1"/>
    <col min="2" max="2" width="6.7109375" style="60" customWidth="1"/>
    <col min="3" max="3" width="0.28515625" style="60" customWidth="1"/>
    <col min="4" max="6" width="18.5703125" style="60" customWidth="1"/>
    <col min="7" max="7" width="18.7109375" style="60" customWidth="1"/>
    <col min="8" max="8" width="18.5703125" style="60" customWidth="1"/>
    <col min="9" max="9" width="5" style="60" customWidth="1"/>
    <col min="10" max="10" width="14" style="60" customWidth="1"/>
    <col min="11" max="16384" width="9.140625" style="60"/>
  </cols>
  <sheetData>
    <row r="1" spans="1:12" ht="12.95" customHeight="1">
      <c r="B1" s="183" t="s">
        <v>90</v>
      </c>
      <c r="C1" s="183"/>
      <c r="D1" s="183"/>
      <c r="E1" s="57"/>
      <c r="F1" s="138" t="s">
        <v>553</v>
      </c>
      <c r="G1" s="138"/>
      <c r="H1" s="138"/>
      <c r="I1" s="138"/>
      <c r="J1" s="138"/>
      <c r="K1" s="57"/>
    </row>
    <row r="2" spans="1:12" ht="12.95" customHeight="1">
      <c r="B2" s="58"/>
      <c r="C2" s="59"/>
      <c r="D2" s="57"/>
      <c r="E2" s="57"/>
      <c r="F2" s="138" t="s">
        <v>554</v>
      </c>
      <c r="G2" s="138"/>
      <c r="H2" s="138"/>
      <c r="I2" s="138"/>
      <c r="J2" s="138"/>
      <c r="K2" s="57"/>
    </row>
    <row r="3" spans="1:12" ht="12.95" customHeight="1">
      <c r="B3" s="58"/>
      <c r="C3" s="59"/>
      <c r="D3" s="57"/>
      <c r="E3" s="57"/>
      <c r="F3" s="57"/>
      <c r="G3" s="57"/>
      <c r="H3" s="57"/>
      <c r="I3" s="57"/>
      <c r="J3" s="57"/>
      <c r="K3" s="57"/>
      <c r="L3" s="138"/>
    </row>
    <row r="4" spans="1:12" s="144" customFormat="1" ht="12" customHeight="1">
      <c r="A4" s="75" t="s">
        <v>382</v>
      </c>
    </row>
    <row r="5" spans="1:12" s="144" customFormat="1" ht="12" customHeight="1">
      <c r="A5" s="75" t="s">
        <v>375</v>
      </c>
    </row>
    <row r="6" spans="1:12" s="144" customFormat="1" ht="12" customHeight="1">
      <c r="A6" s="75" t="s">
        <v>376</v>
      </c>
    </row>
    <row r="7" spans="1:12" s="144" customFormat="1" ht="12.75" customHeight="1">
      <c r="A7" s="75" t="s">
        <v>393</v>
      </c>
    </row>
    <row r="8" spans="1:12" s="144" customFormat="1" ht="12.75" customHeight="1">
      <c r="A8" s="75" t="s">
        <v>392</v>
      </c>
    </row>
    <row r="9" spans="1:12" ht="12" customHeight="1"/>
    <row r="10" spans="1:12" ht="48.75" customHeight="1">
      <c r="A10" s="184" t="s">
        <v>386</v>
      </c>
      <c r="B10" s="185"/>
      <c r="C10" s="184"/>
      <c r="D10" s="95" t="s">
        <v>552</v>
      </c>
      <c r="E10" s="95" t="s">
        <v>373</v>
      </c>
      <c r="F10" s="95" t="s">
        <v>37</v>
      </c>
      <c r="G10" s="95" t="s">
        <v>43</v>
      </c>
      <c r="H10" s="95" t="s">
        <v>36</v>
      </c>
      <c r="I10" s="90"/>
    </row>
    <row r="11" spans="1:12" ht="36.75" customHeight="1">
      <c r="A11" s="186"/>
      <c r="B11" s="187"/>
      <c r="C11" s="188"/>
      <c r="D11" s="109" t="s">
        <v>38</v>
      </c>
      <c r="E11" s="109" t="s">
        <v>374</v>
      </c>
      <c r="F11" s="109" t="s">
        <v>40</v>
      </c>
      <c r="G11" s="109" t="s">
        <v>96</v>
      </c>
      <c r="H11" s="109" t="s">
        <v>41</v>
      </c>
      <c r="I11" s="92"/>
    </row>
    <row r="12" spans="1:12">
      <c r="A12" s="106"/>
      <c r="B12" s="91"/>
      <c r="C12" s="107"/>
      <c r="D12" s="142" t="s">
        <v>39</v>
      </c>
      <c r="E12" s="142" t="s">
        <v>0</v>
      </c>
      <c r="F12" s="142" t="s">
        <v>0</v>
      </c>
      <c r="G12" s="142" t="s">
        <v>42</v>
      </c>
      <c r="H12" s="142" t="s">
        <v>0</v>
      </c>
      <c r="I12" s="91"/>
    </row>
    <row r="13" spans="1:12" s="94" customFormat="1" ht="21" customHeight="1">
      <c r="A13" s="145"/>
      <c r="B13" s="98" t="s">
        <v>368</v>
      </c>
      <c r="D13" s="146">
        <f>D14+D25+D80</f>
        <v>68475</v>
      </c>
      <c r="E13" s="146">
        <f>E14+E25+E80</f>
        <v>12227304</v>
      </c>
      <c r="F13" s="146">
        <f>F14+F25+F80</f>
        <v>3063165</v>
      </c>
      <c r="G13" s="146">
        <f>G14+G25+G80</f>
        <v>1900358</v>
      </c>
      <c r="H13" s="146">
        <f>H14+H25+H80</f>
        <v>132884</v>
      </c>
      <c r="I13" s="148"/>
    </row>
    <row r="14" spans="1:12" s="94" customFormat="1" ht="21" customHeight="1">
      <c r="A14" s="105"/>
      <c r="B14" s="101">
        <v>45</v>
      </c>
      <c r="D14" s="147">
        <f>D15+D18+D20+D23</f>
        <v>8177</v>
      </c>
      <c r="E14" s="147">
        <f>E15+E18+E20+E23</f>
        <v>911588</v>
      </c>
      <c r="F14" s="147">
        <f>F15+F18+F20+F23</f>
        <v>374482</v>
      </c>
      <c r="G14" s="147">
        <f>G15+G18+G20+G23</f>
        <v>179551</v>
      </c>
      <c r="H14" s="147">
        <f>H15+H18+H20+H23</f>
        <v>8560</v>
      </c>
      <c r="I14" s="148"/>
    </row>
    <row r="15" spans="1:12" s="94" customFormat="1" ht="21" customHeight="1">
      <c r="A15" s="105"/>
      <c r="B15" s="101" t="s">
        <v>401</v>
      </c>
      <c r="D15" s="147">
        <f>D16+D17</f>
        <v>1885</v>
      </c>
      <c r="E15" s="147">
        <f>E16+E17</f>
        <v>534196</v>
      </c>
      <c r="F15" s="147">
        <f>F16+F17</f>
        <v>116343</v>
      </c>
      <c r="G15" s="147">
        <f>G16+G17</f>
        <v>61804</v>
      </c>
      <c r="H15" s="147">
        <f>H16+H17</f>
        <v>4024</v>
      </c>
      <c r="I15" s="148"/>
    </row>
    <row r="16" spans="1:12" ht="21" customHeight="1">
      <c r="A16" s="100"/>
      <c r="B16" s="103" t="s">
        <v>402</v>
      </c>
      <c r="C16" s="63"/>
      <c r="D16" s="149">
        <v>1846</v>
      </c>
      <c r="E16" s="149">
        <v>524374</v>
      </c>
      <c r="F16" s="149">
        <v>114379</v>
      </c>
      <c r="G16" s="149">
        <v>60780</v>
      </c>
      <c r="H16" s="149">
        <v>4008</v>
      </c>
      <c r="I16" s="124"/>
    </row>
    <row r="17" spans="1:9" ht="21" customHeight="1">
      <c r="A17" s="100"/>
      <c r="B17" s="103" t="s">
        <v>403</v>
      </c>
      <c r="C17" s="63"/>
      <c r="D17" s="149">
        <v>39</v>
      </c>
      <c r="E17" s="149">
        <v>9822</v>
      </c>
      <c r="F17" s="149">
        <v>1964</v>
      </c>
      <c r="G17" s="149">
        <v>1024</v>
      </c>
      <c r="H17" s="149">
        <v>16</v>
      </c>
      <c r="I17" s="124"/>
    </row>
    <row r="18" spans="1:9" s="94" customFormat="1" ht="21" customHeight="1">
      <c r="A18" s="105"/>
      <c r="B18" s="101" t="s">
        <v>404</v>
      </c>
      <c r="D18" s="147">
        <f>D19</f>
        <v>4443</v>
      </c>
      <c r="E18" s="147">
        <f>E19</f>
        <v>196847</v>
      </c>
      <c r="F18" s="147">
        <f>F19</f>
        <v>193538</v>
      </c>
      <c r="G18" s="147">
        <f>G19</f>
        <v>72157</v>
      </c>
      <c r="H18" s="147">
        <f>H19</f>
        <v>1872</v>
      </c>
      <c r="I18" s="148"/>
    </row>
    <row r="19" spans="1:9" ht="21" customHeight="1">
      <c r="A19" s="100"/>
      <c r="B19" s="103" t="s">
        <v>405</v>
      </c>
      <c r="C19" s="63"/>
      <c r="D19" s="149">
        <v>4443</v>
      </c>
      <c r="E19" s="149">
        <v>196847</v>
      </c>
      <c r="F19" s="149">
        <v>193538</v>
      </c>
      <c r="G19" s="149">
        <v>72157</v>
      </c>
      <c r="H19" s="149">
        <v>1872</v>
      </c>
      <c r="I19" s="124"/>
    </row>
    <row r="20" spans="1:9" s="94" customFormat="1" ht="21" customHeight="1">
      <c r="A20" s="105"/>
      <c r="B20" s="101" t="s">
        <v>406</v>
      </c>
      <c r="D20" s="147">
        <f>D21+D22</f>
        <v>1659</v>
      </c>
      <c r="E20" s="147">
        <f>E21+E22</f>
        <v>165221</v>
      </c>
      <c r="F20" s="147">
        <f>F21+F22</f>
        <v>59068</v>
      </c>
      <c r="G20" s="147">
        <f>G21+G22</f>
        <v>42273</v>
      </c>
      <c r="H20" s="147">
        <f>H21+H22</f>
        <v>2447</v>
      </c>
      <c r="I20" s="148"/>
    </row>
    <row r="21" spans="1:9" ht="21" customHeight="1">
      <c r="A21" s="100"/>
      <c r="B21" s="103" t="s">
        <v>407</v>
      </c>
      <c r="C21" s="63"/>
      <c r="D21" s="149">
        <v>1295</v>
      </c>
      <c r="E21" s="149">
        <v>144942</v>
      </c>
      <c r="F21" s="149">
        <v>51878</v>
      </c>
      <c r="G21" s="149">
        <v>37227</v>
      </c>
      <c r="H21" s="149">
        <v>2035</v>
      </c>
      <c r="I21" s="124"/>
    </row>
    <row r="22" spans="1:9" ht="21" customHeight="1">
      <c r="A22" s="100"/>
      <c r="B22" s="103" t="s">
        <v>408</v>
      </c>
      <c r="C22" s="63"/>
      <c r="D22" s="149">
        <v>364</v>
      </c>
      <c r="E22" s="149">
        <v>20279</v>
      </c>
      <c r="F22" s="149">
        <v>7190</v>
      </c>
      <c r="G22" s="149">
        <v>5046</v>
      </c>
      <c r="H22" s="149">
        <v>412</v>
      </c>
      <c r="I22" s="124"/>
    </row>
    <row r="23" spans="1:9" s="94" customFormat="1" ht="21" customHeight="1">
      <c r="A23" s="105"/>
      <c r="B23" s="101" t="s">
        <v>409</v>
      </c>
      <c r="C23" s="147">
        <f t="shared" ref="C23:H23" si="0">C24</f>
        <v>0</v>
      </c>
      <c r="D23" s="147">
        <f t="shared" si="0"/>
        <v>190</v>
      </c>
      <c r="E23" s="147">
        <f t="shared" si="0"/>
        <v>15324</v>
      </c>
      <c r="F23" s="147">
        <f t="shared" si="0"/>
        <v>5533</v>
      </c>
      <c r="G23" s="147">
        <f t="shared" si="0"/>
        <v>3317</v>
      </c>
      <c r="H23" s="147">
        <f t="shared" si="0"/>
        <v>217</v>
      </c>
      <c r="I23" s="148"/>
    </row>
    <row r="24" spans="1:9" ht="21" customHeight="1">
      <c r="A24" s="100"/>
      <c r="B24" s="103" t="s">
        <v>410</v>
      </c>
      <c r="C24" s="63"/>
      <c r="D24" s="149">
        <v>190</v>
      </c>
      <c r="E24" s="149">
        <v>15324</v>
      </c>
      <c r="F24" s="149">
        <v>5533</v>
      </c>
      <c r="G24" s="149">
        <v>3317</v>
      </c>
      <c r="H24" s="149">
        <v>217</v>
      </c>
      <c r="I24" s="124"/>
    </row>
    <row r="25" spans="1:9" s="94" customFormat="1" ht="21" customHeight="1">
      <c r="A25" s="105"/>
      <c r="B25" s="101">
        <v>46</v>
      </c>
      <c r="D25" s="147">
        <f>D26+D36+D41+D51+D61+D64+D70+D78</f>
        <v>22531</v>
      </c>
      <c r="E25" s="147">
        <f>E26+E36+E41+E51+E61+E64+E70+E78</f>
        <v>5629622</v>
      </c>
      <c r="F25" s="147">
        <f>F26+F36+F41+F51+F61+F64+F70+F78</f>
        <v>1246471</v>
      </c>
      <c r="G25" s="147">
        <f>G26+G36+G41+G51+G61+G64+G70+G78</f>
        <v>805502</v>
      </c>
      <c r="H25" s="147">
        <f>H26+H36+H41+H51+H61+H64+H70+H78</f>
        <v>48982</v>
      </c>
      <c r="I25" s="148"/>
    </row>
    <row r="26" spans="1:9" s="94" customFormat="1" ht="21" customHeight="1">
      <c r="A26" s="105"/>
      <c r="B26" s="101" t="s">
        <v>411</v>
      </c>
      <c r="D26" s="147">
        <f>SUM(D27:D35)</f>
        <v>1315</v>
      </c>
      <c r="E26" s="147">
        <f>SUM(E27:E35)</f>
        <v>163430</v>
      </c>
      <c r="F26" s="147">
        <f>SUM(F27:F35)</f>
        <v>149199</v>
      </c>
      <c r="G26" s="147">
        <f>SUM(G27:G35)</f>
        <v>83282</v>
      </c>
      <c r="H26" s="147">
        <f>SUM(H27:H35)</f>
        <v>3909</v>
      </c>
      <c r="I26" s="148"/>
    </row>
    <row r="27" spans="1:9" ht="21" customHeight="1">
      <c r="A27" s="100"/>
      <c r="B27" s="103" t="s">
        <v>412</v>
      </c>
      <c r="C27" s="63"/>
      <c r="D27" s="149">
        <v>11</v>
      </c>
      <c r="E27" s="149">
        <v>313</v>
      </c>
      <c r="F27" s="149">
        <v>313</v>
      </c>
      <c r="G27" s="149">
        <v>284</v>
      </c>
      <c r="H27" s="149">
        <v>63</v>
      </c>
      <c r="I27" s="124"/>
    </row>
    <row r="28" spans="1:9" ht="21" customHeight="1">
      <c r="A28" s="100"/>
      <c r="B28" s="103" t="s">
        <v>413</v>
      </c>
      <c r="C28" s="63"/>
      <c r="D28" s="149">
        <v>243</v>
      </c>
      <c r="E28" s="149">
        <v>43256</v>
      </c>
      <c r="F28" s="149">
        <v>42973</v>
      </c>
      <c r="G28" s="149">
        <v>28713</v>
      </c>
      <c r="H28" s="149">
        <v>524</v>
      </c>
      <c r="I28" s="124"/>
    </row>
    <row r="29" spans="1:9" ht="21" customHeight="1">
      <c r="A29" s="100"/>
      <c r="B29" s="103" t="s">
        <v>414</v>
      </c>
      <c r="C29" s="63"/>
      <c r="D29" s="149">
        <v>82</v>
      </c>
      <c r="E29" s="149">
        <v>7451</v>
      </c>
      <c r="F29" s="149">
        <v>7451</v>
      </c>
      <c r="G29" s="149">
        <v>4018</v>
      </c>
      <c r="H29" s="149">
        <v>314</v>
      </c>
      <c r="I29" s="124"/>
    </row>
    <row r="30" spans="1:9" ht="21" customHeight="1">
      <c r="A30" s="100"/>
      <c r="B30" s="103" t="s">
        <v>415</v>
      </c>
      <c r="C30" s="63"/>
      <c r="D30" s="149">
        <v>164</v>
      </c>
      <c r="E30" s="149">
        <v>10472</v>
      </c>
      <c r="F30" s="149">
        <v>9711</v>
      </c>
      <c r="G30" s="149">
        <v>6008</v>
      </c>
      <c r="H30" s="149">
        <v>43</v>
      </c>
      <c r="I30" s="124"/>
    </row>
    <row r="31" spans="1:9" ht="21" customHeight="1">
      <c r="A31" s="100"/>
      <c r="B31" s="103" t="s">
        <v>416</v>
      </c>
      <c r="C31" s="63"/>
      <c r="D31" s="149">
        <v>5</v>
      </c>
      <c r="E31" s="149">
        <v>1353</v>
      </c>
      <c r="F31" s="149">
        <v>422</v>
      </c>
      <c r="G31" s="149">
        <v>346</v>
      </c>
      <c r="H31" s="149">
        <v>13</v>
      </c>
      <c r="I31" s="124"/>
    </row>
    <row r="32" spans="1:9" ht="21" customHeight="1">
      <c r="A32" s="100"/>
      <c r="B32" s="103" t="s">
        <v>417</v>
      </c>
      <c r="C32" s="63"/>
      <c r="D32" s="149">
        <v>79</v>
      </c>
      <c r="E32" s="149">
        <v>2489</v>
      </c>
      <c r="F32" s="149">
        <v>2461</v>
      </c>
      <c r="G32" s="149">
        <v>1452</v>
      </c>
      <c r="H32" s="149">
        <v>269</v>
      </c>
      <c r="I32" s="124"/>
    </row>
    <row r="33" spans="1:9" ht="21" customHeight="1">
      <c r="A33" s="100"/>
      <c r="B33" s="103" t="s">
        <v>418</v>
      </c>
      <c r="C33" s="63"/>
      <c r="D33" s="149">
        <v>178</v>
      </c>
      <c r="E33" s="149">
        <v>26359</v>
      </c>
      <c r="F33" s="149">
        <v>26359</v>
      </c>
      <c r="G33" s="149">
        <v>16732</v>
      </c>
      <c r="H33" s="149">
        <v>-6</v>
      </c>
      <c r="I33" s="124"/>
    </row>
    <row r="34" spans="1:9" ht="21" customHeight="1">
      <c r="A34" s="100"/>
      <c r="B34" s="103" t="s">
        <v>419</v>
      </c>
      <c r="C34" s="63"/>
      <c r="D34" s="149">
        <v>447</v>
      </c>
      <c r="E34" s="149">
        <v>68292</v>
      </c>
      <c r="F34" s="149">
        <v>56045</v>
      </c>
      <c r="G34" s="149">
        <v>23602</v>
      </c>
      <c r="H34" s="149">
        <v>2628</v>
      </c>
      <c r="I34" s="124"/>
    </row>
    <row r="35" spans="1:9" ht="21" customHeight="1">
      <c r="A35" s="105"/>
      <c r="B35" s="103" t="s">
        <v>420</v>
      </c>
      <c r="C35" s="63"/>
      <c r="D35" s="149">
        <v>106</v>
      </c>
      <c r="E35" s="149">
        <v>3445</v>
      </c>
      <c r="F35" s="149">
        <v>3464</v>
      </c>
      <c r="G35" s="149">
        <v>2127</v>
      </c>
      <c r="H35" s="149">
        <v>61</v>
      </c>
      <c r="I35" s="124"/>
    </row>
    <row r="36" spans="1:9" s="94" customFormat="1" ht="21" customHeight="1">
      <c r="A36" s="105"/>
      <c r="B36" s="101" t="s">
        <v>421</v>
      </c>
      <c r="D36" s="147">
        <f>SUM(D37:D40)</f>
        <v>488</v>
      </c>
      <c r="E36" s="147">
        <f>SUM(E37:E40)</f>
        <v>179816</v>
      </c>
      <c r="F36" s="147">
        <f>SUM(F37:F40)</f>
        <v>20211</v>
      </c>
      <c r="G36" s="147">
        <f>SUM(G37:G40)</f>
        <v>14131</v>
      </c>
      <c r="H36" s="147">
        <f>SUM(H37:H40)</f>
        <v>1342</v>
      </c>
      <c r="I36" s="148"/>
    </row>
    <row r="37" spans="1:9" ht="21" customHeight="1">
      <c r="A37" s="100"/>
      <c r="B37" s="103" t="s">
        <v>422</v>
      </c>
      <c r="C37" s="63"/>
      <c r="D37" s="149">
        <v>212</v>
      </c>
      <c r="E37" s="149">
        <v>160290</v>
      </c>
      <c r="F37" s="149">
        <v>13131</v>
      </c>
      <c r="G37" s="149">
        <v>9152</v>
      </c>
      <c r="H37" s="149">
        <v>1105</v>
      </c>
      <c r="I37" s="124"/>
    </row>
    <row r="38" spans="1:9" ht="21" customHeight="1">
      <c r="A38" s="100"/>
      <c r="B38" s="103" t="s">
        <v>423</v>
      </c>
      <c r="C38" s="63"/>
      <c r="D38" s="149">
        <v>256</v>
      </c>
      <c r="E38" s="149">
        <v>14643</v>
      </c>
      <c r="F38" s="149">
        <v>6027</v>
      </c>
      <c r="G38" s="149">
        <v>4374</v>
      </c>
      <c r="H38" s="149">
        <v>215</v>
      </c>
      <c r="I38" s="124"/>
    </row>
    <row r="39" spans="1:9" ht="21" customHeight="1">
      <c r="A39" s="100"/>
      <c r="B39" s="103" t="s">
        <v>424</v>
      </c>
      <c r="C39" s="63"/>
      <c r="D39" s="149">
        <v>10</v>
      </c>
      <c r="E39" s="149">
        <v>3848</v>
      </c>
      <c r="F39" s="149">
        <v>768</v>
      </c>
      <c r="G39" s="149">
        <v>416</v>
      </c>
      <c r="H39" s="149">
        <v>9</v>
      </c>
      <c r="I39" s="124"/>
    </row>
    <row r="40" spans="1:9" ht="21" customHeight="1">
      <c r="A40" s="100"/>
      <c r="B40" s="103" t="s">
        <v>425</v>
      </c>
      <c r="C40" s="63"/>
      <c r="D40" s="149">
        <v>10</v>
      </c>
      <c r="E40" s="149">
        <v>1035</v>
      </c>
      <c r="F40" s="149">
        <v>285</v>
      </c>
      <c r="G40" s="149">
        <v>189</v>
      </c>
      <c r="H40" s="149">
        <v>13</v>
      </c>
      <c r="I40" s="124"/>
    </row>
    <row r="41" spans="1:9" s="94" customFormat="1" ht="21" customHeight="1">
      <c r="A41" s="105"/>
      <c r="B41" s="101" t="s">
        <v>426</v>
      </c>
      <c r="D41" s="147">
        <f>SUM(D42:D50)</f>
        <v>6754</v>
      </c>
      <c r="E41" s="147">
        <f>SUM(E42:E50)</f>
        <v>1657947</v>
      </c>
      <c r="F41" s="147">
        <f>SUM(F42:F50)</f>
        <v>332472</v>
      </c>
      <c r="G41" s="147">
        <f>SUM(G42:G50)</f>
        <v>210800</v>
      </c>
      <c r="H41" s="147">
        <f>SUM(H42:H50)</f>
        <v>14296</v>
      </c>
      <c r="I41" s="148"/>
    </row>
    <row r="42" spans="1:9" ht="21" customHeight="1">
      <c r="A42" s="100"/>
      <c r="B42" s="103" t="s">
        <v>427</v>
      </c>
      <c r="C42" s="63"/>
      <c r="D42" s="149">
        <v>1369</v>
      </c>
      <c r="E42" s="149">
        <v>253280</v>
      </c>
      <c r="F42" s="149">
        <v>57442</v>
      </c>
      <c r="G42" s="149">
        <v>32354</v>
      </c>
      <c r="H42" s="149">
        <v>2524</v>
      </c>
      <c r="I42" s="124"/>
    </row>
    <row r="43" spans="1:9" ht="21" customHeight="1">
      <c r="A43" s="100"/>
      <c r="B43" s="103" t="s">
        <v>428</v>
      </c>
      <c r="C43" s="63"/>
      <c r="D43" s="149">
        <v>363</v>
      </c>
      <c r="E43" s="149">
        <v>72434</v>
      </c>
      <c r="F43" s="149">
        <v>13161</v>
      </c>
      <c r="G43" s="149">
        <v>7674</v>
      </c>
      <c r="H43" s="149">
        <v>479</v>
      </c>
      <c r="I43" s="124"/>
    </row>
    <row r="44" spans="1:9" ht="21" customHeight="1">
      <c r="A44" s="100"/>
      <c r="B44" s="103" t="s">
        <v>429</v>
      </c>
      <c r="C44" s="63"/>
      <c r="D44" s="149">
        <v>217</v>
      </c>
      <c r="E44" s="149">
        <v>129306</v>
      </c>
      <c r="F44" s="149">
        <v>18322</v>
      </c>
      <c r="G44" s="149">
        <v>13454</v>
      </c>
      <c r="H44" s="149">
        <v>517</v>
      </c>
      <c r="I44" s="124"/>
    </row>
    <row r="45" spans="1:9" ht="21" customHeight="1">
      <c r="A45" s="100"/>
      <c r="B45" s="103" t="s">
        <v>430</v>
      </c>
      <c r="C45" s="63"/>
      <c r="D45" s="149">
        <v>1252</v>
      </c>
      <c r="E45" s="149">
        <v>240861</v>
      </c>
      <c r="F45" s="149">
        <v>64546</v>
      </c>
      <c r="G45" s="149">
        <v>35427</v>
      </c>
      <c r="H45" s="149">
        <v>2447</v>
      </c>
      <c r="I45" s="124"/>
    </row>
    <row r="46" spans="1:9" ht="21" customHeight="1">
      <c r="A46" s="100"/>
      <c r="B46" s="103" t="s">
        <v>431</v>
      </c>
      <c r="C46" s="63"/>
      <c r="D46" s="149">
        <v>145</v>
      </c>
      <c r="E46" s="149">
        <v>250245</v>
      </c>
      <c r="F46" s="149">
        <v>15510</v>
      </c>
      <c r="G46" s="149">
        <v>7206</v>
      </c>
      <c r="H46" s="149">
        <v>255</v>
      </c>
      <c r="I46" s="124"/>
    </row>
    <row r="47" spans="1:9" ht="21" customHeight="1">
      <c r="A47" s="100"/>
      <c r="B47" s="103" t="s">
        <v>432</v>
      </c>
      <c r="C47" s="63"/>
      <c r="D47" s="149">
        <v>465</v>
      </c>
      <c r="E47" s="149">
        <v>84140</v>
      </c>
      <c r="F47" s="149">
        <v>17723</v>
      </c>
      <c r="G47" s="149">
        <v>12477</v>
      </c>
      <c r="H47" s="149">
        <v>32</v>
      </c>
      <c r="I47" s="124"/>
    </row>
    <row r="48" spans="1:9" ht="21" customHeight="1">
      <c r="A48" s="100"/>
      <c r="B48" s="103" t="s">
        <v>433</v>
      </c>
      <c r="C48" s="63"/>
      <c r="D48" s="149">
        <v>154</v>
      </c>
      <c r="E48" s="149">
        <v>11171</v>
      </c>
      <c r="F48" s="149">
        <v>3249</v>
      </c>
      <c r="G48" s="149">
        <v>2394</v>
      </c>
      <c r="H48" s="149">
        <v>340</v>
      </c>
      <c r="I48" s="124"/>
    </row>
    <row r="49" spans="1:9" ht="21" customHeight="1">
      <c r="A49" s="100"/>
      <c r="B49" s="103" t="s">
        <v>434</v>
      </c>
      <c r="C49" s="63"/>
      <c r="D49" s="149">
        <v>496</v>
      </c>
      <c r="E49" s="149">
        <v>88062</v>
      </c>
      <c r="F49" s="149">
        <v>20112</v>
      </c>
      <c r="G49" s="149">
        <v>13850</v>
      </c>
      <c r="H49" s="149">
        <v>741</v>
      </c>
      <c r="I49" s="124"/>
    </row>
    <row r="50" spans="1:9" ht="21" customHeight="1">
      <c r="A50" s="100"/>
      <c r="B50" s="103" t="s">
        <v>435</v>
      </c>
      <c r="C50" s="63"/>
      <c r="D50" s="149">
        <v>2293</v>
      </c>
      <c r="E50" s="149">
        <v>528448</v>
      </c>
      <c r="F50" s="149">
        <v>122407</v>
      </c>
      <c r="G50" s="149">
        <v>85964</v>
      </c>
      <c r="H50" s="149">
        <v>6961</v>
      </c>
      <c r="I50" s="124"/>
    </row>
    <row r="51" spans="1:9" s="94" customFormat="1" ht="21" customHeight="1">
      <c r="A51" s="105"/>
      <c r="B51" s="101" t="s">
        <v>436</v>
      </c>
      <c r="D51" s="147">
        <f>SUM(D52:D60)</f>
        <v>5784</v>
      </c>
      <c r="E51" s="147">
        <f>SUM(E52:E60)</f>
        <v>1043739</v>
      </c>
      <c r="F51" s="147">
        <f>SUM(F52:F60)</f>
        <v>273443</v>
      </c>
      <c r="G51" s="147">
        <f>SUM(G52:G60)</f>
        <v>183769</v>
      </c>
      <c r="H51" s="147">
        <f>SUM(H52:H60)</f>
        <v>6171</v>
      </c>
      <c r="I51" s="148"/>
    </row>
    <row r="52" spans="1:9" ht="21" customHeight="1">
      <c r="A52" s="100"/>
      <c r="B52" s="103" t="s">
        <v>437</v>
      </c>
      <c r="C52" s="63"/>
      <c r="D52" s="149">
        <v>132</v>
      </c>
      <c r="E52" s="149">
        <v>14861</v>
      </c>
      <c r="F52" s="149">
        <v>4108</v>
      </c>
      <c r="G52" s="149">
        <v>2534</v>
      </c>
      <c r="H52" s="149">
        <v>7</v>
      </c>
      <c r="I52" s="124"/>
    </row>
    <row r="53" spans="1:9" ht="21" customHeight="1">
      <c r="A53" s="100"/>
      <c r="B53" s="103" t="s">
        <v>438</v>
      </c>
      <c r="C53" s="63"/>
      <c r="D53" s="149">
        <v>424</v>
      </c>
      <c r="E53" s="149">
        <v>52948</v>
      </c>
      <c r="F53" s="149">
        <v>14979</v>
      </c>
      <c r="G53" s="149">
        <v>9932</v>
      </c>
      <c r="H53" s="149">
        <v>222</v>
      </c>
      <c r="I53" s="124"/>
    </row>
    <row r="54" spans="1:9" ht="21" customHeight="1">
      <c r="A54" s="100"/>
      <c r="B54" s="103" t="s">
        <v>439</v>
      </c>
      <c r="C54" s="63"/>
      <c r="D54" s="149">
        <v>486</v>
      </c>
      <c r="E54" s="149">
        <v>90071</v>
      </c>
      <c r="F54" s="149">
        <v>22600</v>
      </c>
      <c r="G54" s="149">
        <v>15637</v>
      </c>
      <c r="H54" s="149">
        <v>682</v>
      </c>
      <c r="I54" s="124"/>
    </row>
    <row r="55" spans="1:9" ht="21" customHeight="1">
      <c r="A55" s="100"/>
      <c r="B55" s="103" t="s">
        <v>440</v>
      </c>
      <c r="C55" s="63"/>
      <c r="D55" s="149">
        <v>470</v>
      </c>
      <c r="E55" s="149">
        <v>84385</v>
      </c>
      <c r="F55" s="149">
        <v>30164</v>
      </c>
      <c r="G55" s="149">
        <v>18598</v>
      </c>
      <c r="H55" s="149">
        <v>458</v>
      </c>
      <c r="I55" s="124"/>
    </row>
    <row r="56" spans="1:9" ht="21" customHeight="1">
      <c r="A56" s="100"/>
      <c r="B56" s="103" t="s">
        <v>441</v>
      </c>
      <c r="C56" s="63"/>
      <c r="D56" s="149">
        <v>1556</v>
      </c>
      <c r="E56" s="149">
        <v>170178</v>
      </c>
      <c r="F56" s="149">
        <v>68673</v>
      </c>
      <c r="G56" s="149">
        <v>44131</v>
      </c>
      <c r="H56" s="149">
        <v>1772</v>
      </c>
      <c r="I56" s="124"/>
    </row>
    <row r="57" spans="1:9" ht="21" customHeight="1">
      <c r="A57" s="100"/>
      <c r="B57" s="103" t="s">
        <v>442</v>
      </c>
      <c r="C57" s="63"/>
      <c r="D57" s="149">
        <v>1436</v>
      </c>
      <c r="E57" s="149">
        <v>455912</v>
      </c>
      <c r="F57" s="149">
        <v>77117</v>
      </c>
      <c r="G57" s="149">
        <v>55165</v>
      </c>
      <c r="H57" s="149">
        <v>1974</v>
      </c>
      <c r="I57" s="124"/>
    </row>
    <row r="58" spans="1:9" ht="21" customHeight="1">
      <c r="A58" s="100"/>
      <c r="B58" s="103" t="s">
        <v>443</v>
      </c>
      <c r="C58" s="63"/>
      <c r="D58" s="149">
        <v>253</v>
      </c>
      <c r="E58" s="149">
        <v>39228</v>
      </c>
      <c r="F58" s="149">
        <v>12119</v>
      </c>
      <c r="G58" s="149">
        <v>8175</v>
      </c>
      <c r="H58" s="149">
        <v>124</v>
      </c>
      <c r="I58" s="124"/>
    </row>
    <row r="59" spans="1:9" ht="21" customHeight="1">
      <c r="A59" s="100"/>
      <c r="B59" s="103" t="s">
        <v>444</v>
      </c>
      <c r="C59" s="63"/>
      <c r="D59" s="149">
        <v>86</v>
      </c>
      <c r="E59" s="149">
        <v>6841</v>
      </c>
      <c r="F59" s="149">
        <v>2098</v>
      </c>
      <c r="G59" s="149">
        <v>1427</v>
      </c>
      <c r="H59" s="149">
        <v>251</v>
      </c>
      <c r="I59" s="124"/>
    </row>
    <row r="60" spans="1:9" ht="21" customHeight="1">
      <c r="A60" s="100"/>
      <c r="B60" s="103" t="s">
        <v>445</v>
      </c>
      <c r="C60" s="63"/>
      <c r="D60" s="149">
        <v>941</v>
      </c>
      <c r="E60" s="149">
        <v>129315</v>
      </c>
      <c r="F60" s="149">
        <v>41585</v>
      </c>
      <c r="G60" s="149">
        <v>28170</v>
      </c>
      <c r="H60" s="149">
        <v>681</v>
      </c>
      <c r="I60" s="124"/>
    </row>
    <row r="61" spans="1:9" s="94" customFormat="1" ht="21" customHeight="1">
      <c r="A61" s="105"/>
      <c r="B61" s="101" t="s">
        <v>446</v>
      </c>
      <c r="D61" s="147">
        <f>SUM(D62:D63)</f>
        <v>959</v>
      </c>
      <c r="E61" s="147">
        <f>SUM(E62:E63)</f>
        <v>283898</v>
      </c>
      <c r="F61" s="147">
        <f>SUM(F62:F63)</f>
        <v>49576</v>
      </c>
      <c r="G61" s="147">
        <f>SUM(G62:G63)</f>
        <v>31072</v>
      </c>
      <c r="H61" s="147">
        <f>SUM(H62:H63)</f>
        <v>2068</v>
      </c>
      <c r="I61" s="148"/>
    </row>
    <row r="62" spans="1:9" ht="21" customHeight="1">
      <c r="A62" s="100"/>
      <c r="B62" s="103" t="s">
        <v>447</v>
      </c>
      <c r="C62" s="63"/>
      <c r="D62" s="149">
        <v>670</v>
      </c>
      <c r="E62" s="149">
        <v>232217</v>
      </c>
      <c r="F62" s="149">
        <v>36607</v>
      </c>
      <c r="G62" s="149">
        <v>22937</v>
      </c>
      <c r="H62" s="149">
        <v>1413</v>
      </c>
      <c r="I62" s="124"/>
    </row>
    <row r="63" spans="1:9" ht="21" customHeight="1">
      <c r="A63" s="100"/>
      <c r="B63" s="103" t="s">
        <v>448</v>
      </c>
      <c r="C63" s="63"/>
      <c r="D63" s="149">
        <v>289</v>
      </c>
      <c r="E63" s="149">
        <v>51681</v>
      </c>
      <c r="F63" s="149">
        <v>12969</v>
      </c>
      <c r="G63" s="149">
        <v>8135</v>
      </c>
      <c r="H63" s="149">
        <v>655</v>
      </c>
      <c r="I63" s="124"/>
    </row>
    <row r="64" spans="1:9" s="94" customFormat="1" ht="21" customHeight="1">
      <c r="A64" s="105"/>
      <c r="B64" s="101" t="s">
        <v>449</v>
      </c>
      <c r="D64" s="147">
        <f>SUM(D65:D69)</f>
        <v>1884</v>
      </c>
      <c r="E64" s="147">
        <f>SUM(E65:E69)</f>
        <v>194372</v>
      </c>
      <c r="F64" s="147">
        <f>SUM(F65:F69)</f>
        <v>74186</v>
      </c>
      <c r="G64" s="147">
        <f>SUM(G65:G69)</f>
        <v>55138</v>
      </c>
      <c r="H64" s="147">
        <f>SUM(H65:H69)</f>
        <v>1165</v>
      </c>
      <c r="I64" s="148"/>
    </row>
    <row r="65" spans="1:9" ht="21" customHeight="1">
      <c r="A65" s="100"/>
      <c r="B65" s="103" t="s">
        <v>450</v>
      </c>
      <c r="C65" s="63"/>
      <c r="D65" s="149">
        <v>182</v>
      </c>
      <c r="E65" s="149">
        <v>15339</v>
      </c>
      <c r="F65" s="149">
        <v>5714</v>
      </c>
      <c r="G65" s="149">
        <v>4292</v>
      </c>
      <c r="H65" s="149">
        <v>42</v>
      </c>
      <c r="I65" s="124"/>
    </row>
    <row r="66" spans="1:9" ht="44.25" customHeight="1">
      <c r="A66" s="100"/>
      <c r="B66" s="103" t="s">
        <v>536</v>
      </c>
      <c r="C66" s="63"/>
      <c r="D66" s="150">
        <v>22</v>
      </c>
      <c r="E66" s="150">
        <v>1759</v>
      </c>
      <c r="F66" s="150">
        <v>602</v>
      </c>
      <c r="G66" s="150">
        <v>428</v>
      </c>
      <c r="H66" s="150">
        <v>0</v>
      </c>
      <c r="I66" s="124"/>
    </row>
    <row r="67" spans="1:9" ht="21" customHeight="1">
      <c r="A67" s="100"/>
      <c r="B67" s="103" t="s">
        <v>452</v>
      </c>
      <c r="C67" s="63"/>
      <c r="D67" s="149">
        <v>208</v>
      </c>
      <c r="E67" s="149">
        <v>22477</v>
      </c>
      <c r="F67" s="149">
        <v>8939</v>
      </c>
      <c r="G67" s="149">
        <v>6814</v>
      </c>
      <c r="H67" s="149">
        <v>348</v>
      </c>
      <c r="I67" s="124"/>
    </row>
    <row r="68" spans="1:9" ht="21" customHeight="1">
      <c r="A68" s="100"/>
      <c r="B68" s="103" t="s">
        <v>453</v>
      </c>
      <c r="C68" s="63"/>
      <c r="D68" s="149">
        <v>137</v>
      </c>
      <c r="E68" s="149">
        <v>10882</v>
      </c>
      <c r="F68" s="149">
        <v>5413</v>
      </c>
      <c r="G68" s="149">
        <v>3684</v>
      </c>
      <c r="H68" s="149">
        <v>86</v>
      </c>
      <c r="I68" s="124"/>
    </row>
    <row r="69" spans="1:9" ht="21" customHeight="1">
      <c r="A69" s="100"/>
      <c r="B69" s="103" t="s">
        <v>455</v>
      </c>
      <c r="C69" s="63"/>
      <c r="D69" s="149">
        <v>1335</v>
      </c>
      <c r="E69" s="149">
        <v>143915</v>
      </c>
      <c r="F69" s="149">
        <v>53518</v>
      </c>
      <c r="G69" s="149">
        <v>39920</v>
      </c>
      <c r="H69" s="149">
        <v>689</v>
      </c>
      <c r="I69" s="124"/>
    </row>
    <row r="70" spans="1:9" s="94" customFormat="1" ht="21" customHeight="1">
      <c r="A70" s="105"/>
      <c r="B70" s="101" t="s">
        <v>456</v>
      </c>
      <c r="C70" s="147">
        <f t="shared" ref="C70:H70" si="1">SUM(C71:C77)</f>
        <v>0</v>
      </c>
      <c r="D70" s="147">
        <f t="shared" si="1"/>
        <v>4057</v>
      </c>
      <c r="E70" s="147">
        <f t="shared" si="1"/>
        <v>1961138</v>
      </c>
      <c r="F70" s="147">
        <f t="shared" si="1"/>
        <v>312418</v>
      </c>
      <c r="G70" s="147">
        <f t="shared" si="1"/>
        <v>203980</v>
      </c>
      <c r="H70" s="147">
        <f t="shared" si="1"/>
        <v>19257</v>
      </c>
      <c r="I70" s="148"/>
    </row>
    <row r="71" spans="1:9" ht="21" customHeight="1">
      <c r="A71" s="100"/>
      <c r="B71" s="103" t="s">
        <v>457</v>
      </c>
      <c r="C71" s="63"/>
      <c r="D71" s="149">
        <v>1014</v>
      </c>
      <c r="E71" s="149">
        <v>1401502</v>
      </c>
      <c r="F71" s="149">
        <v>170331</v>
      </c>
      <c r="G71" s="149">
        <v>99583</v>
      </c>
      <c r="H71" s="149">
        <v>13354</v>
      </c>
      <c r="I71" s="124"/>
    </row>
    <row r="72" spans="1:9" ht="21" customHeight="1">
      <c r="A72" s="100"/>
      <c r="B72" s="103" t="s">
        <v>458</v>
      </c>
      <c r="C72" s="63"/>
      <c r="D72" s="149">
        <v>205</v>
      </c>
      <c r="E72" s="149">
        <v>64744</v>
      </c>
      <c r="F72" s="149">
        <v>10362</v>
      </c>
      <c r="G72" s="149">
        <v>7347</v>
      </c>
      <c r="H72" s="149">
        <v>655</v>
      </c>
      <c r="I72" s="124"/>
    </row>
    <row r="73" spans="1:9" ht="21" customHeight="1">
      <c r="A73" s="100"/>
      <c r="B73" s="103" t="s">
        <v>459</v>
      </c>
      <c r="C73" s="63"/>
      <c r="D73" s="149">
        <v>1665</v>
      </c>
      <c r="E73" s="149">
        <v>302459</v>
      </c>
      <c r="F73" s="149">
        <v>75520</v>
      </c>
      <c r="G73" s="149">
        <v>54273</v>
      </c>
      <c r="H73" s="149">
        <v>2515</v>
      </c>
      <c r="I73" s="124"/>
    </row>
    <row r="74" spans="1:9" ht="21" customHeight="1">
      <c r="A74" s="100"/>
      <c r="B74" s="103" t="s">
        <v>460</v>
      </c>
      <c r="C74" s="63"/>
      <c r="D74" s="149">
        <v>530</v>
      </c>
      <c r="E74" s="149">
        <v>81655</v>
      </c>
      <c r="F74" s="149">
        <v>26919</v>
      </c>
      <c r="G74" s="149">
        <v>21457</v>
      </c>
      <c r="H74" s="149">
        <v>1187</v>
      </c>
      <c r="I74" s="124"/>
    </row>
    <row r="75" spans="1:9" ht="21" customHeight="1">
      <c r="A75" s="100"/>
      <c r="B75" s="103" t="s">
        <v>461</v>
      </c>
      <c r="C75" s="63"/>
      <c r="D75" s="149">
        <v>467</v>
      </c>
      <c r="E75" s="149">
        <v>90409</v>
      </c>
      <c r="F75" s="149">
        <v>23310</v>
      </c>
      <c r="G75" s="149">
        <v>16839</v>
      </c>
      <c r="H75" s="149">
        <v>1303</v>
      </c>
      <c r="I75" s="124"/>
    </row>
    <row r="76" spans="1:9" ht="21" customHeight="1">
      <c r="A76" s="100"/>
      <c r="B76" s="103" t="s">
        <v>462</v>
      </c>
      <c r="C76" s="63"/>
      <c r="D76" s="149">
        <v>166</v>
      </c>
      <c r="E76" s="149">
        <v>19843</v>
      </c>
      <c r="F76" s="149">
        <v>5628</v>
      </c>
      <c r="G76" s="149">
        <v>4279</v>
      </c>
      <c r="H76" s="149">
        <v>243</v>
      </c>
      <c r="I76" s="124"/>
    </row>
    <row r="77" spans="1:9" ht="21" customHeight="1">
      <c r="A77" s="105"/>
      <c r="B77" s="103" t="s">
        <v>463</v>
      </c>
      <c r="C77" s="63"/>
      <c r="D77" s="149">
        <v>10</v>
      </c>
      <c r="E77" s="149">
        <v>526</v>
      </c>
      <c r="F77" s="149">
        <v>348</v>
      </c>
      <c r="G77" s="149">
        <v>202</v>
      </c>
      <c r="H77" s="149">
        <v>0</v>
      </c>
      <c r="I77" s="124"/>
    </row>
    <row r="78" spans="1:9" s="94" customFormat="1" ht="21" customHeight="1">
      <c r="A78" s="105"/>
      <c r="B78" s="101" t="s">
        <v>464</v>
      </c>
      <c r="C78" s="147">
        <f t="shared" ref="C78:H78" si="2">SUM(C79)</f>
        <v>0</v>
      </c>
      <c r="D78" s="147">
        <f t="shared" si="2"/>
        <v>1290</v>
      </c>
      <c r="E78" s="147">
        <f t="shared" si="2"/>
        <v>145282</v>
      </c>
      <c r="F78" s="147">
        <f t="shared" si="2"/>
        <v>34966</v>
      </c>
      <c r="G78" s="147">
        <f t="shared" si="2"/>
        <v>23330</v>
      </c>
      <c r="H78" s="147">
        <f t="shared" si="2"/>
        <v>774</v>
      </c>
      <c r="I78" s="148"/>
    </row>
    <row r="79" spans="1:9" ht="21" customHeight="1">
      <c r="A79" s="100"/>
      <c r="B79" s="103" t="s">
        <v>465</v>
      </c>
      <c r="C79" s="63"/>
      <c r="D79" s="149">
        <v>1290</v>
      </c>
      <c r="E79" s="149">
        <v>145282</v>
      </c>
      <c r="F79" s="149">
        <v>34966</v>
      </c>
      <c r="G79" s="149">
        <v>23330</v>
      </c>
      <c r="H79" s="149">
        <v>774</v>
      </c>
      <c r="I79" s="124"/>
    </row>
    <row r="80" spans="1:9" s="94" customFormat="1" ht="21" customHeight="1">
      <c r="A80" s="105"/>
      <c r="B80" s="101">
        <v>47</v>
      </c>
      <c r="D80" s="147">
        <f>D81+D84+D92+D94+D98+D104+D110+D120+D124</f>
        <v>37767</v>
      </c>
      <c r="E80" s="147">
        <f>E81+E84+E92+E94+E98+E104+E110+E120+E124</f>
        <v>5686094</v>
      </c>
      <c r="F80" s="147">
        <f>F81+F84+F92+F94+F98+F104+F110+F120+F124</f>
        <v>1442212</v>
      </c>
      <c r="G80" s="147">
        <f>G81+G84+G92+G94+G98+G104+G110+G120+G124</f>
        <v>915305</v>
      </c>
      <c r="H80" s="147">
        <f>H81+H84+H92+H94+H98+H104+H110+H120+H124</f>
        <v>75342</v>
      </c>
      <c r="I80" s="148"/>
    </row>
    <row r="81" spans="1:9" s="94" customFormat="1" ht="21" customHeight="1">
      <c r="A81" s="105"/>
      <c r="B81" s="101" t="s">
        <v>466</v>
      </c>
      <c r="D81" s="147">
        <f>D82+D83</f>
        <v>13032</v>
      </c>
      <c r="E81" s="147">
        <f>E82+E83</f>
        <v>2443480</v>
      </c>
      <c r="F81" s="147">
        <f>F82+F83</f>
        <v>525615</v>
      </c>
      <c r="G81" s="147">
        <f>G82+G83</f>
        <v>335609</v>
      </c>
      <c r="H81" s="147">
        <f>H82+H83</f>
        <v>38033</v>
      </c>
      <c r="I81" s="148"/>
    </row>
    <row r="82" spans="1:9" ht="21" customHeight="1">
      <c r="A82" s="100"/>
      <c r="B82" s="103" t="s">
        <v>467</v>
      </c>
      <c r="C82" s="63"/>
      <c r="D82" s="149">
        <v>11703</v>
      </c>
      <c r="E82" s="149">
        <v>2307556</v>
      </c>
      <c r="F82" s="149">
        <v>480197</v>
      </c>
      <c r="G82" s="149">
        <v>315271</v>
      </c>
      <c r="H82" s="149">
        <v>25968</v>
      </c>
      <c r="I82" s="124"/>
    </row>
    <row r="83" spans="1:9" ht="21" customHeight="1">
      <c r="A83" s="100"/>
      <c r="B83" s="103" t="s">
        <v>468</v>
      </c>
      <c r="C83" s="63"/>
      <c r="D83" s="149">
        <v>1329</v>
      </c>
      <c r="E83" s="149">
        <v>135924</v>
      </c>
      <c r="F83" s="149">
        <v>45418</v>
      </c>
      <c r="G83" s="149">
        <v>20338</v>
      </c>
      <c r="H83" s="149">
        <v>12065</v>
      </c>
      <c r="I83" s="124"/>
    </row>
    <row r="84" spans="1:9" s="94" customFormat="1" ht="21" customHeight="1">
      <c r="A84" s="105"/>
      <c r="B84" s="101" t="s">
        <v>469</v>
      </c>
      <c r="D84" s="147">
        <f>D85+D86+D87+D88+D89+D90+D91</f>
        <v>2326</v>
      </c>
      <c r="E84" s="147">
        <f>E85+E86+E87+E88+E89+E90+E91</f>
        <v>401920</v>
      </c>
      <c r="F84" s="147">
        <f>F85+F86+F87+F88+F89+F90+F91</f>
        <v>91683</v>
      </c>
      <c r="G84" s="147">
        <f>G85+G86+G87+G88+G89+G90+G91</f>
        <v>57681</v>
      </c>
      <c r="H84" s="147">
        <f>H85+H86+H87+H88+H89+H90+H91</f>
        <v>2451</v>
      </c>
      <c r="I84" s="148"/>
    </row>
    <row r="85" spans="1:9" ht="21" customHeight="1">
      <c r="A85" s="100"/>
      <c r="B85" s="103" t="s">
        <v>470</v>
      </c>
      <c r="C85" s="63"/>
      <c r="D85" s="149">
        <v>753</v>
      </c>
      <c r="E85" s="149">
        <v>134622</v>
      </c>
      <c r="F85" s="149">
        <v>23553</v>
      </c>
      <c r="G85" s="149">
        <v>14671</v>
      </c>
      <c r="H85" s="149">
        <v>236</v>
      </c>
      <c r="I85" s="124"/>
    </row>
    <row r="86" spans="1:9" ht="21" customHeight="1">
      <c r="A86" s="100"/>
      <c r="B86" s="103" t="s">
        <v>471</v>
      </c>
      <c r="C86" s="63"/>
      <c r="D86" s="149">
        <v>769</v>
      </c>
      <c r="E86" s="149">
        <v>178764</v>
      </c>
      <c r="F86" s="149">
        <v>39565</v>
      </c>
      <c r="G86" s="149">
        <v>24019</v>
      </c>
      <c r="H86" s="149">
        <v>690</v>
      </c>
      <c r="I86" s="124"/>
    </row>
    <row r="87" spans="1:9" ht="21" customHeight="1">
      <c r="A87" s="100"/>
      <c r="B87" s="103" t="s">
        <v>472</v>
      </c>
      <c r="C87" s="63"/>
      <c r="D87" s="149">
        <v>375</v>
      </c>
      <c r="E87" s="149">
        <v>47634</v>
      </c>
      <c r="F87" s="149">
        <v>16176</v>
      </c>
      <c r="G87" s="149">
        <v>10896</v>
      </c>
      <c r="H87" s="149">
        <v>1106</v>
      </c>
      <c r="I87" s="124"/>
    </row>
    <row r="88" spans="1:9" ht="21" customHeight="1">
      <c r="A88" s="100"/>
      <c r="B88" s="103" t="s">
        <v>473</v>
      </c>
      <c r="C88" s="63"/>
      <c r="D88" s="149">
        <v>149</v>
      </c>
      <c r="E88" s="149">
        <v>9382</v>
      </c>
      <c r="F88" s="149">
        <v>3423</v>
      </c>
      <c r="G88" s="149">
        <v>2817</v>
      </c>
      <c r="H88" s="149">
        <v>14</v>
      </c>
      <c r="I88" s="124"/>
    </row>
    <row r="89" spans="1:9" ht="21" customHeight="1">
      <c r="A89" s="100"/>
      <c r="B89" s="103" t="s">
        <v>474</v>
      </c>
      <c r="C89" s="63"/>
      <c r="D89" s="149">
        <v>80</v>
      </c>
      <c r="E89" s="149">
        <v>13073</v>
      </c>
      <c r="F89" s="149">
        <v>2111</v>
      </c>
      <c r="G89" s="149">
        <v>1169</v>
      </c>
      <c r="H89" s="149">
        <v>51</v>
      </c>
      <c r="I89" s="124"/>
    </row>
    <row r="90" spans="1:9" ht="21" customHeight="1">
      <c r="A90" s="100"/>
      <c r="B90" s="103" t="s">
        <v>475</v>
      </c>
      <c r="C90" s="63"/>
      <c r="D90" s="149">
        <v>16</v>
      </c>
      <c r="E90" s="149">
        <v>3308</v>
      </c>
      <c r="F90" s="149">
        <v>450</v>
      </c>
      <c r="G90" s="149">
        <v>256</v>
      </c>
      <c r="H90" s="149">
        <v>2</v>
      </c>
      <c r="I90" s="124"/>
    </row>
    <row r="91" spans="1:9" ht="21" customHeight="1">
      <c r="A91" s="100"/>
      <c r="B91" s="103" t="s">
        <v>476</v>
      </c>
      <c r="C91" s="63"/>
      <c r="D91" s="149">
        <v>184</v>
      </c>
      <c r="E91" s="149">
        <v>15137</v>
      </c>
      <c r="F91" s="149">
        <v>6405</v>
      </c>
      <c r="G91" s="149">
        <v>3853</v>
      </c>
      <c r="H91" s="149">
        <v>352</v>
      </c>
      <c r="I91" s="124"/>
    </row>
    <row r="92" spans="1:9" s="94" customFormat="1" ht="21" customHeight="1">
      <c r="A92" s="105"/>
      <c r="B92" s="101" t="s">
        <v>477</v>
      </c>
      <c r="D92" s="147">
        <f>D93</f>
        <v>1536</v>
      </c>
      <c r="E92" s="147">
        <f>E93</f>
        <v>671386</v>
      </c>
      <c r="F92" s="147">
        <f>F93</f>
        <v>39832</v>
      </c>
      <c r="G92" s="147">
        <f>G93</f>
        <v>28029</v>
      </c>
      <c r="H92" s="147">
        <f>H93</f>
        <v>3877</v>
      </c>
      <c r="I92" s="148"/>
    </row>
    <row r="93" spans="1:9" ht="21" customHeight="1">
      <c r="A93" s="100"/>
      <c r="B93" s="103" t="s">
        <v>478</v>
      </c>
      <c r="C93" s="63"/>
      <c r="D93" s="149">
        <v>1536</v>
      </c>
      <c r="E93" s="149">
        <v>671386</v>
      </c>
      <c r="F93" s="149">
        <v>39832</v>
      </c>
      <c r="G93" s="149">
        <v>28029</v>
      </c>
      <c r="H93" s="149">
        <v>3877</v>
      </c>
      <c r="I93" s="124"/>
    </row>
    <row r="94" spans="1:9" s="94" customFormat="1" ht="21" customHeight="1">
      <c r="A94" s="105"/>
      <c r="B94" s="101" t="s">
        <v>479</v>
      </c>
      <c r="D94" s="147">
        <f>D95+D96+D97</f>
        <v>1558</v>
      </c>
      <c r="E94" s="147">
        <f>E95+E96+E97</f>
        <v>190676</v>
      </c>
      <c r="F94" s="147">
        <f>F95+F96+F97</f>
        <v>55056</v>
      </c>
      <c r="G94" s="147">
        <f>G95+G96+G97</f>
        <v>37005</v>
      </c>
      <c r="H94" s="147">
        <f>H95+H96+H97</f>
        <v>1978</v>
      </c>
      <c r="I94" s="148"/>
    </row>
    <row r="95" spans="1:9" ht="21" customHeight="1">
      <c r="A95" s="100"/>
      <c r="B95" s="103" t="s">
        <v>480</v>
      </c>
      <c r="C95" s="63"/>
      <c r="D95" s="149">
        <v>710</v>
      </c>
      <c r="E95" s="149">
        <v>73584</v>
      </c>
      <c r="F95" s="149">
        <v>25563</v>
      </c>
      <c r="G95" s="149">
        <v>17345</v>
      </c>
      <c r="H95" s="149">
        <v>861</v>
      </c>
      <c r="I95" s="124"/>
    </row>
    <row r="96" spans="1:9" ht="21" customHeight="1">
      <c r="A96" s="100"/>
      <c r="B96" s="103" t="s">
        <v>481</v>
      </c>
      <c r="C96" s="63"/>
      <c r="D96" s="149">
        <v>581</v>
      </c>
      <c r="E96" s="149">
        <v>69639</v>
      </c>
      <c r="F96" s="149">
        <v>18199</v>
      </c>
      <c r="G96" s="149">
        <v>14069</v>
      </c>
      <c r="H96" s="149">
        <v>555</v>
      </c>
      <c r="I96" s="124"/>
    </row>
    <row r="97" spans="1:9" ht="21" customHeight="1">
      <c r="A97" s="100"/>
      <c r="B97" s="103" t="s">
        <v>482</v>
      </c>
      <c r="C97" s="63"/>
      <c r="D97" s="149">
        <v>267</v>
      </c>
      <c r="E97" s="149">
        <v>47453</v>
      </c>
      <c r="F97" s="149">
        <v>11294</v>
      </c>
      <c r="G97" s="149">
        <v>5591</v>
      </c>
      <c r="H97" s="149">
        <v>562</v>
      </c>
      <c r="I97" s="124"/>
    </row>
    <row r="98" spans="1:9" s="94" customFormat="1" ht="21" customHeight="1">
      <c r="A98" s="105"/>
      <c r="B98" s="101" t="s">
        <v>483</v>
      </c>
      <c r="D98" s="147">
        <f>D99+D100+D101+D102+D103</f>
        <v>4734</v>
      </c>
      <c r="E98" s="147">
        <f>E99+E100+E101+E102+E103</f>
        <v>612104</v>
      </c>
      <c r="F98" s="147">
        <f>F99+F100+F101+F102+F103</f>
        <v>198494</v>
      </c>
      <c r="G98" s="147">
        <f>G99+G100+G101+G102+G103</f>
        <v>123850</v>
      </c>
      <c r="H98" s="147">
        <f>H99+H100+H101+H102+H103</f>
        <v>-25</v>
      </c>
      <c r="I98" s="148"/>
    </row>
    <row r="99" spans="1:9" ht="21" customHeight="1">
      <c r="A99" s="100"/>
      <c r="B99" s="103" t="s">
        <v>484</v>
      </c>
      <c r="C99" s="63"/>
      <c r="D99" s="149">
        <v>196</v>
      </c>
      <c r="E99" s="149">
        <v>9845</v>
      </c>
      <c r="F99" s="149">
        <v>4075</v>
      </c>
      <c r="G99" s="149">
        <v>2567</v>
      </c>
      <c r="H99" s="149">
        <v>72</v>
      </c>
      <c r="I99" s="124"/>
    </row>
    <row r="100" spans="1:9" ht="21" customHeight="1">
      <c r="A100" s="100"/>
      <c r="B100" s="103" t="s">
        <v>485</v>
      </c>
      <c r="C100" s="63"/>
      <c r="D100" s="149">
        <v>1592</v>
      </c>
      <c r="E100" s="149">
        <v>208585</v>
      </c>
      <c r="F100" s="149">
        <v>64970</v>
      </c>
      <c r="G100" s="149">
        <v>45195</v>
      </c>
      <c r="H100" s="149">
        <v>1521</v>
      </c>
      <c r="I100" s="124"/>
    </row>
    <row r="101" spans="1:9" ht="21" customHeight="1">
      <c r="A101" s="100"/>
      <c r="B101" s="103" t="s">
        <v>486</v>
      </c>
      <c r="C101" s="63"/>
      <c r="D101" s="149">
        <v>221</v>
      </c>
      <c r="E101" s="149">
        <v>14496</v>
      </c>
      <c r="F101" s="149">
        <v>6326</v>
      </c>
      <c r="G101" s="149">
        <v>3550</v>
      </c>
      <c r="H101" s="149">
        <v>108</v>
      </c>
      <c r="I101" s="124"/>
    </row>
    <row r="102" spans="1:9" ht="21" customHeight="1">
      <c r="A102" s="100"/>
      <c r="B102" s="103" t="s">
        <v>487</v>
      </c>
      <c r="C102" s="63"/>
      <c r="D102" s="149">
        <v>749</v>
      </c>
      <c r="E102" s="149">
        <v>152770</v>
      </c>
      <c r="F102" s="149">
        <v>32817</v>
      </c>
      <c r="G102" s="149">
        <v>18592</v>
      </c>
      <c r="H102" s="149">
        <v>694</v>
      </c>
      <c r="I102" s="124"/>
    </row>
    <row r="103" spans="1:9" ht="21" customHeight="1">
      <c r="A103" s="100"/>
      <c r="B103" s="103" t="s">
        <v>488</v>
      </c>
      <c r="C103" s="63"/>
      <c r="D103" s="149">
        <v>1976</v>
      </c>
      <c r="E103" s="149">
        <v>226408</v>
      </c>
      <c r="F103" s="149">
        <v>90306</v>
      </c>
      <c r="G103" s="149">
        <v>53946</v>
      </c>
      <c r="H103" s="149">
        <v>-2420</v>
      </c>
      <c r="I103" s="124"/>
    </row>
    <row r="104" spans="1:9" s="94" customFormat="1" ht="21" customHeight="1">
      <c r="A104" s="105"/>
      <c r="B104" s="101" t="s">
        <v>489</v>
      </c>
      <c r="D104" s="147">
        <f>D105+D106+D107+D108+D109</f>
        <v>1510</v>
      </c>
      <c r="E104" s="147">
        <f>E105+E106+E107+E108+E109</f>
        <v>182813</v>
      </c>
      <c r="F104" s="147">
        <f>F105+F106+F107+F108+F109</f>
        <v>69804</v>
      </c>
      <c r="G104" s="147">
        <f>G105+G106+G107+G108+G109</f>
        <v>55168</v>
      </c>
      <c r="H104" s="147">
        <f>H105+H106+H107+H108+H109</f>
        <v>11848</v>
      </c>
      <c r="I104" s="148"/>
    </row>
    <row r="105" spans="1:9" ht="21" customHeight="1">
      <c r="A105" s="100"/>
      <c r="B105" s="103" t="s">
        <v>490</v>
      </c>
      <c r="C105" s="63"/>
      <c r="D105" s="149">
        <v>287</v>
      </c>
      <c r="E105" s="149">
        <v>19686</v>
      </c>
      <c r="F105" s="149">
        <v>6219</v>
      </c>
      <c r="G105" s="149">
        <v>4393</v>
      </c>
      <c r="H105" s="149">
        <v>90</v>
      </c>
      <c r="I105" s="124"/>
    </row>
    <row r="106" spans="1:9" ht="21" customHeight="1">
      <c r="A106" s="100"/>
      <c r="B106" s="103" t="s">
        <v>491</v>
      </c>
      <c r="C106" s="63"/>
      <c r="D106" s="149">
        <v>217</v>
      </c>
      <c r="E106" s="149">
        <v>20610</v>
      </c>
      <c r="F106" s="149">
        <v>6726</v>
      </c>
      <c r="G106" s="149">
        <v>4461</v>
      </c>
      <c r="H106" s="149">
        <v>204</v>
      </c>
      <c r="I106" s="124"/>
    </row>
    <row r="107" spans="1:9" ht="21" customHeight="1">
      <c r="A107" s="100"/>
      <c r="B107" s="103" t="s">
        <v>492</v>
      </c>
      <c r="C107" s="63"/>
      <c r="D107" s="149">
        <v>14</v>
      </c>
      <c r="E107" s="149">
        <v>706</v>
      </c>
      <c r="F107" s="149">
        <v>310</v>
      </c>
      <c r="G107" s="149">
        <v>224</v>
      </c>
      <c r="H107" s="149">
        <v>0</v>
      </c>
      <c r="I107" s="124"/>
    </row>
    <row r="108" spans="1:9" ht="21" customHeight="1">
      <c r="A108" s="100"/>
      <c r="B108" s="103" t="s">
        <v>493</v>
      </c>
      <c r="C108" s="63"/>
      <c r="D108" s="149">
        <v>279</v>
      </c>
      <c r="E108" s="149">
        <v>41043</v>
      </c>
      <c r="F108" s="149">
        <v>10492</v>
      </c>
      <c r="G108" s="149">
        <v>6627</v>
      </c>
      <c r="H108" s="149">
        <v>243</v>
      </c>
      <c r="I108" s="124"/>
    </row>
    <row r="109" spans="1:9" ht="21" customHeight="1">
      <c r="A109" s="100"/>
      <c r="B109" s="103" t="s">
        <v>494</v>
      </c>
      <c r="C109" s="63"/>
      <c r="D109" s="149">
        <v>713</v>
      </c>
      <c r="E109" s="149">
        <v>100768</v>
      </c>
      <c r="F109" s="149">
        <v>46057</v>
      </c>
      <c r="G109" s="149">
        <v>39463</v>
      </c>
      <c r="H109" s="149">
        <v>11311</v>
      </c>
      <c r="I109" s="124"/>
    </row>
    <row r="110" spans="1:9" s="94" customFormat="1" ht="21" customHeight="1">
      <c r="A110" s="105"/>
      <c r="B110" s="101" t="s">
        <v>495</v>
      </c>
      <c r="D110" s="147">
        <f>D111+D112+D113+D114+D115+D116+D117+D118+D119</f>
        <v>12004</v>
      </c>
      <c r="E110" s="147">
        <f>E111+E112+E113+E114+E115+E116+E117+E118+E119</f>
        <v>1110191</v>
      </c>
      <c r="F110" s="147">
        <f>F111+F112+F113+F114+F115+F116+F117+F118+F119</f>
        <v>438218</v>
      </c>
      <c r="G110" s="147">
        <f>G111+G112+G113+G114+G115+G116+G117+G118+G119</f>
        <v>263614</v>
      </c>
      <c r="H110" s="147">
        <f>H111+H112+H113+H114+H115+H116+H117+H118+H119</f>
        <v>14824</v>
      </c>
      <c r="I110" s="148"/>
    </row>
    <row r="111" spans="1:9" ht="21" customHeight="1">
      <c r="A111" s="100"/>
      <c r="B111" s="103" t="s">
        <v>496</v>
      </c>
      <c r="C111" s="63"/>
      <c r="D111" s="149">
        <v>5110</v>
      </c>
      <c r="E111" s="149">
        <v>420342</v>
      </c>
      <c r="F111" s="149">
        <v>181935</v>
      </c>
      <c r="G111" s="149">
        <v>105106</v>
      </c>
      <c r="H111" s="149">
        <v>9384</v>
      </c>
      <c r="I111" s="124"/>
    </row>
    <row r="112" spans="1:9" ht="21" customHeight="1">
      <c r="A112" s="100"/>
      <c r="B112" s="103" t="s">
        <v>497</v>
      </c>
      <c r="C112" s="63"/>
      <c r="D112" s="149">
        <v>1454</v>
      </c>
      <c r="E112" s="149">
        <v>120600</v>
      </c>
      <c r="F112" s="149">
        <v>44786</v>
      </c>
      <c r="G112" s="149">
        <v>26190</v>
      </c>
      <c r="H112" s="149">
        <v>1487</v>
      </c>
      <c r="I112" s="124"/>
    </row>
    <row r="113" spans="1:12" ht="21" customHeight="1">
      <c r="A113" s="100"/>
      <c r="B113" s="103" t="s">
        <v>498</v>
      </c>
      <c r="C113" s="63"/>
      <c r="D113" s="149">
        <v>986</v>
      </c>
      <c r="E113" s="149">
        <v>158625</v>
      </c>
      <c r="F113" s="149">
        <v>39851</v>
      </c>
      <c r="G113" s="149">
        <v>31411</v>
      </c>
      <c r="H113" s="149">
        <v>787</v>
      </c>
      <c r="I113" s="124"/>
    </row>
    <row r="114" spans="1:12" ht="21" customHeight="1">
      <c r="A114" s="100"/>
      <c r="B114" s="103" t="s">
        <v>499</v>
      </c>
      <c r="C114" s="63"/>
      <c r="D114" s="149">
        <v>120</v>
      </c>
      <c r="E114" s="149">
        <v>16997</v>
      </c>
      <c r="F114" s="149">
        <v>5783</v>
      </c>
      <c r="G114" s="149">
        <v>3736</v>
      </c>
      <c r="H114" s="149">
        <v>124</v>
      </c>
      <c r="I114" s="124"/>
    </row>
    <row r="115" spans="1:12" ht="21" customHeight="1">
      <c r="A115" s="100"/>
      <c r="B115" s="103" t="s">
        <v>500</v>
      </c>
      <c r="C115" s="63"/>
      <c r="D115" s="149">
        <v>367</v>
      </c>
      <c r="E115" s="149">
        <v>37451</v>
      </c>
      <c r="F115" s="149">
        <v>14529</v>
      </c>
      <c r="G115" s="149">
        <v>8532</v>
      </c>
      <c r="H115" s="149">
        <v>711</v>
      </c>
      <c r="I115" s="124"/>
    </row>
    <row r="116" spans="1:12" ht="21" customHeight="1">
      <c r="A116" s="100"/>
      <c r="B116" s="103" t="s">
        <v>501</v>
      </c>
      <c r="C116" s="63"/>
      <c r="D116" s="149">
        <v>628</v>
      </c>
      <c r="E116" s="149">
        <v>43466</v>
      </c>
      <c r="F116" s="149">
        <v>14461</v>
      </c>
      <c r="G116" s="149">
        <v>8596</v>
      </c>
      <c r="H116" s="149">
        <v>404</v>
      </c>
      <c r="I116" s="124"/>
      <c r="J116" s="151"/>
      <c r="K116" s="151"/>
      <c r="L116" s="151"/>
    </row>
    <row r="117" spans="1:12" ht="21" customHeight="1">
      <c r="A117" s="100"/>
      <c r="B117" s="103" t="s">
        <v>502</v>
      </c>
      <c r="C117" s="63"/>
      <c r="D117" s="149">
        <v>636</v>
      </c>
      <c r="E117" s="149">
        <v>57779</v>
      </c>
      <c r="F117" s="149">
        <v>24841</v>
      </c>
      <c r="G117" s="149">
        <v>13630</v>
      </c>
      <c r="H117" s="149">
        <v>403</v>
      </c>
      <c r="I117" s="124"/>
    </row>
    <row r="118" spans="1:12" ht="21" customHeight="1">
      <c r="A118" s="100"/>
      <c r="B118" s="103" t="s">
        <v>503</v>
      </c>
      <c r="C118" s="63"/>
      <c r="D118" s="149">
        <v>2662</v>
      </c>
      <c r="E118" s="149">
        <v>254167</v>
      </c>
      <c r="F118" s="149">
        <v>111321</v>
      </c>
      <c r="G118" s="149">
        <v>65926</v>
      </c>
      <c r="H118" s="149">
        <v>1524</v>
      </c>
      <c r="I118" s="124"/>
    </row>
    <row r="119" spans="1:12" ht="21" customHeight="1">
      <c r="A119" s="100"/>
      <c r="B119" s="103" t="s">
        <v>504</v>
      </c>
      <c r="C119" s="63"/>
      <c r="D119" s="149">
        <v>41</v>
      </c>
      <c r="E119" s="149">
        <v>764</v>
      </c>
      <c r="F119" s="149">
        <v>711</v>
      </c>
      <c r="G119" s="149">
        <v>487</v>
      </c>
      <c r="H119" s="149">
        <v>0</v>
      </c>
      <c r="I119" s="124"/>
    </row>
    <row r="120" spans="1:12" s="94" customFormat="1" ht="21" customHeight="1">
      <c r="A120" s="105"/>
      <c r="B120" s="101" t="s">
        <v>505</v>
      </c>
      <c r="D120" s="147">
        <f>D121+D122+D123</f>
        <v>77</v>
      </c>
      <c r="E120" s="147">
        <f>E121+E122+E123</f>
        <v>2509</v>
      </c>
      <c r="F120" s="147">
        <f>F121+F122+F123</f>
        <v>1116</v>
      </c>
      <c r="G120" s="147">
        <f>G121+G122+G123</f>
        <v>706</v>
      </c>
      <c r="H120" s="147">
        <f>H121+H122+H123</f>
        <v>0</v>
      </c>
      <c r="I120" s="148"/>
    </row>
    <row r="121" spans="1:12" ht="21" customHeight="1">
      <c r="A121" s="100"/>
      <c r="B121" s="103" t="s">
        <v>506</v>
      </c>
      <c r="C121" s="63"/>
      <c r="D121" s="149">
        <v>52</v>
      </c>
      <c r="E121" s="149">
        <v>2242</v>
      </c>
      <c r="F121" s="149">
        <v>986</v>
      </c>
      <c r="G121" s="149">
        <v>642</v>
      </c>
      <c r="H121" s="149">
        <v>0</v>
      </c>
      <c r="I121" s="124"/>
    </row>
    <row r="122" spans="1:12" ht="21" customHeight="1">
      <c r="A122" s="100"/>
      <c r="B122" s="103" t="s">
        <v>507</v>
      </c>
      <c r="C122" s="63"/>
      <c r="D122" s="149">
        <v>8</v>
      </c>
      <c r="E122" s="149">
        <v>93</v>
      </c>
      <c r="F122" s="149">
        <v>43</v>
      </c>
      <c r="G122" s="149">
        <v>20</v>
      </c>
      <c r="H122" s="149">
        <v>0</v>
      </c>
      <c r="I122" s="124"/>
    </row>
    <row r="123" spans="1:12" ht="21" customHeight="1">
      <c r="A123" s="100"/>
      <c r="B123" s="103" t="s">
        <v>508</v>
      </c>
      <c r="C123" s="63"/>
      <c r="D123" s="149">
        <v>17</v>
      </c>
      <c r="E123" s="149">
        <v>174</v>
      </c>
      <c r="F123" s="149">
        <v>87</v>
      </c>
      <c r="G123" s="149">
        <v>44</v>
      </c>
      <c r="H123" s="149">
        <v>0</v>
      </c>
      <c r="I123" s="124"/>
    </row>
    <row r="124" spans="1:12" s="94" customFormat="1" ht="21" customHeight="1">
      <c r="A124" s="105"/>
      <c r="B124" s="101" t="s">
        <v>509</v>
      </c>
      <c r="D124" s="147">
        <f>D125+D126</f>
        <v>990</v>
      </c>
      <c r="E124" s="147">
        <f>E125+E126</f>
        <v>71015</v>
      </c>
      <c r="F124" s="147">
        <f>F125+F126</f>
        <v>22394</v>
      </c>
      <c r="G124" s="147">
        <f>G125+G126</f>
        <v>13643</v>
      </c>
      <c r="H124" s="147">
        <f>H125+H126</f>
        <v>2356</v>
      </c>
      <c r="I124" s="148"/>
    </row>
    <row r="125" spans="1:12" ht="21" customHeight="1">
      <c r="A125" s="100"/>
      <c r="B125" s="103" t="s">
        <v>510</v>
      </c>
      <c r="C125" s="63"/>
      <c r="D125" s="149">
        <v>189</v>
      </c>
      <c r="E125" s="149">
        <v>12292</v>
      </c>
      <c r="F125" s="149">
        <v>3995</v>
      </c>
      <c r="G125" s="149">
        <v>2356</v>
      </c>
      <c r="H125" s="149">
        <v>1</v>
      </c>
      <c r="I125" s="124"/>
    </row>
    <row r="126" spans="1:12" ht="21" customHeight="1">
      <c r="A126" s="100"/>
      <c r="B126" s="103" t="s">
        <v>511</v>
      </c>
      <c r="C126" s="63"/>
      <c r="D126" s="149">
        <v>801</v>
      </c>
      <c r="E126" s="149">
        <v>58723</v>
      </c>
      <c r="F126" s="149">
        <v>18399</v>
      </c>
      <c r="G126" s="149">
        <v>11287</v>
      </c>
      <c r="H126" s="149">
        <v>2355</v>
      </c>
      <c r="I126" s="124"/>
    </row>
    <row r="127" spans="1:12" ht="5.25" customHeight="1">
      <c r="A127" s="106"/>
      <c r="B127" s="125"/>
      <c r="C127" s="72"/>
      <c r="D127" s="152"/>
      <c r="E127" s="152"/>
      <c r="F127" s="152"/>
      <c r="G127" s="152"/>
      <c r="H127" s="152"/>
      <c r="I127" s="153"/>
    </row>
    <row r="128" spans="1:12" ht="13.5" customHeight="1" thickBot="1">
      <c r="A128" s="129"/>
      <c r="B128" s="63"/>
      <c r="C128" s="63"/>
      <c r="D128" s="63"/>
      <c r="E128" s="63"/>
      <c r="F128" s="63"/>
      <c r="G128" s="63"/>
      <c r="H128" s="63"/>
      <c r="I128" s="63"/>
      <c r="J128" s="63"/>
      <c r="K128" s="151"/>
    </row>
    <row r="129" spans="1:11" ht="14.25" customHeight="1" thickTop="1">
      <c r="A129" s="172"/>
      <c r="B129" s="172" t="s">
        <v>562</v>
      </c>
      <c r="C129" s="172"/>
      <c r="D129" s="172"/>
      <c r="E129" s="172"/>
      <c r="F129" s="172"/>
      <c r="G129" s="172"/>
      <c r="H129" s="172"/>
      <c r="I129" s="172"/>
      <c r="K129" s="151"/>
    </row>
    <row r="130" spans="1:11" ht="5.25" customHeight="1">
      <c r="B130" s="155"/>
      <c r="K130" s="151"/>
    </row>
    <row r="131" spans="1:11" ht="12" customHeight="1">
      <c r="B131" s="174" t="s">
        <v>563</v>
      </c>
      <c r="K131" s="151"/>
    </row>
  </sheetData>
  <mergeCells count="3">
    <mergeCell ref="B1:D1"/>
    <mergeCell ref="A10:B11"/>
    <mergeCell ref="C10:C11"/>
  </mergeCells>
  <hyperlinks>
    <hyperlink ref="B1" location="'Περιεχόμενα-Contents'!A1" display="Περιεχόμενα - Contents" xr:uid="{00000000-0004-0000-0400-000000000000}"/>
    <hyperlink ref="B1:D1" location="'Περιεχόμενα-Contents'!A1" display="Περιεχόμενα - Contents" xr:uid="{00000000-0004-0000-0400-000001000000}"/>
  </hyperlinks>
  <printOptions horizontalCentered="1"/>
  <pageMargins left="0.35433070866141736" right="0.35433070866141736" top="0.74803149606299213" bottom="0.74803149606299213" header="0.31496062992125984" footer="0.31496062992125984"/>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Q141"/>
  <sheetViews>
    <sheetView zoomScaleNormal="100" workbookViewId="0">
      <pane ySplit="12" topLeftCell="A13" activePane="bottomLeft" state="frozen"/>
      <selection pane="bottomLeft" activeCell="B2" sqref="B2"/>
    </sheetView>
  </sheetViews>
  <sheetFormatPr defaultRowHeight="12"/>
  <cols>
    <col min="1" max="1" width="0.5703125" style="60" customWidth="1"/>
    <col min="2" max="2" width="7.28515625" style="60" customWidth="1"/>
    <col min="3" max="3" width="0.28515625" style="60" customWidth="1"/>
    <col min="4" max="6" width="13.7109375" style="60" customWidth="1"/>
    <col min="7" max="7" width="1.140625" style="60" customWidth="1"/>
    <col min="8" max="10" width="13.7109375" style="60" customWidth="1"/>
    <col min="11" max="11" width="14.85546875" style="60" customWidth="1"/>
    <col min="12" max="12" width="1.7109375" style="60" customWidth="1"/>
    <col min="13" max="13" width="3.42578125" style="60" customWidth="1"/>
    <col min="14" max="17" width="9.140625" style="60" customWidth="1"/>
    <col min="18" max="16384" width="9.140625" style="60"/>
  </cols>
  <sheetData>
    <row r="1" spans="1:15" ht="12.95" customHeight="1">
      <c r="B1" s="183" t="s">
        <v>90</v>
      </c>
      <c r="C1" s="183"/>
      <c r="D1" s="183"/>
      <c r="E1" s="57"/>
      <c r="F1" s="57"/>
      <c r="G1" s="57"/>
      <c r="H1" s="189" t="s">
        <v>555</v>
      </c>
      <c r="I1" s="189"/>
      <c r="J1" s="189"/>
      <c r="K1" s="189"/>
      <c r="L1" s="57"/>
    </row>
    <row r="2" spans="1:15" ht="12.95" customHeight="1">
      <c r="B2" s="58"/>
      <c r="C2" s="59"/>
      <c r="D2" s="57"/>
      <c r="E2" s="57"/>
      <c r="F2" s="57"/>
      <c r="G2" s="57"/>
      <c r="H2" s="189" t="s">
        <v>556</v>
      </c>
      <c r="I2" s="189"/>
      <c r="J2" s="189"/>
      <c r="K2" s="189"/>
      <c r="L2" s="57"/>
    </row>
    <row r="3" spans="1:15" ht="12.95" customHeight="1">
      <c r="B3" s="58"/>
      <c r="C3" s="59"/>
      <c r="D3" s="57"/>
      <c r="E3" s="57"/>
      <c r="F3" s="57"/>
      <c r="G3" s="57"/>
      <c r="H3" s="57"/>
      <c r="I3" s="57"/>
      <c r="J3" s="57"/>
      <c r="K3" s="57"/>
      <c r="L3" s="57"/>
    </row>
    <row r="4" spans="1:15" ht="12" customHeight="1">
      <c r="A4" s="93" t="s">
        <v>145</v>
      </c>
    </row>
    <row r="5" spans="1:15" ht="12.75" customHeight="1">
      <c r="A5" s="93" t="s">
        <v>144</v>
      </c>
    </row>
    <row r="6" spans="1:15" ht="12.75" customHeight="1">
      <c r="A6" s="93"/>
    </row>
    <row r="7" spans="1:15" ht="12" customHeight="1"/>
    <row r="8" spans="1:15" ht="15" customHeight="1">
      <c r="A8" s="156"/>
      <c r="B8" s="185" t="s">
        <v>48</v>
      </c>
      <c r="C8" s="184"/>
      <c r="D8" s="191" t="s">
        <v>105</v>
      </c>
      <c r="E8" s="191"/>
      <c r="F8" s="191"/>
      <c r="G8" s="79"/>
      <c r="H8" s="193" t="s">
        <v>103</v>
      </c>
      <c r="I8" s="191"/>
      <c r="J8" s="194"/>
      <c r="K8" s="195" t="s">
        <v>49</v>
      </c>
      <c r="L8" s="90"/>
    </row>
    <row r="9" spans="1:15" ht="16.5" customHeight="1">
      <c r="A9" s="157"/>
      <c r="B9" s="192"/>
      <c r="C9" s="190"/>
      <c r="D9" s="197" t="s">
        <v>106</v>
      </c>
      <c r="E9" s="198"/>
      <c r="F9" s="198"/>
      <c r="G9" s="199"/>
      <c r="H9" s="200" t="s">
        <v>104</v>
      </c>
      <c r="I9" s="198"/>
      <c r="J9" s="199"/>
      <c r="K9" s="196"/>
      <c r="L9" s="92"/>
    </row>
    <row r="10" spans="1:15" ht="31.5" customHeight="1">
      <c r="A10" s="157"/>
      <c r="B10" s="192"/>
      <c r="C10" s="190"/>
      <c r="D10" s="109" t="s">
        <v>380</v>
      </c>
      <c r="E10" s="109" t="s">
        <v>44</v>
      </c>
      <c r="F10" s="109" t="s">
        <v>45</v>
      </c>
      <c r="G10" s="82"/>
      <c r="H10" s="81" t="s">
        <v>380</v>
      </c>
      <c r="I10" s="109" t="s">
        <v>44</v>
      </c>
      <c r="J10" s="82" t="s">
        <v>45</v>
      </c>
      <c r="K10" s="196"/>
      <c r="L10" s="92"/>
    </row>
    <row r="11" spans="1:15" ht="36.75" customHeight="1">
      <c r="A11" s="158"/>
      <c r="B11" s="159" t="s">
        <v>33</v>
      </c>
      <c r="C11" s="188"/>
      <c r="D11" s="160" t="s">
        <v>394</v>
      </c>
      <c r="E11" s="161" t="s">
        <v>46</v>
      </c>
      <c r="F11" s="161" t="s">
        <v>47</v>
      </c>
      <c r="G11" s="82"/>
      <c r="H11" s="162" t="s">
        <v>399</v>
      </c>
      <c r="I11" s="161" t="s">
        <v>46</v>
      </c>
      <c r="J11" s="140" t="s">
        <v>47</v>
      </c>
      <c r="K11" s="139" t="s">
        <v>50</v>
      </c>
      <c r="L11" s="92"/>
    </row>
    <row r="12" spans="1:15">
      <c r="A12" s="106"/>
      <c r="B12" s="91"/>
      <c r="C12" s="107"/>
      <c r="D12" s="142"/>
      <c r="E12" s="142"/>
      <c r="F12" s="142"/>
      <c r="G12" s="143"/>
      <c r="H12" s="141" t="s">
        <v>42</v>
      </c>
      <c r="I12" s="142" t="s">
        <v>0</v>
      </c>
      <c r="J12" s="143" t="s">
        <v>0</v>
      </c>
      <c r="K12" s="141" t="s">
        <v>0</v>
      </c>
      <c r="L12" s="91"/>
    </row>
    <row r="13" spans="1:15" s="94" customFormat="1" ht="21.75" customHeight="1">
      <c r="A13" s="145"/>
      <c r="B13" s="98" t="s">
        <v>368</v>
      </c>
      <c r="D13" s="146">
        <f>D14+D25+D80</f>
        <v>3214</v>
      </c>
      <c r="E13" s="146">
        <f>E14+E25+E80</f>
        <v>65261</v>
      </c>
      <c r="F13" s="146">
        <f>F14+F25+F80</f>
        <v>68475</v>
      </c>
      <c r="G13" s="146"/>
      <c r="H13" s="146">
        <f>H14+H25+H80</f>
        <v>35238</v>
      </c>
      <c r="I13" s="146">
        <f>I14+I25+I80</f>
        <v>1061645</v>
      </c>
      <c r="J13" s="146">
        <f>J14+J25+J80</f>
        <v>1096883</v>
      </c>
      <c r="K13" s="146">
        <f>K14+K25+K80</f>
        <v>143248</v>
      </c>
      <c r="L13" s="163"/>
      <c r="N13" s="164"/>
      <c r="O13" s="165"/>
    </row>
    <row r="14" spans="1:15" s="94" customFormat="1" ht="21.75" customHeight="1">
      <c r="A14" s="105"/>
      <c r="B14" s="101">
        <v>45</v>
      </c>
      <c r="D14" s="147">
        <f>D15+D18+D20+D23</f>
        <v>971</v>
      </c>
      <c r="E14" s="147">
        <f t="shared" ref="E14:K14" si="0">E15+E18+E20+E23</f>
        <v>7206</v>
      </c>
      <c r="F14" s="147">
        <f t="shared" si="0"/>
        <v>8177</v>
      </c>
      <c r="G14" s="147"/>
      <c r="H14" s="147">
        <f t="shared" si="0"/>
        <v>12002</v>
      </c>
      <c r="I14" s="147">
        <f t="shared" si="0"/>
        <v>114986</v>
      </c>
      <c r="J14" s="147">
        <f t="shared" si="0"/>
        <v>126988</v>
      </c>
      <c r="K14" s="147">
        <f t="shared" si="0"/>
        <v>17240</v>
      </c>
      <c r="L14" s="123"/>
      <c r="N14" s="166"/>
      <c r="O14" s="165"/>
    </row>
    <row r="15" spans="1:15" s="94" customFormat="1" ht="21.75" customHeight="1">
      <c r="A15" s="105"/>
      <c r="B15" s="101" t="s">
        <v>401</v>
      </c>
      <c r="C15" s="147">
        <f>C16+C17</f>
        <v>0</v>
      </c>
      <c r="D15" s="147">
        <f>D16+D17</f>
        <v>0</v>
      </c>
      <c r="E15" s="147">
        <f>E16+E17</f>
        <v>1885</v>
      </c>
      <c r="F15" s="147">
        <f t="shared" ref="F15:K15" si="1">F16+F17</f>
        <v>1885</v>
      </c>
      <c r="G15" s="147"/>
      <c r="H15" s="147">
        <f t="shared" si="1"/>
        <v>0</v>
      </c>
      <c r="I15" s="147">
        <f t="shared" si="1"/>
        <v>38618</v>
      </c>
      <c r="J15" s="147">
        <f t="shared" si="1"/>
        <v>38618</v>
      </c>
      <c r="K15" s="147">
        <f t="shared" si="1"/>
        <v>5612</v>
      </c>
      <c r="L15" s="123"/>
      <c r="N15" s="166"/>
      <c r="O15" s="165"/>
    </row>
    <row r="16" spans="1:15" ht="21.75" customHeight="1">
      <c r="A16" s="100"/>
      <c r="B16" s="103" t="s">
        <v>402</v>
      </c>
      <c r="D16" s="149">
        <v>0</v>
      </c>
      <c r="E16" s="149">
        <v>1846</v>
      </c>
      <c r="F16" s="149">
        <v>1846</v>
      </c>
      <c r="G16" s="149"/>
      <c r="H16" s="149">
        <v>0</v>
      </c>
      <c r="I16" s="149">
        <v>38009</v>
      </c>
      <c r="J16" s="149">
        <v>38009</v>
      </c>
      <c r="K16" s="149">
        <v>5550</v>
      </c>
      <c r="L16" s="92"/>
      <c r="N16" s="167"/>
      <c r="O16" s="165"/>
    </row>
    <row r="17" spans="1:15" ht="21.75" customHeight="1">
      <c r="A17" s="100"/>
      <c r="B17" s="103" t="s">
        <v>403</v>
      </c>
      <c r="D17" s="149">
        <v>0</v>
      </c>
      <c r="E17" s="149">
        <v>39</v>
      </c>
      <c r="F17" s="149">
        <v>39</v>
      </c>
      <c r="G17" s="149"/>
      <c r="H17" s="149">
        <v>0</v>
      </c>
      <c r="I17" s="149">
        <v>609</v>
      </c>
      <c r="J17" s="149">
        <v>609</v>
      </c>
      <c r="K17" s="149">
        <v>62</v>
      </c>
      <c r="L17" s="92"/>
      <c r="N17" s="167"/>
      <c r="O17" s="165"/>
    </row>
    <row r="18" spans="1:15" s="94" customFormat="1" ht="21.75" customHeight="1">
      <c r="A18" s="105"/>
      <c r="B18" s="101" t="s">
        <v>404</v>
      </c>
      <c r="D18" s="147">
        <f t="shared" ref="D18:K18" si="2">D19</f>
        <v>875</v>
      </c>
      <c r="E18" s="147">
        <f t="shared" si="2"/>
        <v>3568</v>
      </c>
      <c r="F18" s="147">
        <f t="shared" si="2"/>
        <v>4443</v>
      </c>
      <c r="G18" s="147"/>
      <c r="H18" s="147">
        <f t="shared" si="2"/>
        <v>10875</v>
      </c>
      <c r="I18" s="147">
        <f t="shared" si="2"/>
        <v>48217</v>
      </c>
      <c r="J18" s="147">
        <f t="shared" si="2"/>
        <v>59092</v>
      </c>
      <c r="K18" s="147">
        <f t="shared" si="2"/>
        <v>7764</v>
      </c>
      <c r="L18" s="123"/>
      <c r="N18" s="166"/>
      <c r="O18" s="165"/>
    </row>
    <row r="19" spans="1:15" ht="21.75" customHeight="1">
      <c r="A19" s="100"/>
      <c r="B19" s="103" t="s">
        <v>405</v>
      </c>
      <c r="D19" s="149">
        <v>875</v>
      </c>
      <c r="E19" s="149">
        <v>3568</v>
      </c>
      <c r="F19" s="149">
        <v>4443</v>
      </c>
      <c r="G19" s="149"/>
      <c r="H19" s="149">
        <v>10875</v>
      </c>
      <c r="I19" s="149">
        <v>48217</v>
      </c>
      <c r="J19" s="149">
        <v>59092</v>
      </c>
      <c r="K19" s="149">
        <v>7764</v>
      </c>
      <c r="L19" s="92"/>
      <c r="N19" s="167"/>
      <c r="O19" s="165"/>
    </row>
    <row r="20" spans="1:15" s="94" customFormat="1" ht="21.75" customHeight="1">
      <c r="A20" s="105"/>
      <c r="B20" s="101" t="s">
        <v>406</v>
      </c>
      <c r="D20" s="147">
        <f t="shared" ref="D20:K20" si="3">D21+D22</f>
        <v>64</v>
      </c>
      <c r="E20" s="147">
        <f t="shared" si="3"/>
        <v>1595</v>
      </c>
      <c r="F20" s="147">
        <f t="shared" si="3"/>
        <v>1659</v>
      </c>
      <c r="G20" s="147"/>
      <c r="H20" s="147">
        <f t="shared" si="3"/>
        <v>681</v>
      </c>
      <c r="I20" s="147">
        <f t="shared" si="3"/>
        <v>25899</v>
      </c>
      <c r="J20" s="147">
        <f t="shared" si="3"/>
        <v>26580</v>
      </c>
      <c r="K20" s="147">
        <f t="shared" si="3"/>
        <v>3540</v>
      </c>
      <c r="L20" s="123"/>
      <c r="N20" s="166"/>
      <c r="O20" s="165"/>
    </row>
    <row r="21" spans="1:15" ht="21.75" customHeight="1">
      <c r="A21" s="100"/>
      <c r="B21" s="103" t="s">
        <v>407</v>
      </c>
      <c r="C21" s="94"/>
      <c r="D21" s="149">
        <v>22</v>
      </c>
      <c r="E21" s="149">
        <v>1273</v>
      </c>
      <c r="F21" s="149">
        <v>1295</v>
      </c>
      <c r="G21" s="149"/>
      <c r="H21" s="149">
        <v>236</v>
      </c>
      <c r="I21" s="149">
        <v>21473</v>
      </c>
      <c r="J21" s="149">
        <v>21709</v>
      </c>
      <c r="K21" s="149">
        <v>2959</v>
      </c>
      <c r="L21" s="92"/>
      <c r="N21" s="167"/>
      <c r="O21" s="165"/>
    </row>
    <row r="22" spans="1:15" ht="21.75" customHeight="1">
      <c r="A22" s="100"/>
      <c r="B22" s="103" t="s">
        <v>408</v>
      </c>
      <c r="C22" s="94"/>
      <c r="D22" s="149">
        <v>42</v>
      </c>
      <c r="E22" s="149">
        <v>322</v>
      </c>
      <c r="F22" s="149">
        <v>364</v>
      </c>
      <c r="G22" s="149"/>
      <c r="H22" s="149">
        <v>445</v>
      </c>
      <c r="I22" s="149">
        <v>4426</v>
      </c>
      <c r="J22" s="149">
        <v>4871</v>
      </c>
      <c r="K22" s="149">
        <v>581</v>
      </c>
      <c r="L22" s="92"/>
      <c r="N22" s="167"/>
      <c r="O22" s="165"/>
    </row>
    <row r="23" spans="1:15" s="94" customFormat="1" ht="21.75" customHeight="1">
      <c r="A23" s="105"/>
      <c r="B23" s="101" t="s">
        <v>409</v>
      </c>
      <c r="D23" s="147">
        <f t="shared" ref="D23:K23" si="4">D24</f>
        <v>32</v>
      </c>
      <c r="E23" s="147">
        <f t="shared" si="4"/>
        <v>158</v>
      </c>
      <c r="F23" s="147">
        <f t="shared" si="4"/>
        <v>190</v>
      </c>
      <c r="G23" s="147"/>
      <c r="H23" s="147">
        <f t="shared" si="4"/>
        <v>446</v>
      </c>
      <c r="I23" s="147">
        <f t="shared" si="4"/>
        <v>2252</v>
      </c>
      <c r="J23" s="147">
        <f t="shared" si="4"/>
        <v>2698</v>
      </c>
      <c r="K23" s="147">
        <f t="shared" si="4"/>
        <v>324</v>
      </c>
      <c r="L23" s="123"/>
      <c r="N23" s="166"/>
      <c r="O23" s="165"/>
    </row>
    <row r="24" spans="1:15" ht="21.75" customHeight="1">
      <c r="A24" s="100"/>
      <c r="B24" s="103" t="s">
        <v>410</v>
      </c>
      <c r="C24" s="94"/>
      <c r="D24" s="149">
        <v>32</v>
      </c>
      <c r="E24" s="149">
        <v>158</v>
      </c>
      <c r="F24" s="149">
        <v>190</v>
      </c>
      <c r="G24" s="149"/>
      <c r="H24" s="149">
        <v>446</v>
      </c>
      <c r="I24" s="149">
        <v>2252</v>
      </c>
      <c r="J24" s="149">
        <v>2698</v>
      </c>
      <c r="K24" s="149">
        <v>324</v>
      </c>
      <c r="L24" s="92"/>
      <c r="N24" s="167"/>
      <c r="O24" s="165"/>
    </row>
    <row r="25" spans="1:15" s="94" customFormat="1" ht="21.75" customHeight="1">
      <c r="A25" s="105"/>
      <c r="B25" s="101">
        <v>46</v>
      </c>
      <c r="D25" s="147">
        <f>D26+D36+D41+D51+D61+D64+D70+D78</f>
        <v>143</v>
      </c>
      <c r="E25" s="147">
        <f>E26+E36+E41+E51+E61+E64+E70+E78</f>
        <v>22388</v>
      </c>
      <c r="F25" s="147">
        <f>F26+F36+F41+F51+F61+F64+F70+F78</f>
        <v>22531</v>
      </c>
      <c r="G25" s="147"/>
      <c r="H25" s="147">
        <f>H26+H36+H41+H51+H61+H64+H70+H78</f>
        <v>1922</v>
      </c>
      <c r="I25" s="147">
        <f>I26+I36+I41+I51+I61+I64+I70+I78</f>
        <v>460081</v>
      </c>
      <c r="J25" s="147">
        <f>J26+J36+J41+J51+J61+J64+J70+J78</f>
        <v>462003</v>
      </c>
      <c r="K25" s="147">
        <f>K26+K36+K41+K51+K61+K64+K70+K78</f>
        <v>60736</v>
      </c>
      <c r="L25" s="123"/>
      <c r="N25" s="166"/>
      <c r="O25" s="165"/>
    </row>
    <row r="26" spans="1:15" s="94" customFormat="1" ht="21.75" customHeight="1">
      <c r="A26" s="105"/>
      <c r="B26" s="101" t="s">
        <v>411</v>
      </c>
      <c r="D26" s="147">
        <f>SUM(D27:D35)</f>
        <v>8</v>
      </c>
      <c r="E26" s="147">
        <f>SUM(E27:E35)</f>
        <v>1307</v>
      </c>
      <c r="F26" s="147">
        <f t="shared" ref="F26:K26" si="5">SUM(F27:F35)</f>
        <v>1315</v>
      </c>
      <c r="G26" s="147"/>
      <c r="H26" s="147">
        <f t="shared" si="5"/>
        <v>158</v>
      </c>
      <c r="I26" s="147">
        <f t="shared" si="5"/>
        <v>60788</v>
      </c>
      <c r="J26" s="147">
        <f t="shared" si="5"/>
        <v>60946</v>
      </c>
      <c r="K26" s="147">
        <f t="shared" si="5"/>
        <v>6771</v>
      </c>
      <c r="L26" s="123"/>
      <c r="N26" s="166"/>
      <c r="O26" s="165"/>
    </row>
    <row r="27" spans="1:15" ht="21.75" customHeight="1">
      <c r="A27" s="100"/>
      <c r="B27" s="103" t="s">
        <v>412</v>
      </c>
      <c r="D27" s="149">
        <v>0</v>
      </c>
      <c r="E27" s="149">
        <v>11</v>
      </c>
      <c r="F27" s="149">
        <v>11</v>
      </c>
      <c r="G27" s="149"/>
      <c r="H27" s="149">
        <v>0</v>
      </c>
      <c r="I27" s="149">
        <v>178</v>
      </c>
      <c r="J27" s="149">
        <v>178</v>
      </c>
      <c r="K27" s="149">
        <v>13</v>
      </c>
      <c r="L27" s="92"/>
      <c r="N27" s="167"/>
      <c r="O27" s="165"/>
    </row>
    <row r="28" spans="1:15" ht="21.75" customHeight="1">
      <c r="A28" s="100"/>
      <c r="B28" s="103" t="s">
        <v>413</v>
      </c>
      <c r="D28" s="149">
        <v>0</v>
      </c>
      <c r="E28" s="149">
        <v>243</v>
      </c>
      <c r="F28" s="149">
        <v>243</v>
      </c>
      <c r="G28" s="149"/>
      <c r="H28" s="149">
        <v>0</v>
      </c>
      <c r="I28" s="149">
        <v>22303</v>
      </c>
      <c r="J28" s="149">
        <v>22303</v>
      </c>
      <c r="K28" s="149">
        <v>2393</v>
      </c>
      <c r="L28" s="92"/>
      <c r="N28" s="167"/>
      <c r="O28" s="165"/>
    </row>
    <row r="29" spans="1:15" ht="21.75" customHeight="1">
      <c r="A29" s="100"/>
      <c r="B29" s="103" t="s">
        <v>414</v>
      </c>
      <c r="D29" s="149">
        <v>0</v>
      </c>
      <c r="E29" s="149">
        <v>82</v>
      </c>
      <c r="F29" s="149">
        <v>82</v>
      </c>
      <c r="G29" s="149"/>
      <c r="H29" s="149">
        <v>0</v>
      </c>
      <c r="I29" s="149">
        <v>3520</v>
      </c>
      <c r="J29" s="149">
        <v>3520</v>
      </c>
      <c r="K29" s="149">
        <v>406</v>
      </c>
      <c r="L29" s="92"/>
      <c r="N29" s="167"/>
      <c r="O29" s="165"/>
    </row>
    <row r="30" spans="1:15" ht="21.75" customHeight="1">
      <c r="A30" s="100"/>
      <c r="B30" s="103" t="s">
        <v>415</v>
      </c>
      <c r="D30" s="149">
        <v>0</v>
      </c>
      <c r="E30" s="149">
        <v>164</v>
      </c>
      <c r="F30" s="149">
        <v>164</v>
      </c>
      <c r="G30" s="149"/>
      <c r="H30" s="149">
        <v>0</v>
      </c>
      <c r="I30" s="149">
        <v>4969</v>
      </c>
      <c r="J30" s="149">
        <v>4969</v>
      </c>
      <c r="K30" s="149">
        <v>600</v>
      </c>
      <c r="L30" s="92"/>
      <c r="N30" s="167"/>
      <c r="O30" s="165"/>
    </row>
    <row r="31" spans="1:15" ht="21.75" customHeight="1">
      <c r="A31" s="100"/>
      <c r="B31" s="103" t="s">
        <v>416</v>
      </c>
      <c r="D31" s="149">
        <v>0</v>
      </c>
      <c r="E31" s="149">
        <v>5</v>
      </c>
      <c r="F31" s="149">
        <v>5</v>
      </c>
      <c r="G31" s="149"/>
      <c r="H31" s="149">
        <v>0</v>
      </c>
      <c r="I31" s="149">
        <v>98</v>
      </c>
      <c r="J31" s="149">
        <v>98</v>
      </c>
      <c r="K31" s="149">
        <v>11</v>
      </c>
      <c r="L31" s="92"/>
      <c r="N31" s="167"/>
      <c r="O31" s="165"/>
    </row>
    <row r="32" spans="1:15" ht="21.75" customHeight="1">
      <c r="A32" s="100"/>
      <c r="B32" s="103" t="s">
        <v>417</v>
      </c>
      <c r="C32" s="94"/>
      <c r="D32" s="149">
        <v>0</v>
      </c>
      <c r="E32" s="149">
        <v>79</v>
      </c>
      <c r="F32" s="149">
        <v>79</v>
      </c>
      <c r="G32" s="149"/>
      <c r="H32" s="149">
        <v>0</v>
      </c>
      <c r="I32" s="149">
        <v>1030</v>
      </c>
      <c r="J32" s="149">
        <v>1030</v>
      </c>
      <c r="K32" s="149">
        <v>119</v>
      </c>
      <c r="L32" s="92"/>
      <c r="N32" s="167"/>
      <c r="O32" s="165"/>
    </row>
    <row r="33" spans="1:15" ht="21.75" customHeight="1">
      <c r="A33" s="100"/>
      <c r="B33" s="103" t="s">
        <v>418</v>
      </c>
      <c r="D33" s="149">
        <v>8</v>
      </c>
      <c r="E33" s="149">
        <v>170</v>
      </c>
      <c r="F33" s="149">
        <v>178</v>
      </c>
      <c r="G33" s="149"/>
      <c r="H33" s="149">
        <v>158</v>
      </c>
      <c r="I33" s="149">
        <v>9696</v>
      </c>
      <c r="J33" s="149">
        <v>9854</v>
      </c>
      <c r="K33" s="149">
        <v>1096</v>
      </c>
      <c r="L33" s="92"/>
      <c r="N33" s="167"/>
      <c r="O33" s="165"/>
    </row>
    <row r="34" spans="1:15" ht="21.75" customHeight="1">
      <c r="A34" s="100"/>
      <c r="B34" s="103" t="s">
        <v>419</v>
      </c>
      <c r="D34" s="149">
        <v>0</v>
      </c>
      <c r="E34" s="149">
        <v>447</v>
      </c>
      <c r="F34" s="149">
        <v>447</v>
      </c>
      <c r="G34" s="149"/>
      <c r="H34" s="149">
        <v>0</v>
      </c>
      <c r="I34" s="149">
        <v>17165</v>
      </c>
      <c r="J34" s="149">
        <v>17165</v>
      </c>
      <c r="K34" s="149">
        <v>1861</v>
      </c>
      <c r="L34" s="92"/>
      <c r="N34" s="167"/>
      <c r="O34" s="165"/>
    </row>
    <row r="35" spans="1:15" ht="21.75" customHeight="1">
      <c r="A35" s="105"/>
      <c r="B35" s="103" t="s">
        <v>420</v>
      </c>
      <c r="C35" s="94"/>
      <c r="D35" s="149">
        <v>0</v>
      </c>
      <c r="E35" s="149">
        <v>106</v>
      </c>
      <c r="F35" s="149">
        <v>106</v>
      </c>
      <c r="G35" s="149"/>
      <c r="H35" s="149">
        <v>0</v>
      </c>
      <c r="I35" s="149">
        <v>1829</v>
      </c>
      <c r="J35" s="149">
        <v>1829</v>
      </c>
      <c r="K35" s="149">
        <v>272</v>
      </c>
      <c r="L35" s="124"/>
      <c r="N35" s="167"/>
      <c r="O35" s="165"/>
    </row>
    <row r="36" spans="1:15" s="94" customFormat="1" ht="21.75" customHeight="1">
      <c r="A36" s="105"/>
      <c r="B36" s="101" t="s">
        <v>421</v>
      </c>
      <c r="D36" s="147">
        <f t="shared" ref="D36:K36" si="6">SUM(D37:D40)</f>
        <v>5</v>
      </c>
      <c r="E36" s="147">
        <f t="shared" si="6"/>
        <v>483</v>
      </c>
      <c r="F36" s="147">
        <f t="shared" si="6"/>
        <v>488</v>
      </c>
      <c r="G36" s="147"/>
      <c r="H36" s="147">
        <f t="shared" si="6"/>
        <v>92</v>
      </c>
      <c r="I36" s="147">
        <f t="shared" si="6"/>
        <v>8047</v>
      </c>
      <c r="J36" s="147">
        <f t="shared" si="6"/>
        <v>8139</v>
      </c>
      <c r="K36" s="147">
        <f t="shared" si="6"/>
        <v>1033</v>
      </c>
      <c r="L36" s="123"/>
      <c r="N36" s="166"/>
      <c r="O36" s="165"/>
    </row>
    <row r="37" spans="1:15" ht="21.75" customHeight="1">
      <c r="A37" s="100"/>
      <c r="B37" s="103" t="s">
        <v>422</v>
      </c>
      <c r="D37" s="149">
        <v>0</v>
      </c>
      <c r="E37" s="149">
        <v>212</v>
      </c>
      <c r="F37" s="149">
        <v>212</v>
      </c>
      <c r="G37" s="149"/>
      <c r="H37" s="149">
        <v>0</v>
      </c>
      <c r="I37" s="149">
        <v>4872</v>
      </c>
      <c r="J37" s="149">
        <v>4872</v>
      </c>
      <c r="K37" s="149">
        <v>574</v>
      </c>
      <c r="L37" s="92"/>
      <c r="N37" s="167"/>
      <c r="O37" s="165"/>
    </row>
    <row r="38" spans="1:15" ht="21.75" customHeight="1">
      <c r="A38" s="100"/>
      <c r="B38" s="103" t="s">
        <v>423</v>
      </c>
      <c r="D38" s="149">
        <v>0</v>
      </c>
      <c r="E38" s="149">
        <v>256</v>
      </c>
      <c r="F38" s="149">
        <v>256</v>
      </c>
      <c r="G38" s="149"/>
      <c r="H38" s="149">
        <v>0</v>
      </c>
      <c r="I38" s="149">
        <v>2985</v>
      </c>
      <c r="J38" s="149">
        <v>2985</v>
      </c>
      <c r="K38" s="149">
        <v>427</v>
      </c>
      <c r="L38" s="92"/>
      <c r="N38" s="167"/>
      <c r="O38" s="165"/>
    </row>
    <row r="39" spans="1:15" ht="21.75" customHeight="1">
      <c r="A39" s="100"/>
      <c r="B39" s="103" t="s">
        <v>424</v>
      </c>
      <c r="D39" s="149">
        <v>5</v>
      </c>
      <c r="E39" s="149">
        <v>5</v>
      </c>
      <c r="F39" s="149">
        <v>10</v>
      </c>
      <c r="G39" s="149"/>
      <c r="H39" s="149">
        <v>92</v>
      </c>
      <c r="I39" s="149">
        <v>37</v>
      </c>
      <c r="J39" s="149">
        <v>129</v>
      </c>
      <c r="K39" s="149">
        <v>14</v>
      </c>
      <c r="L39" s="92"/>
      <c r="N39" s="167"/>
      <c r="O39" s="165"/>
    </row>
    <row r="40" spans="1:15" ht="21.75" customHeight="1">
      <c r="A40" s="100"/>
      <c r="B40" s="103" t="s">
        <v>425</v>
      </c>
      <c r="D40" s="149">
        <v>0</v>
      </c>
      <c r="E40" s="149">
        <v>10</v>
      </c>
      <c r="F40" s="149">
        <v>10</v>
      </c>
      <c r="G40" s="149"/>
      <c r="H40" s="149">
        <v>0</v>
      </c>
      <c r="I40" s="149">
        <v>153</v>
      </c>
      <c r="J40" s="149">
        <v>153</v>
      </c>
      <c r="K40" s="149">
        <v>18</v>
      </c>
      <c r="L40" s="92"/>
      <c r="N40" s="167"/>
      <c r="O40" s="165"/>
    </row>
    <row r="41" spans="1:15" s="94" customFormat="1" ht="21.75" customHeight="1">
      <c r="A41" s="105"/>
      <c r="B41" s="101" t="s">
        <v>426</v>
      </c>
      <c r="D41" s="147">
        <f t="shared" ref="D41:K41" si="7">SUM(D42:D50)</f>
        <v>105</v>
      </c>
      <c r="E41" s="147">
        <f t="shared" si="7"/>
        <v>6649</v>
      </c>
      <c r="F41" s="147">
        <f t="shared" si="7"/>
        <v>6754</v>
      </c>
      <c r="G41" s="147"/>
      <c r="H41" s="147">
        <f t="shared" si="7"/>
        <v>1571</v>
      </c>
      <c r="I41" s="147">
        <f t="shared" si="7"/>
        <v>114446</v>
      </c>
      <c r="J41" s="147">
        <f t="shared" si="7"/>
        <v>116017</v>
      </c>
      <c r="K41" s="147">
        <f t="shared" si="7"/>
        <v>15533</v>
      </c>
      <c r="L41" s="123"/>
      <c r="N41" s="166"/>
      <c r="O41" s="165"/>
    </row>
    <row r="42" spans="1:15" ht="21.75" customHeight="1">
      <c r="A42" s="100"/>
      <c r="B42" s="103" t="s">
        <v>427</v>
      </c>
      <c r="D42" s="149">
        <v>5</v>
      </c>
      <c r="E42" s="149">
        <v>1364</v>
      </c>
      <c r="F42" s="149">
        <v>1369</v>
      </c>
      <c r="G42" s="149"/>
      <c r="H42" s="149">
        <v>52</v>
      </c>
      <c r="I42" s="149">
        <v>20182</v>
      </c>
      <c r="J42" s="149">
        <v>20234</v>
      </c>
      <c r="K42" s="149">
        <v>2699</v>
      </c>
      <c r="L42" s="92"/>
      <c r="N42" s="167"/>
      <c r="O42" s="165"/>
    </row>
    <row r="43" spans="1:15" ht="21.75" customHeight="1">
      <c r="A43" s="100"/>
      <c r="B43" s="103" t="s">
        <v>428</v>
      </c>
      <c r="D43" s="149">
        <v>0</v>
      </c>
      <c r="E43" s="149">
        <v>363</v>
      </c>
      <c r="F43" s="149">
        <v>363</v>
      </c>
      <c r="G43" s="149"/>
      <c r="H43" s="149">
        <v>0</v>
      </c>
      <c r="I43" s="149">
        <v>5226</v>
      </c>
      <c r="J43" s="149">
        <v>5226</v>
      </c>
      <c r="K43" s="149">
        <v>641</v>
      </c>
      <c r="L43" s="92"/>
      <c r="N43" s="167"/>
      <c r="O43" s="165"/>
    </row>
    <row r="44" spans="1:15" ht="21.75" customHeight="1">
      <c r="A44" s="100"/>
      <c r="B44" s="103" t="s">
        <v>429</v>
      </c>
      <c r="D44" s="149">
        <v>37</v>
      </c>
      <c r="E44" s="149">
        <v>180</v>
      </c>
      <c r="F44" s="149">
        <v>217</v>
      </c>
      <c r="G44" s="149"/>
      <c r="H44" s="149">
        <v>559</v>
      </c>
      <c r="I44" s="149">
        <v>3700</v>
      </c>
      <c r="J44" s="149">
        <v>4259</v>
      </c>
      <c r="K44" s="149">
        <v>874</v>
      </c>
      <c r="L44" s="92"/>
      <c r="N44" s="167"/>
      <c r="O44" s="165"/>
    </row>
    <row r="45" spans="1:15" ht="21.75" customHeight="1">
      <c r="A45" s="100"/>
      <c r="B45" s="103" t="s">
        <v>430</v>
      </c>
      <c r="D45" s="149">
        <v>45</v>
      </c>
      <c r="E45" s="149">
        <v>1207</v>
      </c>
      <c r="F45" s="149">
        <v>1252</v>
      </c>
      <c r="G45" s="149"/>
      <c r="H45" s="149">
        <v>612</v>
      </c>
      <c r="I45" s="149">
        <v>24016</v>
      </c>
      <c r="J45" s="149">
        <v>24628</v>
      </c>
      <c r="K45" s="149">
        <v>3123</v>
      </c>
      <c r="L45" s="92"/>
      <c r="N45" s="167"/>
      <c r="O45" s="165"/>
    </row>
    <row r="46" spans="1:15" ht="21.75" customHeight="1">
      <c r="A46" s="100"/>
      <c r="B46" s="103" t="s">
        <v>431</v>
      </c>
      <c r="C46" s="94"/>
      <c r="D46" s="149">
        <v>1</v>
      </c>
      <c r="E46" s="149">
        <v>144</v>
      </c>
      <c r="F46" s="149">
        <v>145</v>
      </c>
      <c r="G46" s="149"/>
      <c r="H46" s="149">
        <v>20</v>
      </c>
      <c r="I46" s="149">
        <v>3916</v>
      </c>
      <c r="J46" s="149">
        <v>3936</v>
      </c>
      <c r="K46" s="149">
        <v>547</v>
      </c>
      <c r="L46" s="124"/>
      <c r="N46" s="167"/>
      <c r="O46" s="165"/>
    </row>
    <row r="47" spans="1:15" ht="21.75" customHeight="1">
      <c r="A47" s="100"/>
      <c r="B47" s="103" t="s">
        <v>432</v>
      </c>
      <c r="C47" s="94"/>
      <c r="D47" s="149">
        <v>0</v>
      </c>
      <c r="E47" s="149">
        <v>465</v>
      </c>
      <c r="F47" s="149">
        <v>465</v>
      </c>
      <c r="G47" s="149"/>
      <c r="H47" s="149">
        <v>0</v>
      </c>
      <c r="I47" s="149">
        <v>7654</v>
      </c>
      <c r="J47" s="149">
        <v>7654</v>
      </c>
      <c r="K47" s="149">
        <v>935</v>
      </c>
      <c r="L47" s="92"/>
      <c r="N47" s="167"/>
      <c r="O47" s="165"/>
    </row>
    <row r="48" spans="1:15" ht="21.75" customHeight="1">
      <c r="A48" s="100"/>
      <c r="B48" s="103" t="s">
        <v>433</v>
      </c>
      <c r="D48" s="149">
        <v>0</v>
      </c>
      <c r="E48" s="149">
        <v>154</v>
      </c>
      <c r="F48" s="149">
        <v>154</v>
      </c>
      <c r="G48" s="149"/>
      <c r="H48" s="149">
        <v>0</v>
      </c>
      <c r="I48" s="149">
        <v>2070</v>
      </c>
      <c r="J48" s="149">
        <v>2070</v>
      </c>
      <c r="K48" s="149">
        <v>272</v>
      </c>
      <c r="L48" s="92"/>
      <c r="N48" s="167"/>
      <c r="O48" s="165"/>
    </row>
    <row r="49" spans="1:15" ht="21.75" customHeight="1">
      <c r="A49" s="100"/>
      <c r="B49" s="103" t="s">
        <v>434</v>
      </c>
      <c r="D49" s="149">
        <v>0</v>
      </c>
      <c r="E49" s="149">
        <v>496</v>
      </c>
      <c r="F49" s="149">
        <v>496</v>
      </c>
      <c r="G49" s="149"/>
      <c r="H49" s="149">
        <v>0</v>
      </c>
      <c r="I49" s="149">
        <v>8316</v>
      </c>
      <c r="J49" s="149">
        <v>8316</v>
      </c>
      <c r="K49" s="149">
        <v>1087</v>
      </c>
      <c r="L49" s="92"/>
      <c r="N49" s="167"/>
      <c r="O49" s="165"/>
    </row>
    <row r="50" spans="1:15" ht="21.75" customHeight="1">
      <c r="A50" s="100"/>
      <c r="B50" s="103" t="s">
        <v>435</v>
      </c>
      <c r="D50" s="149">
        <v>17</v>
      </c>
      <c r="E50" s="149">
        <v>2276</v>
      </c>
      <c r="F50" s="149">
        <v>2293</v>
      </c>
      <c r="G50" s="149"/>
      <c r="H50" s="149">
        <v>328</v>
      </c>
      <c r="I50" s="149">
        <v>39366</v>
      </c>
      <c r="J50" s="149">
        <v>39694</v>
      </c>
      <c r="K50" s="149">
        <v>5355</v>
      </c>
      <c r="L50" s="92"/>
      <c r="N50" s="167"/>
      <c r="O50" s="165"/>
    </row>
    <row r="51" spans="1:15" s="94" customFormat="1" ht="21.75" customHeight="1">
      <c r="A51" s="105"/>
      <c r="B51" s="101" t="s">
        <v>436</v>
      </c>
      <c r="C51" s="147">
        <f>SUM(C52:C60)</f>
        <v>0</v>
      </c>
      <c r="D51" s="147">
        <f>SUM(D52:D60)</f>
        <v>24</v>
      </c>
      <c r="E51" s="147">
        <f>SUM(E52:E60)</f>
        <v>5760</v>
      </c>
      <c r="F51" s="147">
        <f t="shared" ref="F51:K51" si="8">SUM(F52:F60)</f>
        <v>5784</v>
      </c>
      <c r="G51" s="147"/>
      <c r="H51" s="147">
        <f t="shared" si="8"/>
        <v>87</v>
      </c>
      <c r="I51" s="147">
        <f t="shared" si="8"/>
        <v>109078</v>
      </c>
      <c r="J51" s="147">
        <f t="shared" si="8"/>
        <v>109165</v>
      </c>
      <c r="K51" s="147">
        <f t="shared" si="8"/>
        <v>13470</v>
      </c>
      <c r="L51" s="123"/>
      <c r="N51" s="166"/>
      <c r="O51" s="165"/>
    </row>
    <row r="52" spans="1:15" ht="21.75" customHeight="1">
      <c r="A52" s="100"/>
      <c r="B52" s="103" t="s">
        <v>437</v>
      </c>
      <c r="D52" s="149">
        <v>0</v>
      </c>
      <c r="E52" s="149">
        <v>132</v>
      </c>
      <c r="F52" s="149">
        <v>132</v>
      </c>
      <c r="G52" s="149"/>
      <c r="H52" s="149">
        <v>0</v>
      </c>
      <c r="I52" s="149">
        <v>1749</v>
      </c>
      <c r="J52" s="149">
        <v>1749</v>
      </c>
      <c r="K52" s="149">
        <v>229</v>
      </c>
      <c r="L52" s="92"/>
      <c r="N52" s="167"/>
      <c r="O52" s="165"/>
    </row>
    <row r="53" spans="1:15" ht="21.75" customHeight="1">
      <c r="A53" s="100"/>
      <c r="B53" s="103" t="s">
        <v>438</v>
      </c>
      <c r="D53" s="149">
        <v>0</v>
      </c>
      <c r="E53" s="149">
        <v>424</v>
      </c>
      <c r="F53" s="149">
        <v>424</v>
      </c>
      <c r="G53" s="149"/>
      <c r="H53" s="149">
        <v>0</v>
      </c>
      <c r="I53" s="149">
        <v>6364</v>
      </c>
      <c r="J53" s="149">
        <v>6364</v>
      </c>
      <c r="K53" s="149">
        <v>814</v>
      </c>
      <c r="L53" s="92"/>
      <c r="N53" s="167"/>
      <c r="O53" s="165"/>
    </row>
    <row r="54" spans="1:15" ht="21.75" customHeight="1">
      <c r="A54" s="100"/>
      <c r="B54" s="103" t="s">
        <v>439</v>
      </c>
      <c r="D54" s="149">
        <v>21</v>
      </c>
      <c r="E54" s="149">
        <v>465</v>
      </c>
      <c r="F54" s="149">
        <v>486</v>
      </c>
      <c r="G54" s="149"/>
      <c r="H54" s="149">
        <v>81</v>
      </c>
      <c r="I54" s="149">
        <v>8540</v>
      </c>
      <c r="J54" s="149">
        <v>8621</v>
      </c>
      <c r="K54" s="149">
        <v>1174</v>
      </c>
      <c r="L54" s="92"/>
      <c r="N54" s="167"/>
      <c r="O54" s="165"/>
    </row>
    <row r="55" spans="1:15" ht="21.75" customHeight="1">
      <c r="A55" s="100"/>
      <c r="B55" s="103" t="s">
        <v>440</v>
      </c>
      <c r="C55" s="94"/>
      <c r="D55" s="149">
        <v>0</v>
      </c>
      <c r="E55" s="149">
        <v>470</v>
      </c>
      <c r="F55" s="149">
        <v>470</v>
      </c>
      <c r="G55" s="149"/>
      <c r="H55" s="149">
        <v>0</v>
      </c>
      <c r="I55" s="149">
        <v>8978</v>
      </c>
      <c r="J55" s="149">
        <v>8978</v>
      </c>
      <c r="K55" s="149">
        <v>1048</v>
      </c>
      <c r="L55" s="92"/>
      <c r="N55" s="167"/>
      <c r="O55" s="165"/>
    </row>
    <row r="56" spans="1:15" ht="21.75" customHeight="1">
      <c r="A56" s="100"/>
      <c r="B56" s="103" t="s">
        <v>441</v>
      </c>
      <c r="D56" s="149">
        <v>0</v>
      </c>
      <c r="E56" s="149">
        <v>1556</v>
      </c>
      <c r="F56" s="149">
        <v>1556</v>
      </c>
      <c r="G56" s="149"/>
      <c r="H56" s="149">
        <v>0</v>
      </c>
      <c r="I56" s="149">
        <v>27760</v>
      </c>
      <c r="J56" s="149">
        <v>27760</v>
      </c>
      <c r="K56" s="149">
        <v>3418</v>
      </c>
      <c r="L56" s="92"/>
      <c r="N56" s="167"/>
      <c r="O56" s="165"/>
    </row>
    <row r="57" spans="1:15" ht="21.75" customHeight="1">
      <c r="A57" s="100"/>
      <c r="B57" s="103" t="s">
        <v>442</v>
      </c>
      <c r="D57" s="149">
        <v>0</v>
      </c>
      <c r="E57" s="149">
        <v>1436</v>
      </c>
      <c r="F57" s="149">
        <v>1436</v>
      </c>
      <c r="G57" s="149"/>
      <c r="H57" s="149">
        <v>0</v>
      </c>
      <c r="I57" s="149">
        <v>33705</v>
      </c>
      <c r="J57" s="149">
        <v>33705</v>
      </c>
      <c r="K57" s="149">
        <v>4223</v>
      </c>
      <c r="L57" s="92"/>
      <c r="N57" s="167"/>
      <c r="O57" s="165"/>
    </row>
    <row r="58" spans="1:15" ht="21.75" customHeight="1">
      <c r="A58" s="100"/>
      <c r="B58" s="103" t="s">
        <v>443</v>
      </c>
      <c r="D58" s="149">
        <v>0</v>
      </c>
      <c r="E58" s="149">
        <v>253</v>
      </c>
      <c r="F58" s="149">
        <v>253</v>
      </c>
      <c r="G58" s="149"/>
      <c r="H58" s="149">
        <v>0</v>
      </c>
      <c r="I58" s="149">
        <v>4234</v>
      </c>
      <c r="J58" s="149">
        <v>4234</v>
      </c>
      <c r="K58" s="149">
        <v>488</v>
      </c>
      <c r="L58" s="92"/>
      <c r="N58" s="167"/>
      <c r="O58" s="165"/>
    </row>
    <row r="59" spans="1:15" ht="21.75" customHeight="1">
      <c r="A59" s="100"/>
      <c r="B59" s="103" t="s">
        <v>444</v>
      </c>
      <c r="D59" s="149">
        <v>0</v>
      </c>
      <c r="E59" s="149">
        <v>86</v>
      </c>
      <c r="F59" s="149">
        <v>86</v>
      </c>
      <c r="G59" s="149"/>
      <c r="H59" s="149">
        <v>0</v>
      </c>
      <c r="I59" s="149">
        <v>1141</v>
      </c>
      <c r="J59" s="149">
        <v>1141</v>
      </c>
      <c r="K59" s="149">
        <v>131</v>
      </c>
      <c r="L59" s="92"/>
      <c r="N59" s="167"/>
      <c r="O59" s="165"/>
    </row>
    <row r="60" spans="1:15" ht="21.75" customHeight="1">
      <c r="A60" s="100"/>
      <c r="B60" s="103" t="s">
        <v>445</v>
      </c>
      <c r="D60" s="149">
        <v>3</v>
      </c>
      <c r="E60" s="149">
        <v>938</v>
      </c>
      <c r="F60" s="149">
        <v>941</v>
      </c>
      <c r="G60" s="149"/>
      <c r="H60" s="149">
        <v>6</v>
      </c>
      <c r="I60" s="149">
        <v>16607</v>
      </c>
      <c r="J60" s="149">
        <v>16613</v>
      </c>
      <c r="K60" s="149">
        <v>1945</v>
      </c>
      <c r="L60" s="92"/>
      <c r="N60" s="167"/>
      <c r="O60" s="165"/>
    </row>
    <row r="61" spans="1:15" s="94" customFormat="1" ht="21.75" customHeight="1">
      <c r="A61" s="105"/>
      <c r="B61" s="101" t="s">
        <v>446</v>
      </c>
      <c r="D61" s="147">
        <f t="shared" ref="D61:K61" si="9">SUM(D62:D63)</f>
        <v>0</v>
      </c>
      <c r="E61" s="147">
        <f t="shared" si="9"/>
        <v>959</v>
      </c>
      <c r="F61" s="147">
        <f t="shared" si="9"/>
        <v>959</v>
      </c>
      <c r="G61" s="147"/>
      <c r="H61" s="147">
        <f t="shared" si="9"/>
        <v>0</v>
      </c>
      <c r="I61" s="147">
        <f t="shared" si="9"/>
        <v>23099</v>
      </c>
      <c r="J61" s="147">
        <f t="shared" si="9"/>
        <v>23099</v>
      </c>
      <c r="K61" s="147">
        <f t="shared" si="9"/>
        <v>2786</v>
      </c>
      <c r="L61" s="123"/>
      <c r="N61" s="166"/>
      <c r="O61" s="165"/>
    </row>
    <row r="62" spans="1:15" ht="21.75" customHeight="1">
      <c r="A62" s="100"/>
      <c r="B62" s="103" t="s">
        <v>447</v>
      </c>
      <c r="D62" s="149">
        <v>0</v>
      </c>
      <c r="E62" s="149">
        <v>670</v>
      </c>
      <c r="F62" s="149">
        <v>670</v>
      </c>
      <c r="G62" s="149"/>
      <c r="H62" s="149">
        <v>0</v>
      </c>
      <c r="I62" s="149">
        <v>17208</v>
      </c>
      <c r="J62" s="149">
        <v>17208</v>
      </c>
      <c r="K62" s="149">
        <v>2123</v>
      </c>
      <c r="L62" s="92"/>
      <c r="N62" s="167"/>
      <c r="O62" s="165"/>
    </row>
    <row r="63" spans="1:15" ht="21.75" customHeight="1">
      <c r="A63" s="100"/>
      <c r="B63" s="103" t="s">
        <v>448</v>
      </c>
      <c r="D63" s="149">
        <v>0</v>
      </c>
      <c r="E63" s="149">
        <v>289</v>
      </c>
      <c r="F63" s="149">
        <v>289</v>
      </c>
      <c r="G63" s="149"/>
      <c r="H63" s="149">
        <v>0</v>
      </c>
      <c r="I63" s="149">
        <v>5891</v>
      </c>
      <c r="J63" s="149">
        <v>5891</v>
      </c>
      <c r="K63" s="149">
        <v>663</v>
      </c>
      <c r="L63" s="92"/>
      <c r="N63" s="167"/>
      <c r="O63" s="165"/>
    </row>
    <row r="64" spans="1:15" s="94" customFormat="1" ht="21.75" customHeight="1">
      <c r="A64" s="105"/>
      <c r="B64" s="101" t="s">
        <v>449</v>
      </c>
      <c r="D64" s="147">
        <f t="shared" ref="D64:K64" si="10">SUM(D65:D69)</f>
        <v>1</v>
      </c>
      <c r="E64" s="147">
        <f t="shared" si="10"/>
        <v>1883</v>
      </c>
      <c r="F64" s="147">
        <f t="shared" si="10"/>
        <v>1884</v>
      </c>
      <c r="G64" s="147"/>
      <c r="H64" s="147">
        <f t="shared" si="10"/>
        <v>14</v>
      </c>
      <c r="I64" s="147">
        <f t="shared" si="10"/>
        <v>35955</v>
      </c>
      <c r="J64" s="147">
        <f t="shared" si="10"/>
        <v>35969</v>
      </c>
      <c r="K64" s="147">
        <f t="shared" si="10"/>
        <v>4547</v>
      </c>
      <c r="L64" s="123"/>
      <c r="N64" s="166"/>
      <c r="O64" s="165"/>
    </row>
    <row r="65" spans="1:15" ht="21.75" customHeight="1">
      <c r="A65" s="100"/>
      <c r="B65" s="103" t="s">
        <v>450</v>
      </c>
      <c r="D65" s="149">
        <v>0</v>
      </c>
      <c r="E65" s="149">
        <v>182</v>
      </c>
      <c r="F65" s="149">
        <v>182</v>
      </c>
      <c r="G65" s="149"/>
      <c r="H65" s="149">
        <v>0</v>
      </c>
      <c r="I65" s="149">
        <v>3449</v>
      </c>
      <c r="J65" s="149">
        <v>3449</v>
      </c>
      <c r="K65" s="149">
        <v>400</v>
      </c>
      <c r="L65" s="92"/>
      <c r="N65" s="167"/>
      <c r="O65" s="165"/>
    </row>
    <row r="66" spans="1:15" ht="40.5" customHeight="1">
      <c r="A66" s="100"/>
      <c r="B66" s="103" t="s">
        <v>536</v>
      </c>
      <c r="D66" s="149">
        <v>1</v>
      </c>
      <c r="E66" s="149">
        <v>21</v>
      </c>
      <c r="F66" s="149">
        <v>22</v>
      </c>
      <c r="G66" s="149"/>
      <c r="H66" s="149">
        <v>14</v>
      </c>
      <c r="I66" s="149">
        <v>231</v>
      </c>
      <c r="J66" s="149">
        <v>245</v>
      </c>
      <c r="K66" s="149">
        <v>34</v>
      </c>
      <c r="L66" s="92"/>
      <c r="N66" s="167"/>
      <c r="O66" s="165"/>
    </row>
    <row r="67" spans="1:15" ht="21.75" customHeight="1">
      <c r="A67" s="100"/>
      <c r="B67" s="103" t="s">
        <v>452</v>
      </c>
      <c r="D67" s="149">
        <v>0</v>
      </c>
      <c r="E67" s="149">
        <v>208</v>
      </c>
      <c r="F67" s="149">
        <v>208</v>
      </c>
      <c r="G67" s="149"/>
      <c r="H67" s="149">
        <v>0</v>
      </c>
      <c r="I67" s="149">
        <v>3838</v>
      </c>
      <c r="J67" s="149">
        <v>3838</v>
      </c>
      <c r="K67" s="149">
        <v>503</v>
      </c>
      <c r="L67" s="92"/>
      <c r="N67" s="167"/>
      <c r="O67" s="165"/>
    </row>
    <row r="68" spans="1:15" ht="21.75" customHeight="1">
      <c r="A68" s="100"/>
      <c r="B68" s="103" t="s">
        <v>453</v>
      </c>
      <c r="D68" s="149">
        <v>0</v>
      </c>
      <c r="E68" s="149">
        <v>137</v>
      </c>
      <c r="F68" s="149">
        <v>137</v>
      </c>
      <c r="G68" s="149"/>
      <c r="H68" s="149">
        <v>0</v>
      </c>
      <c r="I68" s="149">
        <v>2728</v>
      </c>
      <c r="J68" s="149">
        <v>2728</v>
      </c>
      <c r="K68" s="149">
        <v>377</v>
      </c>
      <c r="L68" s="92"/>
      <c r="N68" s="167"/>
      <c r="O68" s="165"/>
    </row>
    <row r="69" spans="1:15" ht="21.75" customHeight="1">
      <c r="A69" s="100"/>
      <c r="B69" s="103" t="s">
        <v>455</v>
      </c>
      <c r="D69" s="149">
        <v>0</v>
      </c>
      <c r="E69" s="149">
        <v>1335</v>
      </c>
      <c r="F69" s="149">
        <v>1335</v>
      </c>
      <c r="G69" s="149"/>
      <c r="H69" s="149">
        <v>0</v>
      </c>
      <c r="I69" s="149">
        <v>25709</v>
      </c>
      <c r="J69" s="149">
        <v>25709</v>
      </c>
      <c r="K69" s="149">
        <v>3233</v>
      </c>
      <c r="L69" s="92"/>
      <c r="N69" s="167"/>
      <c r="O69" s="165"/>
    </row>
    <row r="70" spans="1:15" s="94" customFormat="1" ht="21.75" customHeight="1">
      <c r="A70" s="105"/>
      <c r="B70" s="101" t="s">
        <v>456</v>
      </c>
      <c r="D70" s="147">
        <f t="shared" ref="D70:K70" si="11">SUM(D71:D77)</f>
        <v>0</v>
      </c>
      <c r="E70" s="147">
        <f t="shared" si="11"/>
        <v>4057</v>
      </c>
      <c r="F70" s="147">
        <f t="shared" si="11"/>
        <v>4057</v>
      </c>
      <c r="G70" s="147"/>
      <c r="H70" s="147">
        <f t="shared" si="11"/>
        <v>0</v>
      </c>
      <c r="I70" s="147">
        <f t="shared" si="11"/>
        <v>88494</v>
      </c>
      <c r="J70" s="147">
        <f t="shared" si="11"/>
        <v>88494</v>
      </c>
      <c r="K70" s="147">
        <f t="shared" si="11"/>
        <v>13715</v>
      </c>
      <c r="L70" s="123"/>
      <c r="N70" s="166"/>
      <c r="O70" s="165"/>
    </row>
    <row r="71" spans="1:15" ht="21.75" customHeight="1">
      <c r="A71" s="100"/>
      <c r="B71" s="103" t="s">
        <v>457</v>
      </c>
      <c r="D71" s="149">
        <v>0</v>
      </c>
      <c r="E71" s="149">
        <v>1014</v>
      </c>
      <c r="F71" s="149">
        <v>1014</v>
      </c>
      <c r="G71" s="149"/>
      <c r="H71" s="149">
        <v>0</v>
      </c>
      <c r="I71" s="149">
        <v>32010</v>
      </c>
      <c r="J71" s="149">
        <v>32010</v>
      </c>
      <c r="K71" s="149">
        <v>6459</v>
      </c>
      <c r="L71" s="92"/>
      <c r="N71" s="167"/>
      <c r="O71" s="165"/>
    </row>
    <row r="72" spans="1:15" ht="21.75" customHeight="1">
      <c r="A72" s="100"/>
      <c r="B72" s="103" t="s">
        <v>458</v>
      </c>
      <c r="C72" s="94"/>
      <c r="D72" s="149">
        <v>0</v>
      </c>
      <c r="E72" s="149">
        <v>205</v>
      </c>
      <c r="F72" s="149">
        <v>205</v>
      </c>
      <c r="G72" s="149"/>
      <c r="H72" s="149">
        <v>0</v>
      </c>
      <c r="I72" s="149">
        <v>3386</v>
      </c>
      <c r="J72" s="149">
        <v>3386</v>
      </c>
      <c r="K72" s="149">
        <v>490</v>
      </c>
      <c r="L72" s="92"/>
      <c r="N72" s="167"/>
      <c r="O72" s="165"/>
    </row>
    <row r="73" spans="1:15" ht="21.75" customHeight="1">
      <c r="A73" s="100"/>
      <c r="B73" s="103" t="s">
        <v>459</v>
      </c>
      <c r="D73" s="149">
        <v>0</v>
      </c>
      <c r="E73" s="149">
        <v>1665</v>
      </c>
      <c r="F73" s="149">
        <v>1665</v>
      </c>
      <c r="G73" s="149"/>
      <c r="H73" s="149">
        <v>0</v>
      </c>
      <c r="I73" s="149">
        <v>30879</v>
      </c>
      <c r="J73" s="149">
        <v>30879</v>
      </c>
      <c r="K73" s="149">
        <v>3961</v>
      </c>
      <c r="L73" s="92"/>
      <c r="N73" s="167"/>
      <c r="O73" s="165"/>
    </row>
    <row r="74" spans="1:15" ht="21.75" customHeight="1">
      <c r="A74" s="100"/>
      <c r="B74" s="103" t="s">
        <v>460</v>
      </c>
      <c r="D74" s="149">
        <v>0</v>
      </c>
      <c r="E74" s="149">
        <v>530</v>
      </c>
      <c r="F74" s="149">
        <v>530</v>
      </c>
      <c r="G74" s="149"/>
      <c r="H74" s="149">
        <v>0</v>
      </c>
      <c r="I74" s="149">
        <v>9980</v>
      </c>
      <c r="J74" s="149">
        <v>9980</v>
      </c>
      <c r="K74" s="149">
        <v>1259</v>
      </c>
      <c r="L74" s="92"/>
      <c r="N74" s="167"/>
      <c r="O74" s="165"/>
    </row>
    <row r="75" spans="1:15" ht="21.75" customHeight="1">
      <c r="A75" s="100"/>
      <c r="B75" s="103" t="s">
        <v>461</v>
      </c>
      <c r="D75" s="149">
        <v>0</v>
      </c>
      <c r="E75" s="149">
        <v>467</v>
      </c>
      <c r="F75" s="149">
        <v>467</v>
      </c>
      <c r="G75" s="149"/>
      <c r="H75" s="149">
        <v>0</v>
      </c>
      <c r="I75" s="149">
        <v>9331</v>
      </c>
      <c r="J75" s="149">
        <v>9331</v>
      </c>
      <c r="K75" s="149">
        <v>1157</v>
      </c>
      <c r="L75" s="92"/>
      <c r="N75" s="167"/>
      <c r="O75" s="165"/>
    </row>
    <row r="76" spans="1:15" ht="21.75" customHeight="1">
      <c r="A76" s="100"/>
      <c r="B76" s="103" t="s">
        <v>462</v>
      </c>
      <c r="D76" s="149">
        <v>0</v>
      </c>
      <c r="E76" s="149">
        <v>166</v>
      </c>
      <c r="F76" s="149">
        <v>166</v>
      </c>
      <c r="G76" s="149"/>
      <c r="H76" s="149">
        <v>0</v>
      </c>
      <c r="I76" s="149">
        <v>2795</v>
      </c>
      <c r="J76" s="149">
        <v>2795</v>
      </c>
      <c r="K76" s="149">
        <v>369</v>
      </c>
      <c r="L76" s="92"/>
      <c r="N76" s="167"/>
      <c r="O76" s="165"/>
    </row>
    <row r="77" spans="1:15" ht="21.75" customHeight="1">
      <c r="A77" s="105"/>
      <c r="B77" s="103" t="s">
        <v>463</v>
      </c>
      <c r="C77" s="94"/>
      <c r="D77" s="149">
        <v>0</v>
      </c>
      <c r="E77" s="149">
        <v>10</v>
      </c>
      <c r="F77" s="149">
        <v>10</v>
      </c>
      <c r="G77" s="149"/>
      <c r="H77" s="149">
        <v>0</v>
      </c>
      <c r="I77" s="149">
        <v>113</v>
      </c>
      <c r="J77" s="149">
        <v>113</v>
      </c>
      <c r="K77" s="149">
        <v>20</v>
      </c>
      <c r="L77" s="124"/>
      <c r="N77" s="167"/>
      <c r="O77" s="165"/>
    </row>
    <row r="78" spans="1:15" s="94" customFormat="1" ht="21.75" customHeight="1">
      <c r="A78" s="105"/>
      <c r="B78" s="101" t="s">
        <v>464</v>
      </c>
      <c r="D78" s="147">
        <f t="shared" ref="D78:K78" si="12">SUM(D79)</f>
        <v>0</v>
      </c>
      <c r="E78" s="147">
        <f t="shared" si="12"/>
        <v>1290</v>
      </c>
      <c r="F78" s="147">
        <f t="shared" si="12"/>
        <v>1290</v>
      </c>
      <c r="G78" s="147"/>
      <c r="H78" s="147">
        <f t="shared" si="12"/>
        <v>0</v>
      </c>
      <c r="I78" s="147">
        <f t="shared" si="12"/>
        <v>20174</v>
      </c>
      <c r="J78" s="147">
        <f t="shared" si="12"/>
        <v>20174</v>
      </c>
      <c r="K78" s="147">
        <f t="shared" si="12"/>
        <v>2881</v>
      </c>
      <c r="L78" s="123"/>
      <c r="N78" s="166"/>
      <c r="O78" s="165"/>
    </row>
    <row r="79" spans="1:15" ht="21.75" customHeight="1">
      <c r="A79" s="100"/>
      <c r="B79" s="103" t="s">
        <v>465</v>
      </c>
      <c r="D79" s="149">
        <v>0</v>
      </c>
      <c r="E79" s="149">
        <v>1290</v>
      </c>
      <c r="F79" s="149">
        <v>1290</v>
      </c>
      <c r="G79" s="149"/>
      <c r="H79" s="149">
        <v>0</v>
      </c>
      <c r="I79" s="149">
        <v>20174</v>
      </c>
      <c r="J79" s="149">
        <v>20174</v>
      </c>
      <c r="K79" s="149">
        <v>2881</v>
      </c>
      <c r="L79" s="92"/>
      <c r="N79" s="167"/>
      <c r="O79" s="165"/>
    </row>
    <row r="80" spans="1:15" s="94" customFormat="1" ht="21.75" customHeight="1">
      <c r="A80" s="105"/>
      <c r="B80" s="101">
        <v>47</v>
      </c>
      <c r="D80" s="147">
        <f t="shared" ref="D80:K80" si="13">D81+D84+D92+D94+D98+D104+D110+D120+D124</f>
        <v>2100</v>
      </c>
      <c r="E80" s="147">
        <f t="shared" si="13"/>
        <v>35667</v>
      </c>
      <c r="F80" s="147">
        <f t="shared" si="13"/>
        <v>37767</v>
      </c>
      <c r="G80" s="147"/>
      <c r="H80" s="147">
        <f t="shared" si="13"/>
        <v>21314</v>
      </c>
      <c r="I80" s="147">
        <f t="shared" si="13"/>
        <v>486578</v>
      </c>
      <c r="J80" s="147">
        <f t="shared" si="13"/>
        <v>507892</v>
      </c>
      <c r="K80" s="147">
        <f t="shared" si="13"/>
        <v>65272</v>
      </c>
      <c r="L80" s="123"/>
      <c r="N80" s="166"/>
      <c r="O80" s="165"/>
    </row>
    <row r="81" spans="1:15" s="94" customFormat="1" ht="21.75" customHeight="1">
      <c r="A81" s="105"/>
      <c r="B81" s="101" t="s">
        <v>466</v>
      </c>
      <c r="D81" s="147">
        <f t="shared" ref="D81:K81" si="14">D82+D83</f>
        <v>359</v>
      </c>
      <c r="E81" s="147">
        <f t="shared" si="14"/>
        <v>12673</v>
      </c>
      <c r="F81" s="147">
        <f t="shared" si="14"/>
        <v>13032</v>
      </c>
      <c r="G81" s="147"/>
      <c r="H81" s="147">
        <f t="shared" si="14"/>
        <v>4494</v>
      </c>
      <c r="I81" s="147">
        <f t="shared" si="14"/>
        <v>174092</v>
      </c>
      <c r="J81" s="147">
        <f t="shared" si="14"/>
        <v>178586</v>
      </c>
      <c r="K81" s="147">
        <f t="shared" si="14"/>
        <v>23017</v>
      </c>
      <c r="L81" s="123"/>
      <c r="N81" s="166"/>
      <c r="O81" s="165"/>
    </row>
    <row r="82" spans="1:15" ht="21.75" customHeight="1">
      <c r="A82" s="100"/>
      <c r="B82" s="103" t="s">
        <v>467</v>
      </c>
      <c r="D82" s="149">
        <v>359</v>
      </c>
      <c r="E82" s="149">
        <v>11344</v>
      </c>
      <c r="F82" s="149">
        <v>11703</v>
      </c>
      <c r="G82" s="149"/>
      <c r="H82" s="149">
        <v>4494</v>
      </c>
      <c r="I82" s="149">
        <v>156345</v>
      </c>
      <c r="J82" s="149">
        <v>160839</v>
      </c>
      <c r="K82" s="149">
        <v>20927</v>
      </c>
      <c r="L82" s="92"/>
      <c r="N82" s="167"/>
      <c r="O82" s="165"/>
    </row>
    <row r="83" spans="1:15" ht="21.75" customHeight="1">
      <c r="A83" s="100"/>
      <c r="B83" s="103" t="s">
        <v>468</v>
      </c>
      <c r="C83" s="94"/>
      <c r="D83" s="149">
        <v>0</v>
      </c>
      <c r="E83" s="149">
        <v>1329</v>
      </c>
      <c r="F83" s="149">
        <v>1329</v>
      </c>
      <c r="G83" s="149"/>
      <c r="H83" s="149">
        <v>0</v>
      </c>
      <c r="I83" s="149">
        <v>17747</v>
      </c>
      <c r="J83" s="149">
        <v>17747</v>
      </c>
      <c r="K83" s="149">
        <v>2090</v>
      </c>
      <c r="L83" s="124"/>
      <c r="N83" s="167"/>
      <c r="O83" s="165"/>
    </row>
    <row r="84" spans="1:15" s="94" customFormat="1" ht="21.75" customHeight="1">
      <c r="A84" s="105"/>
      <c r="B84" s="101" t="s">
        <v>469</v>
      </c>
      <c r="D84" s="147">
        <f t="shared" ref="D84:K84" si="15">D85+D86+D87+D88+D89+D90+D91</f>
        <v>169</v>
      </c>
      <c r="E84" s="147">
        <f t="shared" si="15"/>
        <v>2157</v>
      </c>
      <c r="F84" s="147">
        <f t="shared" si="15"/>
        <v>2326</v>
      </c>
      <c r="G84" s="147"/>
      <c r="H84" s="147">
        <f t="shared" si="15"/>
        <v>2813</v>
      </c>
      <c r="I84" s="147">
        <f t="shared" si="15"/>
        <v>28814</v>
      </c>
      <c r="J84" s="147">
        <f t="shared" si="15"/>
        <v>31627</v>
      </c>
      <c r="K84" s="147">
        <f t="shared" si="15"/>
        <v>4128</v>
      </c>
      <c r="L84" s="123"/>
      <c r="N84" s="166"/>
      <c r="O84" s="165"/>
    </row>
    <row r="85" spans="1:15" ht="21.75" customHeight="1">
      <c r="A85" s="100"/>
      <c r="B85" s="103" t="s">
        <v>470</v>
      </c>
      <c r="D85" s="149">
        <v>43</v>
      </c>
      <c r="E85" s="149">
        <v>710</v>
      </c>
      <c r="F85" s="149">
        <v>753</v>
      </c>
      <c r="G85" s="149"/>
      <c r="H85" s="149">
        <v>609</v>
      </c>
      <c r="I85" s="149">
        <v>8565</v>
      </c>
      <c r="J85" s="149">
        <v>9174</v>
      </c>
      <c r="K85" s="149">
        <v>1197</v>
      </c>
      <c r="L85" s="92"/>
      <c r="N85" s="167"/>
      <c r="O85" s="165"/>
    </row>
    <row r="86" spans="1:15" ht="21.75" customHeight="1">
      <c r="A86" s="100"/>
      <c r="B86" s="103" t="s">
        <v>471</v>
      </c>
      <c r="D86" s="149">
        <v>67</v>
      </c>
      <c r="E86" s="149">
        <v>702</v>
      </c>
      <c r="F86" s="149">
        <v>769</v>
      </c>
      <c r="G86" s="149"/>
      <c r="H86" s="149">
        <v>1730</v>
      </c>
      <c r="I86" s="149">
        <v>11121</v>
      </c>
      <c r="J86" s="149">
        <v>12851</v>
      </c>
      <c r="K86" s="149">
        <v>1695</v>
      </c>
      <c r="L86" s="92"/>
      <c r="N86" s="167"/>
      <c r="O86" s="165"/>
    </row>
    <row r="87" spans="1:15" ht="21.75" customHeight="1">
      <c r="A87" s="100"/>
      <c r="B87" s="103" t="s">
        <v>472</v>
      </c>
      <c r="C87" s="94"/>
      <c r="D87" s="149">
        <v>38</v>
      </c>
      <c r="E87" s="149">
        <v>337</v>
      </c>
      <c r="F87" s="149">
        <v>375</v>
      </c>
      <c r="G87" s="149"/>
      <c r="H87" s="149">
        <v>376</v>
      </c>
      <c r="I87" s="149">
        <v>4768</v>
      </c>
      <c r="J87" s="149">
        <v>5144</v>
      </c>
      <c r="K87" s="149">
        <v>708</v>
      </c>
      <c r="L87" s="92"/>
      <c r="N87" s="167"/>
      <c r="O87" s="165"/>
    </row>
    <row r="88" spans="1:15" ht="21.75" customHeight="1">
      <c r="A88" s="100"/>
      <c r="B88" s="103" t="s">
        <v>473</v>
      </c>
      <c r="D88" s="149">
        <v>0</v>
      </c>
      <c r="E88" s="149">
        <v>149</v>
      </c>
      <c r="F88" s="149">
        <v>149</v>
      </c>
      <c r="G88" s="149"/>
      <c r="H88" s="149">
        <v>0</v>
      </c>
      <c r="I88" s="149">
        <v>1687</v>
      </c>
      <c r="J88" s="149">
        <v>1687</v>
      </c>
      <c r="K88" s="149">
        <v>203</v>
      </c>
      <c r="L88" s="92"/>
      <c r="N88" s="167"/>
      <c r="O88" s="165"/>
    </row>
    <row r="89" spans="1:15" ht="21.75" customHeight="1">
      <c r="A89" s="100"/>
      <c r="B89" s="103" t="s">
        <v>474</v>
      </c>
      <c r="D89" s="149">
        <v>0</v>
      </c>
      <c r="E89" s="149">
        <v>80</v>
      </c>
      <c r="F89" s="149">
        <v>80</v>
      </c>
      <c r="G89" s="149"/>
      <c r="H89" s="149">
        <v>0</v>
      </c>
      <c r="I89" s="149">
        <v>834</v>
      </c>
      <c r="J89" s="149">
        <v>834</v>
      </c>
      <c r="K89" s="149">
        <v>96</v>
      </c>
      <c r="L89" s="92"/>
      <c r="N89" s="167"/>
      <c r="O89" s="165"/>
    </row>
    <row r="90" spans="1:15" ht="21.75" customHeight="1">
      <c r="A90" s="100"/>
      <c r="B90" s="103" t="s">
        <v>475</v>
      </c>
      <c r="D90" s="149">
        <v>1</v>
      </c>
      <c r="E90" s="149">
        <v>15</v>
      </c>
      <c r="F90" s="149">
        <v>16</v>
      </c>
      <c r="G90" s="149"/>
      <c r="H90" s="149">
        <v>0</v>
      </c>
      <c r="I90" s="149">
        <v>130</v>
      </c>
      <c r="J90" s="149">
        <v>130</v>
      </c>
      <c r="K90" s="149">
        <v>20</v>
      </c>
      <c r="L90" s="92"/>
      <c r="N90" s="167"/>
      <c r="O90" s="165"/>
    </row>
    <row r="91" spans="1:15" ht="21.75" customHeight="1">
      <c r="A91" s="100"/>
      <c r="B91" s="103" t="s">
        <v>476</v>
      </c>
      <c r="C91" s="94"/>
      <c r="D91" s="149">
        <v>20</v>
      </c>
      <c r="E91" s="149">
        <v>164</v>
      </c>
      <c r="F91" s="149">
        <v>184</v>
      </c>
      <c r="G91" s="149"/>
      <c r="H91" s="149">
        <v>98</v>
      </c>
      <c r="I91" s="149">
        <v>1709</v>
      </c>
      <c r="J91" s="149">
        <v>1807</v>
      </c>
      <c r="K91" s="149">
        <v>209</v>
      </c>
      <c r="L91" s="92"/>
      <c r="N91" s="167"/>
      <c r="O91" s="165"/>
    </row>
    <row r="92" spans="1:15" s="94" customFormat="1" ht="21.75" customHeight="1">
      <c r="A92" s="105"/>
      <c r="B92" s="101" t="s">
        <v>477</v>
      </c>
      <c r="D92" s="147">
        <f t="shared" ref="D92:K92" si="16">D93</f>
        <v>48</v>
      </c>
      <c r="E92" s="147">
        <f t="shared" si="16"/>
        <v>1488</v>
      </c>
      <c r="F92" s="147">
        <f t="shared" si="16"/>
        <v>1536</v>
      </c>
      <c r="G92" s="147"/>
      <c r="H92" s="147">
        <f t="shared" si="16"/>
        <v>959</v>
      </c>
      <c r="I92" s="147">
        <f t="shared" si="16"/>
        <v>18518</v>
      </c>
      <c r="J92" s="147">
        <f t="shared" si="16"/>
        <v>19477</v>
      </c>
      <c r="K92" s="147">
        <f t="shared" si="16"/>
        <v>2300</v>
      </c>
      <c r="L92" s="123"/>
      <c r="N92" s="166"/>
      <c r="O92" s="165"/>
    </row>
    <row r="93" spans="1:15" ht="21.75" customHeight="1">
      <c r="A93" s="100"/>
      <c r="B93" s="103" t="s">
        <v>478</v>
      </c>
      <c r="D93" s="149">
        <v>48</v>
      </c>
      <c r="E93" s="149">
        <v>1488</v>
      </c>
      <c r="F93" s="149">
        <v>1536</v>
      </c>
      <c r="G93" s="149"/>
      <c r="H93" s="149">
        <v>959</v>
      </c>
      <c r="I93" s="149">
        <v>18518</v>
      </c>
      <c r="J93" s="149">
        <v>19477</v>
      </c>
      <c r="K93" s="149">
        <v>2300</v>
      </c>
      <c r="L93" s="92"/>
      <c r="N93" s="167"/>
      <c r="O93" s="165"/>
    </row>
    <row r="94" spans="1:15" s="94" customFormat="1" ht="21.75" customHeight="1">
      <c r="A94" s="105"/>
      <c r="B94" s="101" t="s">
        <v>479</v>
      </c>
      <c r="D94" s="147">
        <f t="shared" ref="D94:K94" si="17">D95+D96+D97</f>
        <v>0</v>
      </c>
      <c r="E94" s="147">
        <f t="shared" si="17"/>
        <v>1558</v>
      </c>
      <c r="F94" s="147">
        <f t="shared" si="17"/>
        <v>1558</v>
      </c>
      <c r="G94" s="147"/>
      <c r="H94" s="147">
        <f t="shared" si="17"/>
        <v>0</v>
      </c>
      <c r="I94" s="147">
        <f t="shared" si="17"/>
        <v>23267</v>
      </c>
      <c r="J94" s="147">
        <f t="shared" si="17"/>
        <v>23267</v>
      </c>
      <c r="K94" s="147">
        <f t="shared" si="17"/>
        <v>3238</v>
      </c>
      <c r="L94" s="123"/>
      <c r="N94" s="166"/>
      <c r="O94" s="165"/>
    </row>
    <row r="95" spans="1:15" ht="21.75" customHeight="1">
      <c r="A95" s="100"/>
      <c r="B95" s="103" t="s">
        <v>480</v>
      </c>
      <c r="C95" s="94"/>
      <c r="D95" s="149">
        <v>0</v>
      </c>
      <c r="E95" s="149">
        <v>710</v>
      </c>
      <c r="F95" s="149">
        <v>710</v>
      </c>
      <c r="G95" s="149"/>
      <c r="H95" s="149">
        <v>0</v>
      </c>
      <c r="I95" s="149">
        <v>11846</v>
      </c>
      <c r="J95" s="149">
        <v>11846</v>
      </c>
      <c r="K95" s="149">
        <v>1601</v>
      </c>
      <c r="L95" s="92"/>
      <c r="N95" s="167"/>
      <c r="O95" s="165"/>
    </row>
    <row r="96" spans="1:15" ht="21.75" customHeight="1">
      <c r="A96" s="100"/>
      <c r="B96" s="103" t="s">
        <v>481</v>
      </c>
      <c r="D96" s="149">
        <v>0</v>
      </c>
      <c r="E96" s="149">
        <v>581</v>
      </c>
      <c r="F96" s="149">
        <v>581</v>
      </c>
      <c r="G96" s="149"/>
      <c r="H96" s="149">
        <v>0</v>
      </c>
      <c r="I96" s="149">
        <v>8242</v>
      </c>
      <c r="J96" s="149">
        <v>8242</v>
      </c>
      <c r="K96" s="149">
        <v>1213</v>
      </c>
      <c r="L96" s="92"/>
      <c r="N96" s="167"/>
      <c r="O96" s="165"/>
    </row>
    <row r="97" spans="1:15" ht="21.75" customHeight="1">
      <c r="A97" s="100"/>
      <c r="B97" s="103" t="s">
        <v>482</v>
      </c>
      <c r="D97" s="149">
        <v>0</v>
      </c>
      <c r="E97" s="149">
        <v>267</v>
      </c>
      <c r="F97" s="149">
        <v>267</v>
      </c>
      <c r="G97" s="149"/>
      <c r="H97" s="149">
        <v>0</v>
      </c>
      <c r="I97" s="149">
        <v>3179</v>
      </c>
      <c r="J97" s="149">
        <v>3179</v>
      </c>
      <c r="K97" s="149">
        <v>424</v>
      </c>
      <c r="L97" s="92"/>
      <c r="N97" s="167"/>
      <c r="O97" s="165"/>
    </row>
    <row r="98" spans="1:15" s="94" customFormat="1" ht="21.75" customHeight="1">
      <c r="A98" s="105"/>
      <c r="B98" s="101" t="s">
        <v>483</v>
      </c>
      <c r="D98" s="147">
        <f t="shared" ref="D98:K98" si="18">D99+D100+D101+D102+D103</f>
        <v>101</v>
      </c>
      <c r="E98" s="147">
        <f t="shared" si="18"/>
        <v>4633</v>
      </c>
      <c r="F98" s="147">
        <f t="shared" si="18"/>
        <v>4734</v>
      </c>
      <c r="G98" s="147"/>
      <c r="H98" s="147">
        <f t="shared" si="18"/>
        <v>811</v>
      </c>
      <c r="I98" s="147">
        <f t="shared" si="18"/>
        <v>66319</v>
      </c>
      <c r="J98" s="147">
        <f t="shared" si="18"/>
        <v>67130</v>
      </c>
      <c r="K98" s="147">
        <f t="shared" si="18"/>
        <v>8584</v>
      </c>
      <c r="L98" s="123"/>
      <c r="N98" s="166"/>
      <c r="O98" s="165"/>
    </row>
    <row r="99" spans="1:15" ht="21.75" customHeight="1">
      <c r="A99" s="100"/>
      <c r="B99" s="103" t="s">
        <v>484</v>
      </c>
      <c r="C99" s="94"/>
      <c r="D99" s="149">
        <v>47</v>
      </c>
      <c r="E99" s="149">
        <v>149</v>
      </c>
      <c r="F99" s="149">
        <v>196</v>
      </c>
      <c r="G99" s="149"/>
      <c r="H99" s="149">
        <v>381</v>
      </c>
      <c r="I99" s="149">
        <v>1481</v>
      </c>
      <c r="J99" s="149">
        <v>1862</v>
      </c>
      <c r="K99" s="149">
        <v>294</v>
      </c>
      <c r="L99" s="92"/>
      <c r="N99" s="167"/>
      <c r="O99" s="165"/>
    </row>
    <row r="100" spans="1:15" ht="21.75" customHeight="1">
      <c r="A100" s="100"/>
      <c r="B100" s="103" t="s">
        <v>485</v>
      </c>
      <c r="D100" s="149">
        <v>22</v>
      </c>
      <c r="E100" s="149">
        <v>1570</v>
      </c>
      <c r="F100" s="149">
        <v>1592</v>
      </c>
      <c r="G100" s="149"/>
      <c r="H100" s="149">
        <v>323</v>
      </c>
      <c r="I100" s="149">
        <v>22716</v>
      </c>
      <c r="J100" s="149">
        <v>23039</v>
      </c>
      <c r="K100" s="149">
        <v>2962</v>
      </c>
      <c r="L100" s="92"/>
      <c r="N100" s="167"/>
      <c r="O100" s="165"/>
    </row>
    <row r="101" spans="1:15" ht="21.75" customHeight="1">
      <c r="A101" s="100"/>
      <c r="B101" s="103" t="s">
        <v>486</v>
      </c>
      <c r="D101" s="149">
        <v>0</v>
      </c>
      <c r="E101" s="149">
        <v>221</v>
      </c>
      <c r="F101" s="149">
        <v>221</v>
      </c>
      <c r="G101" s="149"/>
      <c r="H101" s="149">
        <v>0</v>
      </c>
      <c r="I101" s="149">
        <v>2701</v>
      </c>
      <c r="J101" s="149">
        <v>2701</v>
      </c>
      <c r="K101" s="149">
        <v>314</v>
      </c>
      <c r="L101" s="92"/>
      <c r="N101" s="167"/>
      <c r="O101" s="165"/>
    </row>
    <row r="102" spans="1:15" ht="21.75" customHeight="1">
      <c r="A102" s="100"/>
      <c r="B102" s="103" t="s">
        <v>487</v>
      </c>
      <c r="D102" s="149">
        <v>0</v>
      </c>
      <c r="E102" s="149">
        <v>749</v>
      </c>
      <c r="F102" s="149">
        <v>749</v>
      </c>
      <c r="G102" s="149"/>
      <c r="H102" s="149">
        <v>0</v>
      </c>
      <c r="I102" s="149">
        <v>10665</v>
      </c>
      <c r="J102" s="149">
        <v>10665</v>
      </c>
      <c r="K102" s="149">
        <v>1438</v>
      </c>
      <c r="L102" s="92"/>
      <c r="N102" s="167"/>
      <c r="O102" s="165"/>
    </row>
    <row r="103" spans="1:15" ht="21.75" customHeight="1">
      <c r="A103" s="100"/>
      <c r="B103" s="103" t="s">
        <v>488</v>
      </c>
      <c r="D103" s="149">
        <v>32</v>
      </c>
      <c r="E103" s="149">
        <v>1944</v>
      </c>
      <c r="F103" s="149">
        <v>1976</v>
      </c>
      <c r="G103" s="149"/>
      <c r="H103" s="149">
        <v>107</v>
      </c>
      <c r="I103" s="149">
        <v>28756</v>
      </c>
      <c r="J103" s="149">
        <v>28863</v>
      </c>
      <c r="K103" s="149">
        <v>3576</v>
      </c>
      <c r="L103" s="92"/>
      <c r="N103" s="167"/>
      <c r="O103" s="165"/>
    </row>
    <row r="104" spans="1:15" s="94" customFormat="1" ht="21.75" customHeight="1">
      <c r="A104" s="105"/>
      <c r="B104" s="101" t="s">
        <v>489</v>
      </c>
      <c r="D104" s="147">
        <f t="shared" ref="D104:K104" si="19">D105+D106+D107+D108+D109</f>
        <v>121</v>
      </c>
      <c r="E104" s="147">
        <f t="shared" si="19"/>
        <v>1389</v>
      </c>
      <c r="F104" s="147">
        <f t="shared" si="19"/>
        <v>1510</v>
      </c>
      <c r="G104" s="147"/>
      <c r="H104" s="147">
        <f t="shared" si="19"/>
        <v>677</v>
      </c>
      <c r="I104" s="147">
        <f t="shared" si="19"/>
        <v>19572</v>
      </c>
      <c r="J104" s="147">
        <f t="shared" si="19"/>
        <v>20249</v>
      </c>
      <c r="K104" s="147">
        <f t="shared" si="19"/>
        <v>2582</v>
      </c>
      <c r="L104" s="123"/>
      <c r="N104" s="166"/>
      <c r="O104" s="165"/>
    </row>
    <row r="105" spans="1:15" ht="21.75" customHeight="1">
      <c r="A105" s="100"/>
      <c r="B105" s="103" t="s">
        <v>490</v>
      </c>
      <c r="D105" s="149">
        <v>78</v>
      </c>
      <c r="E105" s="149">
        <v>209</v>
      </c>
      <c r="F105" s="149">
        <v>287</v>
      </c>
      <c r="G105" s="149"/>
      <c r="H105" s="149">
        <v>403</v>
      </c>
      <c r="I105" s="149">
        <v>2993</v>
      </c>
      <c r="J105" s="149">
        <v>3396</v>
      </c>
      <c r="K105" s="149">
        <v>420</v>
      </c>
      <c r="L105" s="92"/>
      <c r="N105" s="167"/>
      <c r="O105" s="165"/>
    </row>
    <row r="106" spans="1:15" ht="21.75" customHeight="1">
      <c r="A106" s="100"/>
      <c r="B106" s="103" t="s">
        <v>491</v>
      </c>
      <c r="C106" s="94"/>
      <c r="D106" s="149">
        <v>8</v>
      </c>
      <c r="E106" s="149">
        <v>209</v>
      </c>
      <c r="F106" s="149">
        <v>217</v>
      </c>
      <c r="G106" s="149"/>
      <c r="H106" s="149">
        <v>6</v>
      </c>
      <c r="I106" s="149">
        <v>2976</v>
      </c>
      <c r="J106" s="149">
        <v>2982</v>
      </c>
      <c r="K106" s="149">
        <v>432</v>
      </c>
      <c r="L106" s="124"/>
      <c r="N106" s="167"/>
      <c r="O106" s="165"/>
    </row>
    <row r="107" spans="1:15" ht="21.75" customHeight="1">
      <c r="A107" s="100"/>
      <c r="B107" s="103" t="s">
        <v>492</v>
      </c>
      <c r="C107" s="94"/>
      <c r="D107" s="149">
        <v>0</v>
      </c>
      <c r="E107" s="149">
        <v>14</v>
      </c>
      <c r="F107" s="149">
        <v>14</v>
      </c>
      <c r="G107" s="149"/>
      <c r="H107" s="149">
        <v>0</v>
      </c>
      <c r="I107" s="149">
        <v>199</v>
      </c>
      <c r="J107" s="149">
        <v>199</v>
      </c>
      <c r="K107" s="149">
        <v>23</v>
      </c>
      <c r="L107" s="92"/>
      <c r="N107" s="167"/>
      <c r="O107" s="165"/>
    </row>
    <row r="108" spans="1:15" ht="21.75" customHeight="1">
      <c r="A108" s="100"/>
      <c r="B108" s="103" t="s">
        <v>493</v>
      </c>
      <c r="D108" s="149">
        <v>35</v>
      </c>
      <c r="E108" s="149">
        <v>244</v>
      </c>
      <c r="F108" s="149">
        <v>279</v>
      </c>
      <c r="G108" s="149"/>
      <c r="H108" s="149">
        <v>268</v>
      </c>
      <c r="I108" s="149">
        <v>3488</v>
      </c>
      <c r="J108" s="149">
        <v>3756</v>
      </c>
      <c r="K108" s="149">
        <v>539</v>
      </c>
      <c r="L108" s="92"/>
      <c r="N108" s="167"/>
      <c r="O108" s="165"/>
    </row>
    <row r="109" spans="1:15" ht="21.75" customHeight="1">
      <c r="A109" s="100"/>
      <c r="B109" s="103" t="s">
        <v>494</v>
      </c>
      <c r="D109" s="149">
        <v>0</v>
      </c>
      <c r="E109" s="149">
        <v>713</v>
      </c>
      <c r="F109" s="149">
        <v>713</v>
      </c>
      <c r="G109" s="149"/>
      <c r="H109" s="149">
        <v>0</v>
      </c>
      <c r="I109" s="149">
        <v>9916</v>
      </c>
      <c r="J109" s="149">
        <v>9916</v>
      </c>
      <c r="K109" s="149">
        <v>1168</v>
      </c>
      <c r="L109" s="92"/>
      <c r="N109" s="167"/>
      <c r="O109" s="165"/>
    </row>
    <row r="110" spans="1:15" s="94" customFormat="1" ht="21.75" customHeight="1">
      <c r="A110" s="105"/>
      <c r="B110" s="101" t="s">
        <v>495</v>
      </c>
      <c r="D110" s="147">
        <f t="shared" ref="D110:K110" si="20">D111+D112+D113+D114+D115+D116+D117+D118+D119</f>
        <v>706</v>
      </c>
      <c r="E110" s="147">
        <f t="shared" si="20"/>
        <v>11298</v>
      </c>
      <c r="F110" s="147">
        <f t="shared" si="20"/>
        <v>12004</v>
      </c>
      <c r="G110" s="147"/>
      <c r="H110" s="147">
        <f t="shared" si="20"/>
        <v>7218</v>
      </c>
      <c r="I110" s="147">
        <f t="shared" si="20"/>
        <v>149815</v>
      </c>
      <c r="J110" s="147">
        <f t="shared" si="20"/>
        <v>157033</v>
      </c>
      <c r="K110" s="147">
        <f t="shared" si="20"/>
        <v>20147</v>
      </c>
      <c r="L110" s="123"/>
      <c r="N110" s="166"/>
      <c r="O110" s="165"/>
    </row>
    <row r="111" spans="1:15" ht="21.75" customHeight="1">
      <c r="A111" s="100"/>
      <c r="B111" s="103" t="s">
        <v>496</v>
      </c>
      <c r="D111" s="149">
        <v>287</v>
      </c>
      <c r="E111" s="149">
        <v>4823</v>
      </c>
      <c r="F111" s="149">
        <v>5110</v>
      </c>
      <c r="G111" s="149"/>
      <c r="H111" s="149">
        <v>2296</v>
      </c>
      <c r="I111" s="149">
        <v>61722</v>
      </c>
      <c r="J111" s="149">
        <v>64018</v>
      </c>
      <c r="K111" s="149">
        <v>7972</v>
      </c>
      <c r="L111" s="92"/>
      <c r="N111" s="167"/>
      <c r="O111" s="165"/>
    </row>
    <row r="112" spans="1:15" ht="21.75" customHeight="1">
      <c r="A112" s="100"/>
      <c r="B112" s="103" t="s">
        <v>497</v>
      </c>
      <c r="D112" s="149">
        <v>13</v>
      </c>
      <c r="E112" s="149">
        <v>1441</v>
      </c>
      <c r="F112" s="149">
        <v>1454</v>
      </c>
      <c r="G112" s="149"/>
      <c r="H112" s="149">
        <v>198</v>
      </c>
      <c r="I112" s="149">
        <v>17467</v>
      </c>
      <c r="J112" s="149">
        <v>17665</v>
      </c>
      <c r="K112" s="149">
        <v>2171</v>
      </c>
      <c r="L112" s="92"/>
      <c r="N112" s="167"/>
      <c r="O112" s="165"/>
    </row>
    <row r="113" spans="1:17" ht="21.75" customHeight="1">
      <c r="A113" s="100"/>
      <c r="B113" s="103" t="s">
        <v>498</v>
      </c>
      <c r="D113" s="149">
        <v>51</v>
      </c>
      <c r="E113" s="149">
        <v>935</v>
      </c>
      <c r="F113" s="149">
        <v>986</v>
      </c>
      <c r="G113" s="149"/>
      <c r="H113" s="149">
        <v>1293</v>
      </c>
      <c r="I113" s="149">
        <v>15978</v>
      </c>
      <c r="J113" s="149">
        <v>17271</v>
      </c>
      <c r="K113" s="149">
        <v>2086</v>
      </c>
      <c r="L113" s="92"/>
      <c r="N113" s="167"/>
      <c r="O113" s="165"/>
    </row>
    <row r="114" spans="1:17" ht="21.75" customHeight="1">
      <c r="A114" s="100"/>
      <c r="B114" s="103" t="s">
        <v>499</v>
      </c>
      <c r="D114" s="149">
        <v>0</v>
      </c>
      <c r="E114" s="149">
        <v>120</v>
      </c>
      <c r="F114" s="149">
        <v>120</v>
      </c>
      <c r="G114" s="149"/>
      <c r="H114" s="149">
        <v>0</v>
      </c>
      <c r="I114" s="149">
        <v>1971</v>
      </c>
      <c r="J114" s="149">
        <v>1971</v>
      </c>
      <c r="K114" s="149">
        <v>278</v>
      </c>
      <c r="L114" s="92"/>
      <c r="N114" s="167"/>
      <c r="O114" s="165"/>
    </row>
    <row r="115" spans="1:17" ht="21.75" customHeight="1">
      <c r="A115" s="100"/>
      <c r="B115" s="103" t="s">
        <v>500</v>
      </c>
      <c r="D115" s="149">
        <v>0</v>
      </c>
      <c r="E115" s="149">
        <v>367</v>
      </c>
      <c r="F115" s="149">
        <v>367</v>
      </c>
      <c r="G115" s="149"/>
      <c r="H115" s="149">
        <v>0</v>
      </c>
      <c r="I115" s="149">
        <v>5189</v>
      </c>
      <c r="J115" s="149">
        <v>5189</v>
      </c>
      <c r="K115" s="149">
        <v>682</v>
      </c>
      <c r="L115" s="92"/>
      <c r="N115" s="167"/>
      <c r="O115" s="165"/>
    </row>
    <row r="116" spans="1:17" ht="21.75" customHeight="1">
      <c r="A116" s="100"/>
      <c r="B116" s="103" t="s">
        <v>501</v>
      </c>
      <c r="D116" s="149">
        <v>155</v>
      </c>
      <c r="E116" s="149">
        <v>473</v>
      </c>
      <c r="F116" s="149">
        <v>628</v>
      </c>
      <c r="G116" s="149"/>
      <c r="H116" s="149">
        <v>1412</v>
      </c>
      <c r="I116" s="149">
        <v>4345</v>
      </c>
      <c r="J116" s="149">
        <v>5757</v>
      </c>
      <c r="K116" s="149">
        <v>793</v>
      </c>
      <c r="L116" s="124"/>
      <c r="M116" s="151"/>
      <c r="N116" s="167"/>
      <c r="O116" s="165"/>
      <c r="P116" s="151"/>
      <c r="Q116" s="151"/>
    </row>
    <row r="117" spans="1:17" ht="21.75" customHeight="1">
      <c r="A117" s="100"/>
      <c r="B117" s="103" t="s">
        <v>502</v>
      </c>
      <c r="D117" s="149">
        <v>0</v>
      </c>
      <c r="E117" s="149">
        <v>636</v>
      </c>
      <c r="F117" s="149">
        <v>636</v>
      </c>
      <c r="G117" s="149"/>
      <c r="H117" s="149">
        <v>0</v>
      </c>
      <c r="I117" s="149">
        <v>9043</v>
      </c>
      <c r="J117" s="149">
        <v>9043</v>
      </c>
      <c r="K117" s="149">
        <v>1144</v>
      </c>
      <c r="L117" s="92"/>
      <c r="N117" s="167"/>
      <c r="O117" s="165"/>
    </row>
    <row r="118" spans="1:17" ht="21.75" customHeight="1">
      <c r="A118" s="100"/>
      <c r="B118" s="103" t="s">
        <v>503</v>
      </c>
      <c r="D118" s="149">
        <v>180</v>
      </c>
      <c r="E118" s="149">
        <v>2482</v>
      </c>
      <c r="F118" s="149">
        <v>2662</v>
      </c>
      <c r="G118" s="149"/>
      <c r="H118" s="149">
        <v>1842</v>
      </c>
      <c r="I118" s="149">
        <v>33891</v>
      </c>
      <c r="J118" s="149">
        <v>35733</v>
      </c>
      <c r="K118" s="149">
        <v>4970</v>
      </c>
      <c r="L118" s="92"/>
      <c r="N118" s="167"/>
      <c r="O118" s="165"/>
    </row>
    <row r="119" spans="1:17" ht="21.75" customHeight="1">
      <c r="A119" s="100"/>
      <c r="B119" s="103" t="s">
        <v>504</v>
      </c>
      <c r="C119" s="94"/>
      <c r="D119" s="149">
        <v>20</v>
      </c>
      <c r="E119" s="149">
        <v>21</v>
      </c>
      <c r="F119" s="149">
        <v>41</v>
      </c>
      <c r="G119" s="149"/>
      <c r="H119" s="149">
        <v>177</v>
      </c>
      <c r="I119" s="149">
        <v>209</v>
      </c>
      <c r="J119" s="149">
        <v>386</v>
      </c>
      <c r="K119" s="149">
        <v>51</v>
      </c>
      <c r="L119" s="92"/>
      <c r="N119" s="167"/>
      <c r="O119" s="165"/>
    </row>
    <row r="120" spans="1:17" s="94" customFormat="1" ht="21.75" customHeight="1">
      <c r="A120" s="105"/>
      <c r="B120" s="101" t="s">
        <v>505</v>
      </c>
      <c r="D120" s="147">
        <f t="shared" ref="D120:K120" si="21">D121+D122+D123</f>
        <v>54</v>
      </c>
      <c r="E120" s="147">
        <f t="shared" si="21"/>
        <v>23</v>
      </c>
      <c r="F120" s="147">
        <f t="shared" si="21"/>
        <v>77</v>
      </c>
      <c r="G120" s="147"/>
      <c r="H120" s="147">
        <f t="shared" si="21"/>
        <v>440</v>
      </c>
      <c r="I120" s="147">
        <f t="shared" si="21"/>
        <v>166</v>
      </c>
      <c r="J120" s="147">
        <f t="shared" si="21"/>
        <v>606</v>
      </c>
      <c r="K120" s="147">
        <f t="shared" si="21"/>
        <v>60</v>
      </c>
      <c r="L120" s="123"/>
      <c r="N120" s="166"/>
      <c r="O120" s="165"/>
    </row>
    <row r="121" spans="1:17" ht="21.75" customHeight="1">
      <c r="A121" s="100"/>
      <c r="B121" s="103" t="s">
        <v>506</v>
      </c>
      <c r="D121" s="149">
        <v>33</v>
      </c>
      <c r="E121" s="149">
        <v>19</v>
      </c>
      <c r="F121" s="149">
        <v>52</v>
      </c>
      <c r="G121" s="149"/>
      <c r="H121" s="149">
        <v>394</v>
      </c>
      <c r="I121" s="149">
        <v>161</v>
      </c>
      <c r="J121" s="149">
        <v>555</v>
      </c>
      <c r="K121" s="149">
        <v>55</v>
      </c>
      <c r="L121" s="92"/>
      <c r="N121" s="167"/>
      <c r="O121" s="165"/>
    </row>
    <row r="122" spans="1:17" ht="21.75" customHeight="1">
      <c r="A122" s="100"/>
      <c r="B122" s="103" t="s">
        <v>507</v>
      </c>
      <c r="D122" s="149">
        <v>4</v>
      </c>
      <c r="E122" s="149">
        <v>4</v>
      </c>
      <c r="F122" s="149">
        <v>8</v>
      </c>
      <c r="G122" s="149"/>
      <c r="H122" s="149">
        <v>8</v>
      </c>
      <c r="I122" s="149">
        <v>5</v>
      </c>
      <c r="J122" s="149">
        <v>13</v>
      </c>
      <c r="K122" s="149">
        <v>1</v>
      </c>
      <c r="L122" s="92"/>
      <c r="N122" s="167"/>
      <c r="O122" s="165"/>
    </row>
    <row r="123" spans="1:17" ht="21.75" customHeight="1">
      <c r="A123" s="100"/>
      <c r="B123" s="103" t="s">
        <v>508</v>
      </c>
      <c r="C123" s="94"/>
      <c r="D123" s="149">
        <v>17</v>
      </c>
      <c r="E123" s="149">
        <v>0</v>
      </c>
      <c r="F123" s="149">
        <v>17</v>
      </c>
      <c r="G123" s="149"/>
      <c r="H123" s="149">
        <v>38</v>
      </c>
      <c r="I123" s="149">
        <v>0</v>
      </c>
      <c r="J123" s="149">
        <v>38</v>
      </c>
      <c r="K123" s="149">
        <v>4</v>
      </c>
      <c r="L123" s="92"/>
      <c r="N123" s="167"/>
      <c r="O123" s="165"/>
    </row>
    <row r="124" spans="1:17" s="94" customFormat="1" ht="21.75" customHeight="1">
      <c r="A124" s="105"/>
      <c r="B124" s="101" t="s">
        <v>509</v>
      </c>
      <c r="D124" s="147">
        <f t="shared" ref="D124:K124" si="22">D125+D126</f>
        <v>542</v>
      </c>
      <c r="E124" s="147">
        <f t="shared" si="22"/>
        <v>448</v>
      </c>
      <c r="F124" s="147">
        <f t="shared" si="22"/>
        <v>990</v>
      </c>
      <c r="G124" s="147"/>
      <c r="H124" s="147">
        <f t="shared" si="22"/>
        <v>3902</v>
      </c>
      <c r="I124" s="147">
        <f t="shared" si="22"/>
        <v>6015</v>
      </c>
      <c r="J124" s="147">
        <f t="shared" si="22"/>
        <v>9917</v>
      </c>
      <c r="K124" s="147">
        <f t="shared" si="22"/>
        <v>1216</v>
      </c>
      <c r="L124" s="123"/>
      <c r="N124" s="166"/>
      <c r="O124" s="165"/>
    </row>
    <row r="125" spans="1:17" ht="21.75" customHeight="1">
      <c r="A125" s="100"/>
      <c r="B125" s="103" t="s">
        <v>510</v>
      </c>
      <c r="D125" s="149">
        <v>28</v>
      </c>
      <c r="E125" s="149">
        <v>161</v>
      </c>
      <c r="F125" s="149">
        <v>189</v>
      </c>
      <c r="G125" s="149"/>
      <c r="H125" s="149">
        <v>229</v>
      </c>
      <c r="I125" s="149">
        <v>1866</v>
      </c>
      <c r="J125" s="149">
        <v>2095</v>
      </c>
      <c r="K125" s="149">
        <v>233</v>
      </c>
      <c r="L125" s="92"/>
      <c r="N125" s="167"/>
      <c r="O125" s="165"/>
    </row>
    <row r="126" spans="1:17" ht="21.75" customHeight="1">
      <c r="A126" s="100"/>
      <c r="B126" s="103" t="s">
        <v>511</v>
      </c>
      <c r="D126" s="149">
        <v>514</v>
      </c>
      <c r="E126" s="149">
        <v>287</v>
      </c>
      <c r="F126" s="149">
        <v>801</v>
      </c>
      <c r="G126" s="149"/>
      <c r="H126" s="149">
        <v>3673</v>
      </c>
      <c r="I126" s="149">
        <v>4149</v>
      </c>
      <c r="J126" s="149">
        <v>7822</v>
      </c>
      <c r="K126" s="149">
        <v>983</v>
      </c>
      <c r="L126" s="92"/>
      <c r="N126" s="167"/>
      <c r="O126" s="165"/>
    </row>
    <row r="127" spans="1:17" ht="4.5" customHeight="1">
      <c r="A127" s="106"/>
      <c r="B127" s="125"/>
      <c r="C127" s="107"/>
      <c r="D127" s="126"/>
      <c r="E127" s="126"/>
      <c r="F127" s="126"/>
      <c r="G127" s="126"/>
      <c r="H127" s="126"/>
      <c r="I127" s="126"/>
      <c r="J127" s="126"/>
      <c r="K127" s="126"/>
      <c r="L127" s="91"/>
      <c r="N127" s="165"/>
      <c r="O127" s="165"/>
    </row>
    <row r="128" spans="1:17" ht="12.75" customHeight="1" thickBot="1">
      <c r="N128" s="165"/>
      <c r="O128" s="165"/>
    </row>
    <row r="129" spans="1:15" ht="14.25" customHeight="1" thickTop="1">
      <c r="A129" s="172"/>
      <c r="B129" s="172" t="s">
        <v>550</v>
      </c>
      <c r="C129" s="172"/>
      <c r="D129" s="172"/>
      <c r="E129" s="172"/>
      <c r="F129" s="172"/>
      <c r="G129" s="172"/>
      <c r="H129" s="172"/>
      <c r="I129" s="172"/>
      <c r="J129" s="172"/>
      <c r="K129" s="172"/>
      <c r="L129" s="172"/>
      <c r="M129" s="173"/>
    </row>
    <row r="130" spans="1:15" ht="5.25" customHeight="1">
      <c r="B130" s="155"/>
      <c r="K130" s="151"/>
    </row>
    <row r="131" spans="1:15" ht="12.75" customHeight="1">
      <c r="B131" s="174" t="s">
        <v>551</v>
      </c>
      <c r="K131" s="151"/>
    </row>
    <row r="132" spans="1:15" ht="19.5" customHeight="1">
      <c r="N132" s="165"/>
      <c r="O132" s="165"/>
    </row>
    <row r="133" spans="1:15" ht="19.5" customHeight="1">
      <c r="N133" s="165"/>
      <c r="O133" s="165"/>
    </row>
    <row r="134" spans="1:15" ht="19.5" customHeight="1"/>
    <row r="135" spans="1:15" ht="19.5" customHeight="1"/>
    <row r="136" spans="1:15" ht="19.5" customHeight="1"/>
    <row r="137" spans="1:15" ht="19.5" customHeight="1"/>
    <row r="138" spans="1:15" ht="19.5" customHeight="1">
      <c r="L138" s="151"/>
    </row>
    <row r="139" spans="1:15" ht="19.5" customHeight="1"/>
    <row r="140" spans="1:15" ht="19.5" customHeight="1"/>
    <row r="141" spans="1:15" ht="3.75" customHeight="1"/>
  </sheetData>
  <mergeCells count="10">
    <mergeCell ref="H1:K1"/>
    <mergeCell ref="H2:K2"/>
    <mergeCell ref="C8:C11"/>
    <mergeCell ref="D8:F8"/>
    <mergeCell ref="B8:B10"/>
    <mergeCell ref="H8:J8"/>
    <mergeCell ref="K8:K10"/>
    <mergeCell ref="B1:D1"/>
    <mergeCell ref="D9:G9"/>
    <mergeCell ref="H9:J9"/>
  </mergeCells>
  <hyperlinks>
    <hyperlink ref="B1" location="'Περιεχόμενα-Contents'!A1" display="Περιεχόμενα - Contents" xr:uid="{00000000-0004-0000-0500-000000000000}"/>
  </hyperlinks>
  <pageMargins left="0.70866141732283472" right="0.70866141732283472" top="0.74803149606299213" bottom="0.6692913385826772" header="0.31496062992125984" footer="0.31496062992125984"/>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Q219"/>
  <sheetViews>
    <sheetView zoomScaleNormal="100" workbookViewId="0">
      <pane ySplit="9" topLeftCell="A10" activePane="bottomLeft" state="frozen"/>
      <selection pane="bottomLeft" activeCell="B2" sqref="B2"/>
    </sheetView>
  </sheetViews>
  <sheetFormatPr defaultRowHeight="12"/>
  <cols>
    <col min="1" max="1" width="0.5703125" style="60" customWidth="1"/>
    <col min="2" max="2" width="6.7109375" style="60" customWidth="1"/>
    <col min="3" max="3" width="0.28515625" style="60" customWidth="1"/>
    <col min="4" max="12" width="15.5703125" style="60" customWidth="1"/>
    <col min="13" max="13" width="1.140625" style="60" customWidth="1"/>
    <col min="14" max="14" width="9.140625" style="60" hidden="1" customWidth="1"/>
    <col min="15" max="16384" width="9.140625" style="60"/>
  </cols>
  <sheetData>
    <row r="1" spans="1:17" ht="12.95" customHeight="1">
      <c r="B1" s="183" t="s">
        <v>90</v>
      </c>
      <c r="C1" s="183"/>
      <c r="D1" s="183"/>
      <c r="E1" s="56"/>
      <c r="F1" s="56"/>
      <c r="G1" s="57"/>
      <c r="H1" s="57"/>
      <c r="I1" s="57"/>
      <c r="J1" s="204" t="s">
        <v>537</v>
      </c>
      <c r="K1" s="204"/>
      <c r="L1" s="204"/>
      <c r="M1" s="204"/>
      <c r="N1" s="93"/>
    </row>
    <row r="2" spans="1:17" ht="12.95" customHeight="1">
      <c r="B2" s="58"/>
      <c r="C2" s="59"/>
      <c r="D2" s="57"/>
      <c r="E2" s="57"/>
      <c r="F2" s="57"/>
      <c r="G2" s="57"/>
      <c r="H2" s="57"/>
      <c r="I2" s="57"/>
      <c r="J2" s="204" t="s">
        <v>538</v>
      </c>
      <c r="K2" s="204"/>
      <c r="L2" s="204"/>
      <c r="M2" s="204"/>
      <c r="N2" s="93"/>
    </row>
    <row r="3" spans="1:17" ht="12.95" customHeight="1">
      <c r="B3" s="58"/>
      <c r="C3" s="59"/>
      <c r="D3" s="57"/>
      <c r="E3" s="57"/>
      <c r="F3" s="57"/>
      <c r="G3" s="57"/>
      <c r="H3" s="57"/>
      <c r="I3" s="57"/>
      <c r="J3" s="57"/>
      <c r="K3" s="57"/>
      <c r="L3" s="57"/>
      <c r="M3" s="138"/>
    </row>
    <row r="4" spans="1:17" ht="12" customHeight="1">
      <c r="A4" s="93" t="s">
        <v>148</v>
      </c>
    </row>
    <row r="5" spans="1:17" ht="12.75" customHeight="1">
      <c r="A5" s="93" t="s">
        <v>149</v>
      </c>
    </row>
    <row r="6" spans="1:17" ht="7.5" customHeight="1">
      <c r="A6" s="94"/>
    </row>
    <row r="7" spans="1:17" ht="12" customHeight="1">
      <c r="M7" s="77" t="s">
        <v>0</v>
      </c>
    </row>
    <row r="8" spans="1:17" ht="66.75" customHeight="1">
      <c r="A8" s="184" t="s">
        <v>386</v>
      </c>
      <c r="B8" s="185"/>
      <c r="C8" s="184"/>
      <c r="D8" s="95" t="s">
        <v>122</v>
      </c>
      <c r="E8" s="95" t="s">
        <v>123</v>
      </c>
      <c r="F8" s="95" t="s">
        <v>124</v>
      </c>
      <c r="G8" s="95" t="s">
        <v>51</v>
      </c>
      <c r="H8" s="95" t="s">
        <v>52</v>
      </c>
      <c r="I8" s="95" t="s">
        <v>53</v>
      </c>
      <c r="J8" s="95" t="s">
        <v>54</v>
      </c>
      <c r="K8" s="95" t="s">
        <v>58</v>
      </c>
      <c r="L8" s="95" t="s">
        <v>37</v>
      </c>
      <c r="M8" s="90"/>
    </row>
    <row r="9" spans="1:17" ht="50.25" customHeight="1">
      <c r="A9" s="201"/>
      <c r="B9" s="202"/>
      <c r="C9" s="203"/>
      <c r="D9" s="96" t="s">
        <v>395</v>
      </c>
      <c r="E9" s="96" t="s">
        <v>396</v>
      </c>
      <c r="F9" s="96" t="s">
        <v>121</v>
      </c>
      <c r="G9" s="96" t="s">
        <v>397</v>
      </c>
      <c r="H9" s="96" t="s">
        <v>55</v>
      </c>
      <c r="I9" s="96" t="s">
        <v>56</v>
      </c>
      <c r="J9" s="96" t="s">
        <v>57</v>
      </c>
      <c r="K9" s="96" t="s">
        <v>60</v>
      </c>
      <c r="L9" s="96" t="s">
        <v>59</v>
      </c>
      <c r="M9" s="91"/>
    </row>
    <row r="10" spans="1:17" ht="21" customHeight="1">
      <c r="A10" s="97"/>
      <c r="B10" s="98" t="s">
        <v>368</v>
      </c>
      <c r="C10" s="94"/>
      <c r="D10" s="99">
        <f>D11+D22+D78</f>
        <v>12085488</v>
      </c>
      <c r="E10" s="99">
        <f t="shared" ref="E10:L10" si="0">E11+E22+E78</f>
        <v>9739</v>
      </c>
      <c r="F10" s="99">
        <f t="shared" si="0"/>
        <v>1859</v>
      </c>
      <c r="G10" s="99">
        <f t="shared" si="0"/>
        <v>130218</v>
      </c>
      <c r="H10" s="99">
        <f t="shared" si="0"/>
        <v>12227304</v>
      </c>
      <c r="I10" s="99">
        <f t="shared" si="0"/>
        <v>103559</v>
      </c>
      <c r="J10" s="99">
        <f t="shared" si="0"/>
        <v>67525</v>
      </c>
      <c r="K10" s="99">
        <f t="shared" si="0"/>
        <v>9335223</v>
      </c>
      <c r="L10" s="99">
        <f t="shared" si="0"/>
        <v>3063165</v>
      </c>
      <c r="M10" s="90"/>
      <c r="N10" s="151"/>
      <c r="P10" s="151"/>
      <c r="Q10" s="151"/>
    </row>
    <row r="11" spans="1:17" ht="21" customHeight="1">
      <c r="A11" s="100"/>
      <c r="B11" s="101">
        <v>45</v>
      </c>
      <c r="C11" s="94"/>
      <c r="D11" s="99">
        <f>D12+D15+D17+D20</f>
        <v>900331</v>
      </c>
      <c r="E11" s="99">
        <f t="shared" ref="E11:L11" si="1">E12+E15+E17+E20</f>
        <v>198</v>
      </c>
      <c r="F11" s="99">
        <f t="shared" si="1"/>
        <v>0</v>
      </c>
      <c r="G11" s="99">
        <f t="shared" si="1"/>
        <v>11059</v>
      </c>
      <c r="H11" s="99">
        <f t="shared" si="1"/>
        <v>911588</v>
      </c>
      <c r="I11" s="99">
        <f t="shared" si="1"/>
        <v>18825</v>
      </c>
      <c r="J11" s="99">
        <f t="shared" si="1"/>
        <v>4231</v>
      </c>
      <c r="K11" s="99">
        <f t="shared" si="1"/>
        <v>560162</v>
      </c>
      <c r="L11" s="99">
        <f t="shared" si="1"/>
        <v>374482</v>
      </c>
      <c r="M11" s="92"/>
      <c r="N11" s="151"/>
      <c r="P11" s="151"/>
      <c r="Q11" s="151"/>
    </row>
    <row r="12" spans="1:17" ht="21" customHeight="1">
      <c r="A12" s="100"/>
      <c r="B12" s="101" t="s">
        <v>401</v>
      </c>
      <c r="D12" s="99">
        <f>D13+D14</f>
        <v>528811</v>
      </c>
      <c r="E12" s="99">
        <f t="shared" ref="E12:L12" si="2">E13+E14</f>
        <v>8</v>
      </c>
      <c r="F12" s="99">
        <f t="shared" si="2"/>
        <v>0</v>
      </c>
      <c r="G12" s="99">
        <f t="shared" si="2"/>
        <v>5377</v>
      </c>
      <c r="H12" s="99">
        <f t="shared" si="2"/>
        <v>534196</v>
      </c>
      <c r="I12" s="99">
        <f t="shared" si="2"/>
        <v>14583</v>
      </c>
      <c r="J12" s="99">
        <f t="shared" si="2"/>
        <v>3469</v>
      </c>
      <c r="K12" s="99">
        <f t="shared" si="2"/>
        <v>435905</v>
      </c>
      <c r="L12" s="99">
        <f t="shared" si="2"/>
        <v>116343</v>
      </c>
      <c r="M12" s="102"/>
      <c r="N12" s="151"/>
      <c r="P12" s="151"/>
      <c r="Q12" s="151"/>
    </row>
    <row r="13" spans="1:17" ht="21" customHeight="1">
      <c r="A13" s="100"/>
      <c r="B13" s="103" t="s">
        <v>402</v>
      </c>
      <c r="D13" s="104">
        <v>519138</v>
      </c>
      <c r="E13" s="104">
        <v>8</v>
      </c>
      <c r="F13" s="104">
        <v>0</v>
      </c>
      <c r="G13" s="104">
        <v>5228</v>
      </c>
      <c r="H13" s="104">
        <v>524374</v>
      </c>
      <c r="I13" s="104">
        <v>15300</v>
      </c>
      <c r="J13" s="104">
        <v>3464</v>
      </c>
      <c r="K13" s="104">
        <v>428759</v>
      </c>
      <c r="L13" s="104">
        <v>114379</v>
      </c>
      <c r="M13" s="102"/>
      <c r="N13" s="151"/>
      <c r="P13" s="151"/>
      <c r="Q13" s="151"/>
    </row>
    <row r="14" spans="1:17" ht="21" customHeight="1">
      <c r="A14" s="100"/>
      <c r="B14" s="103" t="s">
        <v>403</v>
      </c>
      <c r="D14" s="104">
        <v>9673</v>
      </c>
      <c r="E14" s="104">
        <v>0</v>
      </c>
      <c r="F14" s="104">
        <v>0</v>
      </c>
      <c r="G14" s="104">
        <v>149</v>
      </c>
      <c r="H14" s="104">
        <v>9822</v>
      </c>
      <c r="I14" s="104">
        <v>-717</v>
      </c>
      <c r="J14" s="104">
        <v>5</v>
      </c>
      <c r="K14" s="104">
        <v>7146</v>
      </c>
      <c r="L14" s="104">
        <v>1964</v>
      </c>
      <c r="M14" s="102"/>
      <c r="N14" s="151"/>
      <c r="P14" s="151"/>
      <c r="Q14" s="151"/>
    </row>
    <row r="15" spans="1:17" ht="21" customHeight="1">
      <c r="A15" s="100"/>
      <c r="B15" s="101" t="s">
        <v>404</v>
      </c>
      <c r="D15" s="99">
        <f t="shared" ref="D15:L15" si="3">D16</f>
        <v>195653</v>
      </c>
      <c r="E15" s="99">
        <f t="shared" si="3"/>
        <v>0</v>
      </c>
      <c r="F15" s="99">
        <f t="shared" si="3"/>
        <v>0</v>
      </c>
      <c r="G15" s="99">
        <f t="shared" si="3"/>
        <v>1194</v>
      </c>
      <c r="H15" s="99">
        <f t="shared" si="3"/>
        <v>196847</v>
      </c>
      <c r="I15" s="99">
        <f t="shared" si="3"/>
        <v>144</v>
      </c>
      <c r="J15" s="99">
        <f t="shared" si="3"/>
        <v>403</v>
      </c>
      <c r="K15" s="99">
        <f t="shared" si="3"/>
        <v>3856</v>
      </c>
      <c r="L15" s="99">
        <f t="shared" si="3"/>
        <v>193538</v>
      </c>
      <c r="M15" s="102"/>
      <c r="N15" s="151"/>
      <c r="P15" s="151"/>
      <c r="Q15" s="151"/>
    </row>
    <row r="16" spans="1:17" ht="21" customHeight="1">
      <c r="A16" s="100"/>
      <c r="B16" s="103" t="s">
        <v>405</v>
      </c>
      <c r="D16" s="104">
        <v>195653</v>
      </c>
      <c r="E16" s="104">
        <v>0</v>
      </c>
      <c r="F16" s="104">
        <v>0</v>
      </c>
      <c r="G16" s="104">
        <v>1194</v>
      </c>
      <c r="H16" s="104">
        <v>196847</v>
      </c>
      <c r="I16" s="104">
        <v>144</v>
      </c>
      <c r="J16" s="104">
        <v>403</v>
      </c>
      <c r="K16" s="104">
        <v>3856</v>
      </c>
      <c r="L16" s="104">
        <v>193538</v>
      </c>
      <c r="M16" s="102"/>
      <c r="N16" s="151"/>
      <c r="P16" s="151"/>
      <c r="Q16" s="151"/>
    </row>
    <row r="17" spans="1:17" s="94" customFormat="1" ht="21" customHeight="1">
      <c r="A17" s="105"/>
      <c r="B17" s="101" t="s">
        <v>406</v>
      </c>
      <c r="D17" s="99">
        <f t="shared" ref="D17:L17" si="4">D18+D19</f>
        <v>160760</v>
      </c>
      <c r="E17" s="99">
        <f t="shared" si="4"/>
        <v>190</v>
      </c>
      <c r="F17" s="99">
        <f t="shared" si="4"/>
        <v>0</v>
      </c>
      <c r="G17" s="99">
        <f t="shared" si="4"/>
        <v>4271</v>
      </c>
      <c r="H17" s="99">
        <f t="shared" si="4"/>
        <v>165221</v>
      </c>
      <c r="I17" s="99">
        <f t="shared" si="4"/>
        <v>4281</v>
      </c>
      <c r="J17" s="99">
        <f t="shared" si="4"/>
        <v>358</v>
      </c>
      <c r="K17" s="99">
        <f t="shared" si="4"/>
        <v>110792</v>
      </c>
      <c r="L17" s="99">
        <f t="shared" si="4"/>
        <v>59068</v>
      </c>
      <c r="M17" s="102"/>
      <c r="N17" s="151"/>
      <c r="P17" s="151"/>
      <c r="Q17" s="151"/>
    </row>
    <row r="18" spans="1:17" s="94" customFormat="1" ht="21" customHeight="1">
      <c r="A18" s="105"/>
      <c r="B18" s="103" t="s">
        <v>407</v>
      </c>
      <c r="D18" s="104">
        <v>140770</v>
      </c>
      <c r="E18" s="104">
        <v>190</v>
      </c>
      <c r="F18" s="104">
        <v>0</v>
      </c>
      <c r="G18" s="104">
        <v>3982</v>
      </c>
      <c r="H18" s="104">
        <v>144942</v>
      </c>
      <c r="I18" s="104">
        <v>3939</v>
      </c>
      <c r="J18" s="104">
        <v>358</v>
      </c>
      <c r="K18" s="104">
        <v>97361</v>
      </c>
      <c r="L18" s="104">
        <v>51878</v>
      </c>
      <c r="M18" s="102"/>
      <c r="N18" s="151"/>
      <c r="P18" s="151"/>
      <c r="Q18" s="151"/>
    </row>
    <row r="19" spans="1:17" s="94" customFormat="1" ht="21" customHeight="1">
      <c r="A19" s="105"/>
      <c r="B19" s="103" t="s">
        <v>408</v>
      </c>
      <c r="D19" s="104">
        <v>19990</v>
      </c>
      <c r="E19" s="104">
        <v>0</v>
      </c>
      <c r="F19" s="104">
        <v>0</v>
      </c>
      <c r="G19" s="104">
        <v>289</v>
      </c>
      <c r="H19" s="104">
        <v>20279</v>
      </c>
      <c r="I19" s="104">
        <v>342</v>
      </c>
      <c r="J19" s="104">
        <v>0</v>
      </c>
      <c r="K19" s="104">
        <v>13431</v>
      </c>
      <c r="L19" s="104">
        <v>7190</v>
      </c>
      <c r="M19" s="102"/>
      <c r="N19" s="151"/>
      <c r="P19" s="151"/>
      <c r="Q19" s="151"/>
    </row>
    <row r="20" spans="1:17" s="94" customFormat="1" ht="21" customHeight="1">
      <c r="A20" s="105"/>
      <c r="B20" s="101" t="s">
        <v>409</v>
      </c>
      <c r="D20" s="99">
        <f t="shared" ref="D20:L20" si="5">D21</f>
        <v>15107</v>
      </c>
      <c r="E20" s="99">
        <f t="shared" si="5"/>
        <v>0</v>
      </c>
      <c r="F20" s="99">
        <f t="shared" si="5"/>
        <v>0</v>
      </c>
      <c r="G20" s="99">
        <f t="shared" si="5"/>
        <v>217</v>
      </c>
      <c r="H20" s="99">
        <f t="shared" si="5"/>
        <v>15324</v>
      </c>
      <c r="I20" s="99">
        <f t="shared" si="5"/>
        <v>-183</v>
      </c>
      <c r="J20" s="99">
        <f t="shared" si="5"/>
        <v>1</v>
      </c>
      <c r="K20" s="99">
        <f t="shared" si="5"/>
        <v>9609</v>
      </c>
      <c r="L20" s="99">
        <f t="shared" si="5"/>
        <v>5533</v>
      </c>
      <c r="M20" s="102"/>
      <c r="N20" s="151"/>
      <c r="P20" s="151"/>
      <c r="Q20" s="151"/>
    </row>
    <row r="21" spans="1:17" s="94" customFormat="1" ht="21" customHeight="1">
      <c r="A21" s="105"/>
      <c r="B21" s="103" t="s">
        <v>410</v>
      </c>
      <c r="D21" s="104">
        <v>15107</v>
      </c>
      <c r="E21" s="104">
        <v>0</v>
      </c>
      <c r="F21" s="104">
        <v>0</v>
      </c>
      <c r="G21" s="104">
        <v>217</v>
      </c>
      <c r="H21" s="104">
        <v>15324</v>
      </c>
      <c r="I21" s="104">
        <v>-183</v>
      </c>
      <c r="J21" s="104">
        <v>1</v>
      </c>
      <c r="K21" s="104">
        <v>9609</v>
      </c>
      <c r="L21" s="104">
        <v>5533</v>
      </c>
      <c r="M21" s="102"/>
      <c r="N21" s="151"/>
      <c r="P21" s="151"/>
      <c r="Q21" s="151"/>
    </row>
    <row r="22" spans="1:17" ht="21" customHeight="1">
      <c r="A22" s="100"/>
      <c r="B22" s="101">
        <v>46</v>
      </c>
      <c r="C22" s="94"/>
      <c r="D22" s="99">
        <f>D23+D33+D38+D48+D58+D61+D68+D76</f>
        <v>5564917</v>
      </c>
      <c r="E22" s="99">
        <f t="shared" ref="E22:L22" si="6">E23+E33+E38+E48+E58+E61+E68+E76</f>
        <v>669</v>
      </c>
      <c r="F22" s="99">
        <f t="shared" si="6"/>
        <v>909</v>
      </c>
      <c r="G22" s="99">
        <f t="shared" si="6"/>
        <v>63127</v>
      </c>
      <c r="H22" s="99">
        <f t="shared" si="6"/>
        <v>5629622</v>
      </c>
      <c r="I22" s="99">
        <f t="shared" si="6"/>
        <v>43607</v>
      </c>
      <c r="J22" s="99">
        <f t="shared" si="6"/>
        <v>25199</v>
      </c>
      <c r="K22" s="99">
        <f t="shared" si="6"/>
        <v>4451957</v>
      </c>
      <c r="L22" s="99">
        <f t="shared" si="6"/>
        <v>1246471</v>
      </c>
      <c r="M22" s="102"/>
      <c r="N22" s="151"/>
      <c r="P22" s="151"/>
      <c r="Q22" s="151"/>
    </row>
    <row r="23" spans="1:17" ht="21" customHeight="1">
      <c r="A23" s="100"/>
      <c r="B23" s="101" t="s">
        <v>411</v>
      </c>
      <c r="D23" s="99">
        <f>SUM(D24:D32)</f>
        <v>162050</v>
      </c>
      <c r="E23" s="99">
        <f t="shared" ref="E23:L23" si="7">SUM(E24:E32)</f>
        <v>0</v>
      </c>
      <c r="F23" s="99">
        <f t="shared" si="7"/>
        <v>0</v>
      </c>
      <c r="G23" s="99">
        <f t="shared" si="7"/>
        <v>1380</v>
      </c>
      <c r="H23" s="99">
        <f t="shared" si="7"/>
        <v>163430</v>
      </c>
      <c r="I23" s="99">
        <f t="shared" si="7"/>
        <v>-110</v>
      </c>
      <c r="J23" s="99">
        <f t="shared" si="7"/>
        <v>1118</v>
      </c>
      <c r="K23" s="99">
        <f t="shared" si="7"/>
        <v>15239</v>
      </c>
      <c r="L23" s="99">
        <f t="shared" si="7"/>
        <v>149199</v>
      </c>
      <c r="M23" s="102"/>
      <c r="N23" s="151"/>
      <c r="P23" s="151"/>
      <c r="Q23" s="151"/>
    </row>
    <row r="24" spans="1:17" ht="21" customHeight="1">
      <c r="A24" s="100"/>
      <c r="B24" s="103" t="s">
        <v>412</v>
      </c>
      <c r="D24" s="104">
        <v>313</v>
      </c>
      <c r="E24" s="104">
        <v>0</v>
      </c>
      <c r="F24" s="104">
        <v>0</v>
      </c>
      <c r="G24" s="104">
        <v>0</v>
      </c>
      <c r="H24" s="104">
        <v>313</v>
      </c>
      <c r="I24" s="104">
        <v>0</v>
      </c>
      <c r="J24" s="104">
        <v>0</v>
      </c>
      <c r="K24" s="104">
        <v>0</v>
      </c>
      <c r="L24" s="104">
        <v>313</v>
      </c>
      <c r="M24" s="102"/>
      <c r="N24" s="151"/>
      <c r="P24" s="151"/>
      <c r="Q24" s="151"/>
    </row>
    <row r="25" spans="1:17" ht="21" customHeight="1">
      <c r="A25" s="100"/>
      <c r="B25" s="103" t="s">
        <v>413</v>
      </c>
      <c r="D25" s="104">
        <v>43006</v>
      </c>
      <c r="E25" s="104">
        <v>0</v>
      </c>
      <c r="F25" s="104">
        <v>0</v>
      </c>
      <c r="G25" s="104">
        <v>250</v>
      </c>
      <c r="H25" s="104">
        <v>43256</v>
      </c>
      <c r="I25" s="104">
        <v>-169</v>
      </c>
      <c r="J25" s="104">
        <v>80</v>
      </c>
      <c r="K25" s="104">
        <v>194</v>
      </c>
      <c r="L25" s="104">
        <v>42973</v>
      </c>
      <c r="M25" s="102"/>
      <c r="N25" s="151"/>
      <c r="P25" s="151"/>
      <c r="Q25" s="151"/>
    </row>
    <row r="26" spans="1:17" ht="21" customHeight="1">
      <c r="A26" s="100"/>
      <c r="B26" s="103" t="s">
        <v>414</v>
      </c>
      <c r="D26" s="104">
        <v>7440</v>
      </c>
      <c r="E26" s="104">
        <v>0</v>
      </c>
      <c r="F26" s="104">
        <v>0</v>
      </c>
      <c r="G26" s="104">
        <v>11</v>
      </c>
      <c r="H26" s="104">
        <v>7451</v>
      </c>
      <c r="I26" s="104">
        <v>0</v>
      </c>
      <c r="J26" s="104">
        <v>0</v>
      </c>
      <c r="K26" s="104">
        <v>0</v>
      </c>
      <c r="L26" s="104">
        <v>7451</v>
      </c>
      <c r="M26" s="102"/>
      <c r="N26" s="151"/>
      <c r="P26" s="151"/>
      <c r="Q26" s="151"/>
    </row>
    <row r="27" spans="1:17" ht="21" customHeight="1">
      <c r="A27" s="100"/>
      <c r="B27" s="103" t="s">
        <v>415</v>
      </c>
      <c r="D27" s="104">
        <v>10468</v>
      </c>
      <c r="E27" s="104">
        <v>0</v>
      </c>
      <c r="F27" s="104">
        <v>0</v>
      </c>
      <c r="G27" s="104">
        <v>4</v>
      </c>
      <c r="H27" s="104">
        <v>10472</v>
      </c>
      <c r="I27" s="104">
        <v>16</v>
      </c>
      <c r="J27" s="104">
        <v>0</v>
      </c>
      <c r="K27" s="104">
        <v>777</v>
      </c>
      <c r="L27" s="104">
        <v>9711</v>
      </c>
      <c r="M27" s="102"/>
      <c r="N27" s="151"/>
      <c r="P27" s="151"/>
      <c r="Q27" s="151"/>
    </row>
    <row r="28" spans="1:17" ht="21" customHeight="1">
      <c r="A28" s="100"/>
      <c r="B28" s="103" t="s">
        <v>416</v>
      </c>
      <c r="D28" s="104">
        <v>1353</v>
      </c>
      <c r="E28" s="104">
        <v>0</v>
      </c>
      <c r="F28" s="104">
        <v>0</v>
      </c>
      <c r="G28" s="104">
        <v>0</v>
      </c>
      <c r="H28" s="104">
        <v>1353</v>
      </c>
      <c r="I28" s="104">
        <v>-24</v>
      </c>
      <c r="J28" s="104">
        <v>0</v>
      </c>
      <c r="K28" s="104">
        <v>907</v>
      </c>
      <c r="L28" s="104">
        <v>422</v>
      </c>
      <c r="M28" s="102"/>
      <c r="N28" s="151"/>
      <c r="P28" s="151"/>
      <c r="Q28" s="151"/>
    </row>
    <row r="29" spans="1:17" ht="21" customHeight="1">
      <c r="A29" s="100"/>
      <c r="B29" s="103" t="s">
        <v>417</v>
      </c>
      <c r="C29" s="94"/>
      <c r="D29" s="104">
        <v>2435</v>
      </c>
      <c r="E29" s="104">
        <v>0</v>
      </c>
      <c r="F29" s="104">
        <v>0</v>
      </c>
      <c r="G29" s="104">
        <v>54</v>
      </c>
      <c r="H29" s="104">
        <v>2489</v>
      </c>
      <c r="I29" s="104">
        <v>1</v>
      </c>
      <c r="J29" s="104">
        <v>11</v>
      </c>
      <c r="K29" s="104">
        <v>40</v>
      </c>
      <c r="L29" s="104">
        <v>2461</v>
      </c>
      <c r="M29" s="102"/>
      <c r="N29" s="151"/>
      <c r="P29" s="151"/>
      <c r="Q29" s="151"/>
    </row>
    <row r="30" spans="1:17" ht="21" customHeight="1">
      <c r="A30" s="100"/>
      <c r="B30" s="103" t="s">
        <v>418</v>
      </c>
      <c r="D30" s="104">
        <v>26120</v>
      </c>
      <c r="E30" s="104">
        <v>0</v>
      </c>
      <c r="F30" s="104">
        <v>0</v>
      </c>
      <c r="G30" s="104">
        <v>239</v>
      </c>
      <c r="H30" s="104">
        <v>26359</v>
      </c>
      <c r="I30" s="104">
        <v>0</v>
      </c>
      <c r="J30" s="104">
        <v>0</v>
      </c>
      <c r="K30" s="104">
        <v>0</v>
      </c>
      <c r="L30" s="104">
        <v>26359</v>
      </c>
      <c r="M30" s="102"/>
      <c r="N30" s="151"/>
      <c r="P30" s="151"/>
      <c r="Q30" s="151"/>
    </row>
    <row r="31" spans="1:17" ht="21" customHeight="1">
      <c r="A31" s="100"/>
      <c r="B31" s="103" t="s">
        <v>419</v>
      </c>
      <c r="D31" s="104">
        <v>67470</v>
      </c>
      <c r="E31" s="104">
        <v>0</v>
      </c>
      <c r="F31" s="104">
        <v>0</v>
      </c>
      <c r="G31" s="104">
        <v>822</v>
      </c>
      <c r="H31" s="104">
        <v>68292</v>
      </c>
      <c r="I31" s="104">
        <v>66</v>
      </c>
      <c r="J31" s="104">
        <v>1008</v>
      </c>
      <c r="K31" s="104">
        <v>13321</v>
      </c>
      <c r="L31" s="104">
        <v>56045</v>
      </c>
      <c r="M31" s="102"/>
      <c r="N31" s="151"/>
      <c r="P31" s="151"/>
      <c r="Q31" s="151"/>
    </row>
    <row r="32" spans="1:17" ht="21" customHeight="1">
      <c r="A32" s="105"/>
      <c r="B32" s="103" t="s">
        <v>420</v>
      </c>
      <c r="C32" s="94"/>
      <c r="D32" s="104">
        <v>3445</v>
      </c>
      <c r="E32" s="104">
        <v>0</v>
      </c>
      <c r="F32" s="104">
        <v>0</v>
      </c>
      <c r="G32" s="104">
        <v>0</v>
      </c>
      <c r="H32" s="104">
        <v>3445</v>
      </c>
      <c r="I32" s="104">
        <v>0</v>
      </c>
      <c r="J32" s="104">
        <v>19</v>
      </c>
      <c r="K32" s="104">
        <v>0</v>
      </c>
      <c r="L32" s="104">
        <v>3464</v>
      </c>
      <c r="M32" s="102"/>
      <c r="N32" s="151"/>
      <c r="P32" s="151"/>
      <c r="Q32" s="151"/>
    </row>
    <row r="33" spans="1:17" ht="21" customHeight="1">
      <c r="A33" s="100"/>
      <c r="B33" s="101" t="s">
        <v>421</v>
      </c>
      <c r="C33" s="94"/>
      <c r="D33" s="99">
        <f t="shared" ref="D33:L33" si="8">SUM(D34:D37)</f>
        <v>177399</v>
      </c>
      <c r="E33" s="99">
        <f t="shared" si="8"/>
        <v>0</v>
      </c>
      <c r="F33" s="99">
        <f t="shared" si="8"/>
        <v>0</v>
      </c>
      <c r="G33" s="99">
        <f t="shared" si="8"/>
        <v>2417</v>
      </c>
      <c r="H33" s="99">
        <f t="shared" si="8"/>
        <v>179816</v>
      </c>
      <c r="I33" s="99">
        <f t="shared" si="8"/>
        <v>720</v>
      </c>
      <c r="J33" s="99">
        <f t="shared" si="8"/>
        <v>314</v>
      </c>
      <c r="K33" s="99">
        <f t="shared" si="8"/>
        <v>160639</v>
      </c>
      <c r="L33" s="99">
        <f t="shared" si="8"/>
        <v>20211</v>
      </c>
      <c r="M33" s="102"/>
      <c r="N33" s="151"/>
      <c r="P33" s="151"/>
      <c r="Q33" s="151"/>
    </row>
    <row r="34" spans="1:17" ht="21" customHeight="1">
      <c r="A34" s="100"/>
      <c r="B34" s="103" t="s">
        <v>422</v>
      </c>
      <c r="D34" s="104">
        <v>159753</v>
      </c>
      <c r="E34" s="104">
        <v>0</v>
      </c>
      <c r="F34" s="104">
        <v>0</v>
      </c>
      <c r="G34" s="104">
        <v>537</v>
      </c>
      <c r="H34" s="104">
        <v>160290</v>
      </c>
      <c r="I34" s="104">
        <v>1111</v>
      </c>
      <c r="J34" s="104">
        <v>244</v>
      </c>
      <c r="K34" s="104">
        <v>148514</v>
      </c>
      <c r="L34" s="104">
        <v>13131</v>
      </c>
      <c r="M34" s="102"/>
      <c r="N34" s="151"/>
      <c r="P34" s="151"/>
      <c r="Q34" s="151"/>
    </row>
    <row r="35" spans="1:17" ht="21" customHeight="1">
      <c r="A35" s="100"/>
      <c r="B35" s="103" t="s">
        <v>423</v>
      </c>
      <c r="D35" s="104">
        <v>12763</v>
      </c>
      <c r="E35" s="104">
        <v>0</v>
      </c>
      <c r="F35" s="104">
        <v>0</v>
      </c>
      <c r="G35" s="104">
        <v>1880</v>
      </c>
      <c r="H35" s="104">
        <v>14643</v>
      </c>
      <c r="I35" s="104">
        <v>-343</v>
      </c>
      <c r="J35" s="104">
        <v>63</v>
      </c>
      <c r="K35" s="104">
        <v>8336</v>
      </c>
      <c r="L35" s="104">
        <v>6027</v>
      </c>
      <c r="M35" s="102"/>
      <c r="N35" s="151"/>
      <c r="P35" s="151"/>
      <c r="Q35" s="151"/>
    </row>
    <row r="36" spans="1:17" ht="21" customHeight="1">
      <c r="A36" s="100"/>
      <c r="B36" s="103" t="s">
        <v>424</v>
      </c>
      <c r="D36" s="104">
        <v>3848</v>
      </c>
      <c r="E36" s="104">
        <v>0</v>
      </c>
      <c r="F36" s="104">
        <v>0</v>
      </c>
      <c r="G36" s="104">
        <v>0</v>
      </c>
      <c r="H36" s="104">
        <v>3848</v>
      </c>
      <c r="I36" s="104">
        <v>-21</v>
      </c>
      <c r="J36" s="104">
        <v>7</v>
      </c>
      <c r="K36" s="104">
        <v>3066</v>
      </c>
      <c r="L36" s="104">
        <v>768</v>
      </c>
      <c r="M36" s="102"/>
      <c r="N36" s="151"/>
      <c r="P36" s="151"/>
      <c r="Q36" s="151"/>
    </row>
    <row r="37" spans="1:17" ht="21" customHeight="1">
      <c r="A37" s="100"/>
      <c r="B37" s="103" t="s">
        <v>425</v>
      </c>
      <c r="D37" s="104">
        <v>1035</v>
      </c>
      <c r="E37" s="104">
        <v>0</v>
      </c>
      <c r="F37" s="104">
        <v>0</v>
      </c>
      <c r="G37" s="104">
        <v>0</v>
      </c>
      <c r="H37" s="104">
        <v>1035</v>
      </c>
      <c r="I37" s="104">
        <v>-27</v>
      </c>
      <c r="J37" s="104">
        <v>0</v>
      </c>
      <c r="K37" s="104">
        <v>723</v>
      </c>
      <c r="L37" s="104">
        <v>285</v>
      </c>
      <c r="M37" s="102"/>
      <c r="N37" s="151"/>
      <c r="P37" s="151"/>
      <c r="Q37" s="151"/>
    </row>
    <row r="38" spans="1:17" ht="21" customHeight="1">
      <c r="A38" s="100"/>
      <c r="B38" s="101" t="s">
        <v>426</v>
      </c>
      <c r="C38" s="94"/>
      <c r="D38" s="99">
        <f t="shared" ref="D38:L38" si="9">SUM(D39:D47)</f>
        <v>1645873</v>
      </c>
      <c r="E38" s="99">
        <f t="shared" si="9"/>
        <v>553</v>
      </c>
      <c r="F38" s="99">
        <f t="shared" si="9"/>
        <v>0</v>
      </c>
      <c r="G38" s="99">
        <f t="shared" si="9"/>
        <v>11521</v>
      </c>
      <c r="H38" s="99">
        <f t="shared" si="9"/>
        <v>1657947</v>
      </c>
      <c r="I38" s="99">
        <f t="shared" si="9"/>
        <v>9842</v>
      </c>
      <c r="J38" s="99">
        <f t="shared" si="9"/>
        <v>10410</v>
      </c>
      <c r="K38" s="99">
        <f t="shared" si="9"/>
        <v>1345727</v>
      </c>
      <c r="L38" s="99">
        <f t="shared" si="9"/>
        <v>332472</v>
      </c>
      <c r="M38" s="102"/>
      <c r="N38" s="151"/>
      <c r="P38" s="151"/>
      <c r="Q38" s="151"/>
    </row>
    <row r="39" spans="1:17" ht="21" customHeight="1">
      <c r="A39" s="100"/>
      <c r="B39" s="103" t="s">
        <v>427</v>
      </c>
      <c r="D39" s="104">
        <v>251713</v>
      </c>
      <c r="E39" s="104">
        <v>129</v>
      </c>
      <c r="F39" s="104">
        <v>0</v>
      </c>
      <c r="G39" s="104">
        <v>1438</v>
      </c>
      <c r="H39" s="104">
        <v>253280</v>
      </c>
      <c r="I39" s="104">
        <v>-838</v>
      </c>
      <c r="J39" s="104">
        <v>1799</v>
      </c>
      <c r="K39" s="104">
        <v>196799</v>
      </c>
      <c r="L39" s="104">
        <v>57442</v>
      </c>
      <c r="M39" s="102"/>
      <c r="N39" s="151"/>
      <c r="P39" s="151"/>
      <c r="Q39" s="151"/>
    </row>
    <row r="40" spans="1:17" ht="21" customHeight="1">
      <c r="A40" s="100"/>
      <c r="B40" s="103" t="s">
        <v>428</v>
      </c>
      <c r="D40" s="104">
        <v>71984</v>
      </c>
      <c r="E40" s="104">
        <v>52</v>
      </c>
      <c r="F40" s="104">
        <v>0</v>
      </c>
      <c r="G40" s="104">
        <v>398</v>
      </c>
      <c r="H40" s="104">
        <v>72434</v>
      </c>
      <c r="I40" s="104">
        <v>694</v>
      </c>
      <c r="J40" s="104">
        <v>7</v>
      </c>
      <c r="K40" s="104">
        <v>59974</v>
      </c>
      <c r="L40" s="104">
        <v>13161</v>
      </c>
      <c r="M40" s="102"/>
      <c r="N40" s="151"/>
      <c r="P40" s="151"/>
      <c r="Q40" s="151"/>
    </row>
    <row r="41" spans="1:17" ht="21" customHeight="1">
      <c r="A41" s="100"/>
      <c r="B41" s="103" t="s">
        <v>429</v>
      </c>
      <c r="D41" s="104">
        <v>126343</v>
      </c>
      <c r="E41" s="104">
        <v>0</v>
      </c>
      <c r="F41" s="104">
        <v>0</v>
      </c>
      <c r="G41" s="104">
        <v>2963</v>
      </c>
      <c r="H41" s="104">
        <v>129306</v>
      </c>
      <c r="I41" s="104">
        <v>173</v>
      </c>
      <c r="J41" s="104">
        <v>359</v>
      </c>
      <c r="K41" s="104">
        <v>111516</v>
      </c>
      <c r="L41" s="104">
        <v>18322</v>
      </c>
      <c r="M41" s="102"/>
      <c r="N41" s="151"/>
      <c r="P41" s="151"/>
      <c r="Q41" s="151"/>
    </row>
    <row r="42" spans="1:17" ht="21" customHeight="1">
      <c r="A42" s="100"/>
      <c r="B42" s="103" t="s">
        <v>430</v>
      </c>
      <c r="D42" s="104">
        <v>239195</v>
      </c>
      <c r="E42" s="104">
        <v>0</v>
      </c>
      <c r="F42" s="104">
        <v>0</v>
      </c>
      <c r="G42" s="104">
        <v>1666</v>
      </c>
      <c r="H42" s="104">
        <v>240861</v>
      </c>
      <c r="I42" s="104">
        <v>5586</v>
      </c>
      <c r="J42" s="104">
        <v>1580</v>
      </c>
      <c r="K42" s="104">
        <v>183481</v>
      </c>
      <c r="L42" s="104">
        <v>64546</v>
      </c>
      <c r="M42" s="102"/>
      <c r="N42" s="151"/>
      <c r="P42" s="151"/>
      <c r="Q42" s="151"/>
    </row>
    <row r="43" spans="1:17" ht="21" customHeight="1">
      <c r="A43" s="100"/>
      <c r="B43" s="103" t="s">
        <v>431</v>
      </c>
      <c r="C43" s="94"/>
      <c r="D43" s="104">
        <v>248506</v>
      </c>
      <c r="E43" s="104">
        <v>0</v>
      </c>
      <c r="F43" s="104">
        <v>0</v>
      </c>
      <c r="G43" s="104">
        <v>1739</v>
      </c>
      <c r="H43" s="104">
        <v>250245</v>
      </c>
      <c r="I43" s="104">
        <v>207</v>
      </c>
      <c r="J43" s="104">
        <v>299</v>
      </c>
      <c r="K43" s="104">
        <v>235241</v>
      </c>
      <c r="L43" s="104">
        <v>15510</v>
      </c>
      <c r="M43" s="102"/>
      <c r="N43" s="151"/>
      <c r="P43" s="151"/>
      <c r="Q43" s="151"/>
    </row>
    <row r="44" spans="1:17" ht="21" customHeight="1">
      <c r="A44" s="100"/>
      <c r="B44" s="103" t="s">
        <v>432</v>
      </c>
      <c r="C44" s="94"/>
      <c r="D44" s="104">
        <v>83687</v>
      </c>
      <c r="E44" s="104">
        <v>372</v>
      </c>
      <c r="F44" s="104">
        <v>0</v>
      </c>
      <c r="G44" s="104">
        <v>81</v>
      </c>
      <c r="H44" s="104">
        <v>84140</v>
      </c>
      <c r="I44" s="104">
        <v>-1408</v>
      </c>
      <c r="J44" s="104">
        <v>938</v>
      </c>
      <c r="K44" s="104">
        <v>65947</v>
      </c>
      <c r="L44" s="104">
        <v>17723</v>
      </c>
      <c r="M44" s="102"/>
      <c r="N44" s="151"/>
      <c r="P44" s="151"/>
      <c r="Q44" s="151"/>
    </row>
    <row r="45" spans="1:17" ht="21" customHeight="1">
      <c r="A45" s="100"/>
      <c r="B45" s="103" t="s">
        <v>433</v>
      </c>
      <c r="D45" s="104">
        <v>11136</v>
      </c>
      <c r="E45" s="104">
        <v>0</v>
      </c>
      <c r="F45" s="104">
        <v>0</v>
      </c>
      <c r="G45" s="104">
        <v>35</v>
      </c>
      <c r="H45" s="104">
        <v>11171</v>
      </c>
      <c r="I45" s="104">
        <v>-22</v>
      </c>
      <c r="J45" s="104">
        <v>22</v>
      </c>
      <c r="K45" s="104">
        <v>7922</v>
      </c>
      <c r="L45" s="104">
        <v>3249</v>
      </c>
      <c r="M45" s="102"/>
      <c r="N45" s="151"/>
      <c r="P45" s="151"/>
      <c r="Q45" s="151"/>
    </row>
    <row r="46" spans="1:17" ht="21" customHeight="1">
      <c r="A46" s="100"/>
      <c r="B46" s="103" t="s">
        <v>434</v>
      </c>
      <c r="D46" s="104">
        <v>87561</v>
      </c>
      <c r="E46" s="104">
        <v>0</v>
      </c>
      <c r="F46" s="104">
        <v>0</v>
      </c>
      <c r="G46" s="104">
        <v>501</v>
      </c>
      <c r="H46" s="104">
        <v>88062</v>
      </c>
      <c r="I46" s="104">
        <v>592</v>
      </c>
      <c r="J46" s="104">
        <v>214</v>
      </c>
      <c r="K46" s="104">
        <v>68756</v>
      </c>
      <c r="L46" s="104">
        <v>20112</v>
      </c>
      <c r="M46" s="102"/>
      <c r="N46" s="151"/>
      <c r="P46" s="151"/>
      <c r="Q46" s="151"/>
    </row>
    <row r="47" spans="1:17" ht="21" customHeight="1">
      <c r="A47" s="100"/>
      <c r="B47" s="103" t="s">
        <v>435</v>
      </c>
      <c r="D47" s="104">
        <v>525748</v>
      </c>
      <c r="E47" s="104">
        <v>0</v>
      </c>
      <c r="F47" s="104">
        <v>0</v>
      </c>
      <c r="G47" s="104">
        <v>2700</v>
      </c>
      <c r="H47" s="104">
        <v>528448</v>
      </c>
      <c r="I47" s="104">
        <v>4858</v>
      </c>
      <c r="J47" s="104">
        <v>5192</v>
      </c>
      <c r="K47" s="104">
        <v>416091</v>
      </c>
      <c r="L47" s="104">
        <v>122407</v>
      </c>
      <c r="M47" s="102"/>
      <c r="N47" s="151"/>
      <c r="P47" s="151"/>
      <c r="Q47" s="151"/>
    </row>
    <row r="48" spans="1:17" ht="21" customHeight="1">
      <c r="A48" s="100"/>
      <c r="B48" s="101" t="s">
        <v>436</v>
      </c>
      <c r="D48" s="99">
        <f t="shared" ref="D48:L48" si="10">SUM(D49:D57)</f>
        <v>1032713</v>
      </c>
      <c r="E48" s="99">
        <f t="shared" si="10"/>
        <v>8</v>
      </c>
      <c r="F48" s="99">
        <f t="shared" si="10"/>
        <v>743</v>
      </c>
      <c r="G48" s="99">
        <f t="shared" si="10"/>
        <v>10275</v>
      </c>
      <c r="H48" s="99">
        <f t="shared" si="10"/>
        <v>1043739</v>
      </c>
      <c r="I48" s="99">
        <f t="shared" si="10"/>
        <v>9657</v>
      </c>
      <c r="J48" s="99">
        <f t="shared" si="10"/>
        <v>4480</v>
      </c>
      <c r="K48" s="99">
        <f t="shared" si="10"/>
        <v>784433</v>
      </c>
      <c r="L48" s="99">
        <f t="shared" si="10"/>
        <v>273443</v>
      </c>
      <c r="M48" s="102"/>
      <c r="N48" s="151"/>
      <c r="P48" s="151"/>
      <c r="Q48" s="151"/>
    </row>
    <row r="49" spans="1:17" ht="21" customHeight="1">
      <c r="A49" s="100"/>
      <c r="B49" s="103" t="s">
        <v>437</v>
      </c>
      <c r="D49" s="104">
        <v>14309</v>
      </c>
      <c r="E49" s="104">
        <v>0</v>
      </c>
      <c r="F49" s="104">
        <v>0</v>
      </c>
      <c r="G49" s="104">
        <v>552</v>
      </c>
      <c r="H49" s="104">
        <v>14861</v>
      </c>
      <c r="I49" s="104">
        <v>-141</v>
      </c>
      <c r="J49" s="104">
        <v>30</v>
      </c>
      <c r="K49" s="104">
        <v>10642</v>
      </c>
      <c r="L49" s="104">
        <v>4108</v>
      </c>
      <c r="M49" s="102"/>
      <c r="N49" s="151"/>
      <c r="P49" s="151"/>
      <c r="Q49" s="151"/>
    </row>
    <row r="50" spans="1:17" ht="21" customHeight="1">
      <c r="A50" s="100"/>
      <c r="B50" s="103" t="s">
        <v>438</v>
      </c>
      <c r="D50" s="104">
        <v>52784</v>
      </c>
      <c r="E50" s="104">
        <v>0</v>
      </c>
      <c r="F50" s="104">
        <v>0</v>
      </c>
      <c r="G50" s="104">
        <v>164</v>
      </c>
      <c r="H50" s="104">
        <v>52948</v>
      </c>
      <c r="I50" s="104">
        <v>407</v>
      </c>
      <c r="J50" s="104">
        <v>11</v>
      </c>
      <c r="K50" s="104">
        <v>38387</v>
      </c>
      <c r="L50" s="104">
        <v>14979</v>
      </c>
      <c r="M50" s="102"/>
      <c r="N50" s="151"/>
      <c r="P50" s="151"/>
      <c r="Q50" s="151"/>
    </row>
    <row r="51" spans="1:17" ht="21" customHeight="1">
      <c r="A51" s="100"/>
      <c r="B51" s="103" t="s">
        <v>439</v>
      </c>
      <c r="D51" s="104">
        <v>88154</v>
      </c>
      <c r="E51" s="104">
        <v>0</v>
      </c>
      <c r="F51" s="104">
        <v>743</v>
      </c>
      <c r="G51" s="104">
        <v>1174</v>
      </c>
      <c r="H51" s="104">
        <v>90071</v>
      </c>
      <c r="I51" s="104">
        <v>1064</v>
      </c>
      <c r="J51" s="104">
        <v>332</v>
      </c>
      <c r="K51" s="104">
        <v>68867</v>
      </c>
      <c r="L51" s="104">
        <v>22600</v>
      </c>
      <c r="M51" s="102"/>
      <c r="N51" s="151"/>
      <c r="P51" s="151"/>
      <c r="Q51" s="151"/>
    </row>
    <row r="52" spans="1:17" ht="21" customHeight="1">
      <c r="A52" s="100"/>
      <c r="B52" s="103" t="s">
        <v>440</v>
      </c>
      <c r="C52" s="94"/>
      <c r="D52" s="104">
        <v>83763</v>
      </c>
      <c r="E52" s="104">
        <v>0</v>
      </c>
      <c r="F52" s="104">
        <v>0</v>
      </c>
      <c r="G52" s="104">
        <v>622</v>
      </c>
      <c r="H52" s="104">
        <v>84385</v>
      </c>
      <c r="I52" s="104">
        <v>-1354</v>
      </c>
      <c r="J52" s="104">
        <v>152</v>
      </c>
      <c r="K52" s="104">
        <v>53019</v>
      </c>
      <c r="L52" s="104">
        <v>30164</v>
      </c>
      <c r="M52" s="102"/>
      <c r="N52" s="151"/>
      <c r="P52" s="151"/>
      <c r="Q52" s="151"/>
    </row>
    <row r="53" spans="1:17" ht="21" customHeight="1">
      <c r="A53" s="100"/>
      <c r="B53" s="103" t="s">
        <v>441</v>
      </c>
      <c r="D53" s="104">
        <v>166433</v>
      </c>
      <c r="E53" s="104">
        <v>0</v>
      </c>
      <c r="F53" s="104">
        <v>0</v>
      </c>
      <c r="G53" s="104">
        <v>3745</v>
      </c>
      <c r="H53" s="104">
        <v>170178</v>
      </c>
      <c r="I53" s="104">
        <v>955</v>
      </c>
      <c r="J53" s="104">
        <v>1565</v>
      </c>
      <c r="K53" s="104">
        <v>104025</v>
      </c>
      <c r="L53" s="104">
        <v>68673</v>
      </c>
      <c r="M53" s="102"/>
      <c r="N53" s="151"/>
      <c r="P53" s="151"/>
      <c r="Q53" s="151"/>
    </row>
    <row r="54" spans="1:17" ht="21" customHeight="1">
      <c r="A54" s="100"/>
      <c r="B54" s="103" t="s">
        <v>442</v>
      </c>
      <c r="D54" s="104">
        <v>454232</v>
      </c>
      <c r="E54" s="104">
        <v>0</v>
      </c>
      <c r="F54" s="104">
        <v>0</v>
      </c>
      <c r="G54" s="104">
        <v>1680</v>
      </c>
      <c r="H54" s="104">
        <v>455912</v>
      </c>
      <c r="I54" s="104">
        <v>7920</v>
      </c>
      <c r="J54" s="104">
        <v>1834</v>
      </c>
      <c r="K54" s="104">
        <v>388549</v>
      </c>
      <c r="L54" s="104">
        <v>77117</v>
      </c>
      <c r="M54" s="102"/>
      <c r="N54" s="151"/>
      <c r="P54" s="151"/>
      <c r="Q54" s="151"/>
    </row>
    <row r="55" spans="1:17" ht="21" customHeight="1">
      <c r="A55" s="100"/>
      <c r="B55" s="103" t="s">
        <v>443</v>
      </c>
      <c r="D55" s="104">
        <v>38885</v>
      </c>
      <c r="E55" s="104">
        <v>8</v>
      </c>
      <c r="F55" s="104">
        <v>0</v>
      </c>
      <c r="G55" s="104">
        <v>335</v>
      </c>
      <c r="H55" s="104">
        <v>39228</v>
      </c>
      <c r="I55" s="104">
        <v>-84</v>
      </c>
      <c r="J55" s="104">
        <v>58</v>
      </c>
      <c r="K55" s="104">
        <v>27083</v>
      </c>
      <c r="L55" s="104">
        <v>12119</v>
      </c>
      <c r="M55" s="102"/>
      <c r="N55" s="151"/>
      <c r="P55" s="151"/>
      <c r="Q55" s="151"/>
    </row>
    <row r="56" spans="1:17" ht="21" customHeight="1">
      <c r="A56" s="100"/>
      <c r="B56" s="103" t="s">
        <v>444</v>
      </c>
      <c r="D56" s="104">
        <v>6833</v>
      </c>
      <c r="E56" s="104">
        <v>0</v>
      </c>
      <c r="F56" s="104">
        <v>0</v>
      </c>
      <c r="G56" s="104">
        <v>8</v>
      </c>
      <c r="H56" s="104">
        <v>6841</v>
      </c>
      <c r="I56" s="104">
        <v>353</v>
      </c>
      <c r="J56" s="104">
        <v>0</v>
      </c>
      <c r="K56" s="104">
        <v>5096</v>
      </c>
      <c r="L56" s="104">
        <v>2098</v>
      </c>
      <c r="M56" s="102"/>
      <c r="N56" s="151"/>
      <c r="P56" s="151"/>
      <c r="Q56" s="151"/>
    </row>
    <row r="57" spans="1:17" ht="21" customHeight="1">
      <c r="A57" s="100"/>
      <c r="B57" s="103" t="s">
        <v>445</v>
      </c>
      <c r="D57" s="104">
        <v>127320</v>
      </c>
      <c r="E57" s="104">
        <v>0</v>
      </c>
      <c r="F57" s="104">
        <v>0</v>
      </c>
      <c r="G57" s="104">
        <v>1995</v>
      </c>
      <c r="H57" s="104">
        <v>129315</v>
      </c>
      <c r="I57" s="104">
        <v>537</v>
      </c>
      <c r="J57" s="104">
        <v>498</v>
      </c>
      <c r="K57" s="104">
        <v>88765</v>
      </c>
      <c r="L57" s="104">
        <v>41585</v>
      </c>
      <c r="M57" s="102"/>
      <c r="N57" s="151"/>
      <c r="P57" s="151"/>
      <c r="Q57" s="151"/>
    </row>
    <row r="58" spans="1:17" ht="21" customHeight="1">
      <c r="A58" s="100"/>
      <c r="B58" s="101" t="s">
        <v>446</v>
      </c>
      <c r="C58" s="94"/>
      <c r="D58" s="99">
        <f t="shared" ref="D58:L58" si="11">SUM(D59:D60)</f>
        <v>263468</v>
      </c>
      <c r="E58" s="99">
        <f t="shared" si="11"/>
        <v>0</v>
      </c>
      <c r="F58" s="99">
        <f t="shared" si="11"/>
        <v>0</v>
      </c>
      <c r="G58" s="99">
        <f t="shared" si="11"/>
        <v>20430</v>
      </c>
      <c r="H58" s="99">
        <f t="shared" si="11"/>
        <v>283898</v>
      </c>
      <c r="I58" s="99">
        <f t="shared" si="11"/>
        <v>5771</v>
      </c>
      <c r="J58" s="99">
        <f t="shared" si="11"/>
        <v>355</v>
      </c>
      <c r="K58" s="99">
        <f t="shared" si="11"/>
        <v>240448</v>
      </c>
      <c r="L58" s="99">
        <f t="shared" si="11"/>
        <v>49576</v>
      </c>
      <c r="M58" s="102"/>
      <c r="N58" s="151"/>
      <c r="P58" s="151"/>
      <c r="Q58" s="151"/>
    </row>
    <row r="59" spans="1:17" ht="21" customHeight="1">
      <c r="A59" s="100"/>
      <c r="B59" s="103" t="s">
        <v>447</v>
      </c>
      <c r="D59" s="104">
        <v>215384</v>
      </c>
      <c r="E59" s="104">
        <v>0</v>
      </c>
      <c r="F59" s="104">
        <v>0</v>
      </c>
      <c r="G59" s="104">
        <v>16833</v>
      </c>
      <c r="H59" s="104">
        <v>232217</v>
      </c>
      <c r="I59" s="104">
        <v>3570</v>
      </c>
      <c r="J59" s="104">
        <v>351</v>
      </c>
      <c r="K59" s="104">
        <v>199531</v>
      </c>
      <c r="L59" s="104">
        <v>36607</v>
      </c>
      <c r="M59" s="102"/>
      <c r="N59" s="151"/>
      <c r="P59" s="151"/>
      <c r="Q59" s="151"/>
    </row>
    <row r="60" spans="1:17" ht="21" customHeight="1">
      <c r="A60" s="100"/>
      <c r="B60" s="103" t="s">
        <v>448</v>
      </c>
      <c r="D60" s="104">
        <v>48084</v>
      </c>
      <c r="E60" s="104">
        <v>0</v>
      </c>
      <c r="F60" s="104">
        <v>0</v>
      </c>
      <c r="G60" s="104">
        <v>3597</v>
      </c>
      <c r="H60" s="104">
        <v>51681</v>
      </c>
      <c r="I60" s="104">
        <v>2201</v>
      </c>
      <c r="J60" s="104">
        <v>4</v>
      </c>
      <c r="K60" s="104">
        <v>40917</v>
      </c>
      <c r="L60" s="104">
        <v>12969</v>
      </c>
      <c r="M60" s="102"/>
      <c r="N60" s="151"/>
      <c r="P60" s="151"/>
      <c r="Q60" s="151"/>
    </row>
    <row r="61" spans="1:17" ht="21" customHeight="1">
      <c r="A61" s="100"/>
      <c r="B61" s="101" t="s">
        <v>449</v>
      </c>
      <c r="C61" s="94"/>
      <c r="D61" s="99">
        <f t="shared" ref="D61:L61" si="12">SUM(D62:D67)</f>
        <v>187282</v>
      </c>
      <c r="E61" s="99">
        <f t="shared" si="12"/>
        <v>0</v>
      </c>
      <c r="F61" s="99">
        <f t="shared" si="12"/>
        <v>0</v>
      </c>
      <c r="G61" s="99">
        <f t="shared" si="12"/>
        <v>7090</v>
      </c>
      <c r="H61" s="99">
        <f t="shared" si="12"/>
        <v>194372</v>
      </c>
      <c r="I61" s="99">
        <f t="shared" si="12"/>
        <v>1849</v>
      </c>
      <c r="J61" s="99">
        <f t="shared" si="12"/>
        <v>1231</v>
      </c>
      <c r="K61" s="99">
        <f t="shared" si="12"/>
        <v>123266</v>
      </c>
      <c r="L61" s="99">
        <f t="shared" si="12"/>
        <v>74186</v>
      </c>
      <c r="M61" s="102"/>
      <c r="N61" s="151"/>
      <c r="P61" s="151"/>
      <c r="Q61" s="151"/>
    </row>
    <row r="62" spans="1:17" ht="21" customHeight="1">
      <c r="A62" s="100"/>
      <c r="B62" s="103" t="s">
        <v>450</v>
      </c>
      <c r="D62" s="104">
        <v>15260</v>
      </c>
      <c r="E62" s="104">
        <v>0</v>
      </c>
      <c r="F62" s="104">
        <v>0</v>
      </c>
      <c r="G62" s="104">
        <v>79</v>
      </c>
      <c r="H62" s="104">
        <v>15339</v>
      </c>
      <c r="I62" s="104">
        <v>1125</v>
      </c>
      <c r="J62" s="104">
        <v>19</v>
      </c>
      <c r="K62" s="104">
        <v>10769</v>
      </c>
      <c r="L62" s="104">
        <v>5714</v>
      </c>
      <c r="M62" s="102"/>
      <c r="N62" s="151"/>
      <c r="P62" s="151"/>
      <c r="Q62" s="151"/>
    </row>
    <row r="63" spans="1:17" ht="5.25" customHeight="1">
      <c r="A63" s="100"/>
      <c r="B63" s="103"/>
      <c r="D63" s="104"/>
      <c r="E63" s="104"/>
      <c r="F63" s="104"/>
      <c r="G63" s="104"/>
      <c r="H63" s="104"/>
      <c r="I63" s="104"/>
      <c r="J63" s="104"/>
      <c r="K63" s="104"/>
      <c r="L63" s="104"/>
      <c r="M63" s="102"/>
      <c r="N63" s="151"/>
      <c r="P63" s="151"/>
      <c r="Q63" s="151"/>
    </row>
    <row r="64" spans="1:17" ht="36.75" customHeight="1">
      <c r="A64" s="100"/>
      <c r="B64" s="103" t="s">
        <v>536</v>
      </c>
      <c r="D64" s="104">
        <v>1749</v>
      </c>
      <c r="E64" s="104">
        <v>0</v>
      </c>
      <c r="F64" s="104">
        <v>0</v>
      </c>
      <c r="G64" s="104">
        <v>10</v>
      </c>
      <c r="H64" s="104">
        <v>1759</v>
      </c>
      <c r="I64" s="104">
        <v>-37</v>
      </c>
      <c r="J64" s="104">
        <v>0</v>
      </c>
      <c r="K64" s="104">
        <v>1120</v>
      </c>
      <c r="L64" s="104">
        <v>602</v>
      </c>
      <c r="M64" s="102"/>
      <c r="N64" s="151"/>
      <c r="P64" s="151"/>
      <c r="Q64" s="151"/>
    </row>
    <row r="65" spans="1:17" ht="21" customHeight="1">
      <c r="A65" s="100"/>
      <c r="B65" s="103" t="s">
        <v>452</v>
      </c>
      <c r="D65" s="104">
        <v>20047</v>
      </c>
      <c r="E65" s="104">
        <v>0</v>
      </c>
      <c r="F65" s="104">
        <v>0</v>
      </c>
      <c r="G65" s="104">
        <v>2430</v>
      </c>
      <c r="H65" s="104">
        <v>22477</v>
      </c>
      <c r="I65" s="104">
        <v>463</v>
      </c>
      <c r="J65" s="104">
        <v>1021</v>
      </c>
      <c r="K65" s="104">
        <v>15022</v>
      </c>
      <c r="L65" s="104">
        <v>8939</v>
      </c>
      <c r="M65" s="102"/>
      <c r="N65" s="151"/>
      <c r="P65" s="151"/>
      <c r="Q65" s="151"/>
    </row>
    <row r="66" spans="1:17" ht="21" customHeight="1">
      <c r="A66" s="100"/>
      <c r="B66" s="103" t="s">
        <v>453</v>
      </c>
      <c r="D66" s="104">
        <v>8819</v>
      </c>
      <c r="E66" s="104">
        <v>0</v>
      </c>
      <c r="F66" s="104">
        <v>0</v>
      </c>
      <c r="G66" s="104">
        <v>2063</v>
      </c>
      <c r="H66" s="104">
        <v>10882</v>
      </c>
      <c r="I66" s="104">
        <v>-213</v>
      </c>
      <c r="J66" s="104">
        <v>1</v>
      </c>
      <c r="K66" s="104">
        <v>5257</v>
      </c>
      <c r="L66" s="104">
        <v>5413</v>
      </c>
      <c r="M66" s="102"/>
      <c r="N66" s="151"/>
      <c r="P66" s="151"/>
      <c r="Q66" s="151"/>
    </row>
    <row r="67" spans="1:17" ht="21" customHeight="1">
      <c r="A67" s="100"/>
      <c r="B67" s="103" t="s">
        <v>455</v>
      </c>
      <c r="D67" s="104">
        <v>141407</v>
      </c>
      <c r="E67" s="104">
        <v>0</v>
      </c>
      <c r="F67" s="104">
        <v>0</v>
      </c>
      <c r="G67" s="104">
        <v>2508</v>
      </c>
      <c r="H67" s="104">
        <v>143915</v>
      </c>
      <c r="I67" s="104">
        <v>511</v>
      </c>
      <c r="J67" s="104">
        <v>190</v>
      </c>
      <c r="K67" s="104">
        <v>91098</v>
      </c>
      <c r="L67" s="104">
        <v>53518</v>
      </c>
      <c r="M67" s="102"/>
      <c r="N67" s="151"/>
      <c r="P67" s="151"/>
      <c r="Q67" s="151"/>
    </row>
    <row r="68" spans="1:17" ht="21" customHeight="1">
      <c r="A68" s="100"/>
      <c r="B68" s="101" t="s">
        <v>456</v>
      </c>
      <c r="D68" s="99">
        <f t="shared" ref="D68:L68" si="13">SUM(D69:D75)</f>
        <v>1952065</v>
      </c>
      <c r="E68" s="99">
        <f t="shared" si="13"/>
        <v>108</v>
      </c>
      <c r="F68" s="99">
        <f t="shared" si="13"/>
        <v>166</v>
      </c>
      <c r="G68" s="99">
        <f t="shared" si="13"/>
        <v>8799</v>
      </c>
      <c r="H68" s="99">
        <f t="shared" si="13"/>
        <v>1961138</v>
      </c>
      <c r="I68" s="99">
        <f t="shared" si="13"/>
        <v>14585</v>
      </c>
      <c r="J68" s="99">
        <f t="shared" si="13"/>
        <v>7064</v>
      </c>
      <c r="K68" s="99">
        <f t="shared" si="13"/>
        <v>1670369</v>
      </c>
      <c r="L68" s="99">
        <f t="shared" si="13"/>
        <v>312418</v>
      </c>
      <c r="M68" s="102"/>
      <c r="N68" s="151"/>
      <c r="P68" s="151"/>
      <c r="Q68" s="151"/>
    </row>
    <row r="69" spans="1:17" ht="21" customHeight="1">
      <c r="A69" s="100"/>
      <c r="B69" s="103" t="s">
        <v>457</v>
      </c>
      <c r="D69" s="104">
        <v>1398213</v>
      </c>
      <c r="E69" s="104">
        <v>0</v>
      </c>
      <c r="F69" s="104">
        <v>0</v>
      </c>
      <c r="G69" s="104">
        <v>3289</v>
      </c>
      <c r="H69" s="104">
        <v>1401502</v>
      </c>
      <c r="I69" s="104">
        <v>6115</v>
      </c>
      <c r="J69" s="104">
        <v>5280</v>
      </c>
      <c r="K69" s="104">
        <v>1242566</v>
      </c>
      <c r="L69" s="104">
        <v>170331</v>
      </c>
      <c r="M69" s="102"/>
      <c r="N69" s="151"/>
      <c r="P69" s="151"/>
      <c r="Q69" s="151"/>
    </row>
    <row r="70" spans="1:17" ht="21" customHeight="1">
      <c r="A70" s="100"/>
      <c r="B70" s="103" t="s">
        <v>458</v>
      </c>
      <c r="C70" s="94"/>
      <c r="D70" s="104">
        <v>64733</v>
      </c>
      <c r="E70" s="104">
        <v>0</v>
      </c>
      <c r="F70" s="104">
        <v>0</v>
      </c>
      <c r="G70" s="104">
        <v>11</v>
      </c>
      <c r="H70" s="104">
        <v>64744</v>
      </c>
      <c r="I70" s="104">
        <v>-1673</v>
      </c>
      <c r="J70" s="104">
        <v>55</v>
      </c>
      <c r="K70" s="104">
        <v>52764</v>
      </c>
      <c r="L70" s="104">
        <v>10362</v>
      </c>
      <c r="M70" s="102"/>
      <c r="N70" s="151"/>
      <c r="P70" s="151"/>
      <c r="Q70" s="151"/>
    </row>
    <row r="71" spans="1:17" ht="21" customHeight="1">
      <c r="A71" s="100"/>
      <c r="B71" s="103" t="s">
        <v>459</v>
      </c>
      <c r="D71" s="104">
        <v>298351</v>
      </c>
      <c r="E71" s="104">
        <v>108</v>
      </c>
      <c r="F71" s="104">
        <v>166</v>
      </c>
      <c r="G71" s="104">
        <v>3834</v>
      </c>
      <c r="H71" s="104">
        <v>302459</v>
      </c>
      <c r="I71" s="104">
        <v>5904</v>
      </c>
      <c r="J71" s="104">
        <v>796</v>
      </c>
      <c r="K71" s="104">
        <v>233639</v>
      </c>
      <c r="L71" s="104">
        <v>75520</v>
      </c>
      <c r="M71" s="102"/>
      <c r="N71" s="151"/>
      <c r="P71" s="151"/>
      <c r="Q71" s="151"/>
    </row>
    <row r="72" spans="1:17" ht="21" customHeight="1">
      <c r="A72" s="100"/>
      <c r="B72" s="103" t="s">
        <v>460</v>
      </c>
      <c r="D72" s="104">
        <v>81405</v>
      </c>
      <c r="E72" s="104">
        <v>0</v>
      </c>
      <c r="F72" s="104">
        <v>0</v>
      </c>
      <c r="G72" s="104">
        <v>250</v>
      </c>
      <c r="H72" s="104">
        <v>81655</v>
      </c>
      <c r="I72" s="104">
        <v>1938</v>
      </c>
      <c r="J72" s="104">
        <v>106</v>
      </c>
      <c r="K72" s="104">
        <v>56780</v>
      </c>
      <c r="L72" s="104">
        <v>26919</v>
      </c>
      <c r="M72" s="102"/>
      <c r="N72" s="151"/>
      <c r="P72" s="151"/>
      <c r="Q72" s="151"/>
    </row>
    <row r="73" spans="1:17" ht="21" customHeight="1">
      <c r="A73" s="100"/>
      <c r="B73" s="103" t="s">
        <v>461</v>
      </c>
      <c r="D73" s="104">
        <v>90409</v>
      </c>
      <c r="E73" s="104">
        <v>0</v>
      </c>
      <c r="F73" s="104">
        <v>0</v>
      </c>
      <c r="G73" s="104">
        <v>0</v>
      </c>
      <c r="H73" s="104">
        <v>90409</v>
      </c>
      <c r="I73" s="104">
        <v>1859</v>
      </c>
      <c r="J73" s="104">
        <v>717</v>
      </c>
      <c r="K73" s="104">
        <v>69675</v>
      </c>
      <c r="L73" s="104">
        <v>23310</v>
      </c>
      <c r="M73" s="102"/>
      <c r="N73" s="151"/>
      <c r="P73" s="151"/>
      <c r="Q73" s="151"/>
    </row>
    <row r="74" spans="1:17" ht="21" customHeight="1">
      <c r="A74" s="100"/>
      <c r="B74" s="103" t="s">
        <v>462</v>
      </c>
      <c r="D74" s="104">
        <v>18428</v>
      </c>
      <c r="E74" s="104">
        <v>0</v>
      </c>
      <c r="F74" s="104">
        <v>0</v>
      </c>
      <c r="G74" s="104">
        <v>1415</v>
      </c>
      <c r="H74" s="104">
        <v>19843</v>
      </c>
      <c r="I74" s="104">
        <v>442</v>
      </c>
      <c r="J74" s="104">
        <v>110</v>
      </c>
      <c r="K74" s="104">
        <v>14767</v>
      </c>
      <c r="L74" s="104">
        <v>5628</v>
      </c>
      <c r="M74" s="102"/>
      <c r="N74" s="151"/>
      <c r="P74" s="151"/>
      <c r="Q74" s="151"/>
    </row>
    <row r="75" spans="1:17" ht="21" customHeight="1">
      <c r="A75" s="105"/>
      <c r="B75" s="103" t="s">
        <v>463</v>
      </c>
      <c r="C75" s="94"/>
      <c r="D75" s="104">
        <v>526</v>
      </c>
      <c r="E75" s="104">
        <v>0</v>
      </c>
      <c r="F75" s="104">
        <v>0</v>
      </c>
      <c r="G75" s="104">
        <v>0</v>
      </c>
      <c r="H75" s="104">
        <v>526</v>
      </c>
      <c r="I75" s="104">
        <v>0</v>
      </c>
      <c r="J75" s="104">
        <v>0</v>
      </c>
      <c r="K75" s="104">
        <v>178</v>
      </c>
      <c r="L75" s="104">
        <v>348</v>
      </c>
      <c r="M75" s="102"/>
      <c r="N75" s="151"/>
      <c r="P75" s="151"/>
      <c r="Q75" s="151"/>
    </row>
    <row r="76" spans="1:17" ht="21" customHeight="1">
      <c r="A76" s="100"/>
      <c r="B76" s="101" t="s">
        <v>464</v>
      </c>
      <c r="C76" s="94"/>
      <c r="D76" s="99">
        <f t="shared" ref="D76:L76" si="14">SUM(D77)</f>
        <v>144067</v>
      </c>
      <c r="E76" s="99">
        <f t="shared" si="14"/>
        <v>0</v>
      </c>
      <c r="F76" s="99">
        <f t="shared" si="14"/>
        <v>0</v>
      </c>
      <c r="G76" s="99">
        <f t="shared" si="14"/>
        <v>1215</v>
      </c>
      <c r="H76" s="99">
        <f t="shared" si="14"/>
        <v>145282</v>
      </c>
      <c r="I76" s="99">
        <f t="shared" si="14"/>
        <v>1293</v>
      </c>
      <c r="J76" s="99">
        <f t="shared" si="14"/>
        <v>227</v>
      </c>
      <c r="K76" s="99">
        <f t="shared" si="14"/>
        <v>111836</v>
      </c>
      <c r="L76" s="99">
        <f t="shared" si="14"/>
        <v>34966</v>
      </c>
      <c r="M76" s="102"/>
      <c r="N76" s="151"/>
      <c r="P76" s="151"/>
      <c r="Q76" s="151"/>
    </row>
    <row r="77" spans="1:17" ht="21" customHeight="1">
      <c r="A77" s="100"/>
      <c r="B77" s="103" t="s">
        <v>465</v>
      </c>
      <c r="D77" s="104">
        <v>144067</v>
      </c>
      <c r="E77" s="104">
        <v>0</v>
      </c>
      <c r="F77" s="104">
        <v>0</v>
      </c>
      <c r="G77" s="104">
        <v>1215</v>
      </c>
      <c r="H77" s="104">
        <v>145282</v>
      </c>
      <c r="I77" s="104">
        <v>1293</v>
      </c>
      <c r="J77" s="104">
        <v>227</v>
      </c>
      <c r="K77" s="104">
        <v>111836</v>
      </c>
      <c r="L77" s="104">
        <v>34966</v>
      </c>
      <c r="M77" s="102"/>
      <c r="N77" s="151"/>
      <c r="P77" s="151"/>
      <c r="Q77" s="151"/>
    </row>
    <row r="78" spans="1:17" ht="21" customHeight="1">
      <c r="A78" s="100"/>
      <c r="B78" s="101">
        <v>47</v>
      </c>
      <c r="D78" s="99">
        <f>D79+D82+D90+D92+D96+D102+D108+D118+D122</f>
        <v>5620240</v>
      </c>
      <c r="E78" s="99">
        <f t="shared" ref="E78:L78" si="15">E79+E82+E90+E92+E96+E102+E108+E118+E122</f>
        <v>8872</v>
      </c>
      <c r="F78" s="99">
        <f t="shared" si="15"/>
        <v>950</v>
      </c>
      <c r="G78" s="99">
        <f t="shared" si="15"/>
        <v>56032</v>
      </c>
      <c r="H78" s="99">
        <f t="shared" si="15"/>
        <v>5686094</v>
      </c>
      <c r="I78" s="99">
        <f t="shared" si="15"/>
        <v>41127</v>
      </c>
      <c r="J78" s="99">
        <f t="shared" si="15"/>
        <v>38095</v>
      </c>
      <c r="K78" s="99">
        <f t="shared" si="15"/>
        <v>4323104</v>
      </c>
      <c r="L78" s="99">
        <f t="shared" si="15"/>
        <v>1442212</v>
      </c>
      <c r="M78" s="102"/>
      <c r="N78" s="151"/>
      <c r="P78" s="151"/>
      <c r="Q78" s="151"/>
    </row>
    <row r="79" spans="1:17" ht="21" customHeight="1">
      <c r="A79" s="100"/>
      <c r="B79" s="101" t="s">
        <v>466</v>
      </c>
      <c r="D79" s="99">
        <f>D80+D81</f>
        <v>2420000</v>
      </c>
      <c r="E79" s="99">
        <f t="shared" ref="E79:L79" si="16">E80+E81</f>
        <v>2199</v>
      </c>
      <c r="F79" s="99">
        <f t="shared" si="16"/>
        <v>950</v>
      </c>
      <c r="G79" s="99">
        <f t="shared" si="16"/>
        <v>20331</v>
      </c>
      <c r="H79" s="99">
        <f t="shared" si="16"/>
        <v>2443480</v>
      </c>
      <c r="I79" s="99">
        <f t="shared" si="16"/>
        <v>12336</v>
      </c>
      <c r="J79" s="99">
        <f t="shared" si="16"/>
        <v>32569</v>
      </c>
      <c r="K79" s="99">
        <f t="shared" si="16"/>
        <v>1962770</v>
      </c>
      <c r="L79" s="99">
        <f t="shared" si="16"/>
        <v>525615</v>
      </c>
      <c r="M79" s="102"/>
      <c r="N79" s="151"/>
      <c r="P79" s="151"/>
      <c r="Q79" s="151"/>
    </row>
    <row r="80" spans="1:17" ht="21" customHeight="1">
      <c r="A80" s="100"/>
      <c r="B80" s="103" t="s">
        <v>467</v>
      </c>
      <c r="D80" s="104">
        <v>2287892</v>
      </c>
      <c r="E80" s="104">
        <v>2199</v>
      </c>
      <c r="F80" s="104">
        <v>950</v>
      </c>
      <c r="G80" s="104">
        <v>16515</v>
      </c>
      <c r="H80" s="104">
        <v>2307556</v>
      </c>
      <c r="I80" s="104">
        <v>7436</v>
      </c>
      <c r="J80" s="104">
        <v>31422</v>
      </c>
      <c r="K80" s="104">
        <v>1866217</v>
      </c>
      <c r="L80" s="104">
        <v>480197</v>
      </c>
      <c r="M80" s="102"/>
      <c r="N80" s="151"/>
      <c r="P80" s="151"/>
      <c r="Q80" s="151"/>
    </row>
    <row r="81" spans="1:17" ht="21" customHeight="1">
      <c r="A81" s="100"/>
      <c r="B81" s="103" t="s">
        <v>468</v>
      </c>
      <c r="C81" s="94"/>
      <c r="D81" s="104">
        <v>132108</v>
      </c>
      <c r="E81" s="104">
        <v>0</v>
      </c>
      <c r="F81" s="104">
        <v>0</v>
      </c>
      <c r="G81" s="104">
        <v>3816</v>
      </c>
      <c r="H81" s="104">
        <v>135924</v>
      </c>
      <c r="I81" s="104">
        <v>4900</v>
      </c>
      <c r="J81" s="104">
        <v>1147</v>
      </c>
      <c r="K81" s="104">
        <v>96553</v>
      </c>
      <c r="L81" s="104">
        <v>45418</v>
      </c>
      <c r="M81" s="102"/>
      <c r="N81" s="151"/>
      <c r="P81" s="151"/>
      <c r="Q81" s="151"/>
    </row>
    <row r="82" spans="1:17" ht="21" customHeight="1">
      <c r="A82" s="100"/>
      <c r="B82" s="101" t="s">
        <v>469</v>
      </c>
      <c r="C82" s="94"/>
      <c r="D82" s="99">
        <f t="shared" ref="D82:L82" si="17">D83+D84+D85+D86+D87+D88+D89</f>
        <v>396114</v>
      </c>
      <c r="E82" s="99">
        <f t="shared" si="17"/>
        <v>5216</v>
      </c>
      <c r="F82" s="99">
        <f t="shared" si="17"/>
        <v>0</v>
      </c>
      <c r="G82" s="99">
        <f t="shared" si="17"/>
        <v>590</v>
      </c>
      <c r="H82" s="99">
        <f t="shared" si="17"/>
        <v>401920</v>
      </c>
      <c r="I82" s="99">
        <f t="shared" si="17"/>
        <v>1899</v>
      </c>
      <c r="J82" s="99">
        <f t="shared" si="17"/>
        <v>145</v>
      </c>
      <c r="K82" s="99">
        <f t="shared" si="17"/>
        <v>312281</v>
      </c>
      <c r="L82" s="99">
        <f t="shared" si="17"/>
        <v>91683</v>
      </c>
      <c r="M82" s="102"/>
      <c r="N82" s="151"/>
      <c r="P82" s="151"/>
      <c r="Q82" s="151"/>
    </row>
    <row r="83" spans="1:17" ht="21" customHeight="1">
      <c r="A83" s="100"/>
      <c r="B83" s="103" t="s">
        <v>470</v>
      </c>
      <c r="D83" s="104">
        <v>134592</v>
      </c>
      <c r="E83" s="104">
        <v>0</v>
      </c>
      <c r="F83" s="104">
        <v>0</v>
      </c>
      <c r="G83" s="104">
        <v>30</v>
      </c>
      <c r="H83" s="104">
        <v>134622</v>
      </c>
      <c r="I83" s="104">
        <v>209</v>
      </c>
      <c r="J83" s="104">
        <v>47</v>
      </c>
      <c r="K83" s="104">
        <v>111325</v>
      </c>
      <c r="L83" s="104">
        <v>23553</v>
      </c>
      <c r="M83" s="102"/>
      <c r="N83" s="151"/>
      <c r="P83" s="151"/>
      <c r="Q83" s="151"/>
    </row>
    <row r="84" spans="1:17" ht="21" customHeight="1">
      <c r="A84" s="100"/>
      <c r="B84" s="103" t="s">
        <v>471</v>
      </c>
      <c r="D84" s="104">
        <v>174805</v>
      </c>
      <c r="E84" s="104">
        <v>3945</v>
      </c>
      <c r="F84" s="104">
        <v>0</v>
      </c>
      <c r="G84" s="104">
        <v>14</v>
      </c>
      <c r="H84" s="104">
        <v>178764</v>
      </c>
      <c r="I84" s="104">
        <v>740</v>
      </c>
      <c r="J84" s="104">
        <v>36</v>
      </c>
      <c r="K84" s="104">
        <v>139975</v>
      </c>
      <c r="L84" s="104">
        <v>39565</v>
      </c>
      <c r="M84" s="102"/>
      <c r="N84" s="151"/>
      <c r="P84" s="151"/>
      <c r="Q84" s="151"/>
    </row>
    <row r="85" spans="1:17" ht="21" customHeight="1">
      <c r="A85" s="100"/>
      <c r="B85" s="103" t="s">
        <v>472</v>
      </c>
      <c r="C85" s="94"/>
      <c r="D85" s="104">
        <v>47558</v>
      </c>
      <c r="E85" s="104">
        <v>0</v>
      </c>
      <c r="F85" s="104">
        <v>0</v>
      </c>
      <c r="G85" s="104">
        <v>76</v>
      </c>
      <c r="H85" s="104">
        <v>47634</v>
      </c>
      <c r="I85" s="104">
        <v>906</v>
      </c>
      <c r="J85" s="104">
        <v>0</v>
      </c>
      <c r="K85" s="104">
        <v>32364</v>
      </c>
      <c r="L85" s="104">
        <v>16176</v>
      </c>
      <c r="M85" s="102"/>
      <c r="N85" s="151"/>
      <c r="P85" s="151"/>
      <c r="Q85" s="151"/>
    </row>
    <row r="86" spans="1:17" ht="21" customHeight="1">
      <c r="A86" s="100"/>
      <c r="B86" s="103" t="s">
        <v>473</v>
      </c>
      <c r="D86" s="104">
        <v>9382</v>
      </c>
      <c r="E86" s="104">
        <v>0</v>
      </c>
      <c r="F86" s="104">
        <v>0</v>
      </c>
      <c r="G86" s="104">
        <v>0</v>
      </c>
      <c r="H86" s="104">
        <v>9382</v>
      </c>
      <c r="I86" s="104">
        <v>30</v>
      </c>
      <c r="J86" s="104">
        <v>2</v>
      </c>
      <c r="K86" s="104">
        <v>5991</v>
      </c>
      <c r="L86" s="104">
        <v>3423</v>
      </c>
      <c r="M86" s="102"/>
      <c r="N86" s="151"/>
      <c r="P86" s="151"/>
      <c r="Q86" s="151"/>
    </row>
    <row r="87" spans="1:17" ht="21" customHeight="1">
      <c r="A87" s="100"/>
      <c r="B87" s="103" t="s">
        <v>474</v>
      </c>
      <c r="D87" s="104">
        <v>12609</v>
      </c>
      <c r="E87" s="104">
        <v>0</v>
      </c>
      <c r="F87" s="104">
        <v>0</v>
      </c>
      <c r="G87" s="104">
        <v>464</v>
      </c>
      <c r="H87" s="104">
        <v>13073</v>
      </c>
      <c r="I87" s="104">
        <v>-28</v>
      </c>
      <c r="J87" s="104">
        <v>0</v>
      </c>
      <c r="K87" s="104">
        <v>10934</v>
      </c>
      <c r="L87" s="104">
        <v>2111</v>
      </c>
      <c r="M87" s="102"/>
      <c r="N87" s="151"/>
      <c r="P87" s="151"/>
      <c r="Q87" s="151"/>
    </row>
    <row r="88" spans="1:17" ht="21" customHeight="1">
      <c r="A88" s="100"/>
      <c r="B88" s="103" t="s">
        <v>475</v>
      </c>
      <c r="D88" s="104">
        <v>3302</v>
      </c>
      <c r="E88" s="104">
        <v>0</v>
      </c>
      <c r="F88" s="104">
        <v>0</v>
      </c>
      <c r="G88" s="104">
        <v>6</v>
      </c>
      <c r="H88" s="104">
        <v>3308</v>
      </c>
      <c r="I88" s="104">
        <v>95</v>
      </c>
      <c r="J88" s="104">
        <v>2</v>
      </c>
      <c r="K88" s="104">
        <v>2955</v>
      </c>
      <c r="L88" s="104">
        <v>450</v>
      </c>
      <c r="M88" s="102"/>
      <c r="N88" s="151"/>
      <c r="P88" s="151"/>
      <c r="Q88" s="151"/>
    </row>
    <row r="89" spans="1:17" ht="21" customHeight="1">
      <c r="A89" s="100"/>
      <c r="B89" s="103" t="s">
        <v>476</v>
      </c>
      <c r="C89" s="94"/>
      <c r="D89" s="104">
        <v>13866</v>
      </c>
      <c r="E89" s="104">
        <v>1271</v>
      </c>
      <c r="F89" s="104">
        <v>0</v>
      </c>
      <c r="G89" s="104">
        <v>0</v>
      </c>
      <c r="H89" s="104">
        <v>15137</v>
      </c>
      <c r="I89" s="104">
        <v>-53</v>
      </c>
      <c r="J89" s="104">
        <v>58</v>
      </c>
      <c r="K89" s="104">
        <v>8737</v>
      </c>
      <c r="L89" s="104">
        <v>6405</v>
      </c>
      <c r="M89" s="102"/>
      <c r="N89" s="151"/>
      <c r="P89" s="151"/>
      <c r="Q89" s="151"/>
    </row>
    <row r="90" spans="1:17" ht="21" customHeight="1">
      <c r="A90" s="100"/>
      <c r="B90" s="101" t="s">
        <v>477</v>
      </c>
      <c r="D90" s="99">
        <f t="shared" ref="D90:L90" si="18">D91</f>
        <v>670747</v>
      </c>
      <c r="E90" s="99">
        <f t="shared" si="18"/>
        <v>0</v>
      </c>
      <c r="F90" s="99">
        <f t="shared" si="18"/>
        <v>0</v>
      </c>
      <c r="G90" s="99">
        <f t="shared" si="18"/>
        <v>639</v>
      </c>
      <c r="H90" s="99">
        <f t="shared" si="18"/>
        <v>671386</v>
      </c>
      <c r="I90" s="99">
        <f t="shared" si="18"/>
        <v>221</v>
      </c>
      <c r="J90" s="99">
        <f t="shared" si="18"/>
        <v>27</v>
      </c>
      <c r="K90" s="99">
        <f t="shared" si="18"/>
        <v>631802</v>
      </c>
      <c r="L90" s="99">
        <f t="shared" si="18"/>
        <v>39832</v>
      </c>
      <c r="M90" s="102"/>
      <c r="N90" s="151"/>
      <c r="P90" s="151"/>
      <c r="Q90" s="151"/>
    </row>
    <row r="91" spans="1:17" ht="21" customHeight="1">
      <c r="A91" s="100"/>
      <c r="B91" s="103" t="s">
        <v>478</v>
      </c>
      <c r="D91" s="104">
        <v>670747</v>
      </c>
      <c r="E91" s="104">
        <v>0</v>
      </c>
      <c r="F91" s="104">
        <v>0</v>
      </c>
      <c r="G91" s="104">
        <v>639</v>
      </c>
      <c r="H91" s="104">
        <v>671386</v>
      </c>
      <c r="I91" s="104">
        <v>221</v>
      </c>
      <c r="J91" s="104">
        <v>27</v>
      </c>
      <c r="K91" s="104">
        <v>631802</v>
      </c>
      <c r="L91" s="104">
        <v>39832</v>
      </c>
      <c r="M91" s="102"/>
      <c r="N91" s="151"/>
      <c r="P91" s="151"/>
      <c r="Q91" s="151"/>
    </row>
    <row r="92" spans="1:17" ht="21" customHeight="1">
      <c r="A92" s="100"/>
      <c r="B92" s="101" t="s">
        <v>479</v>
      </c>
      <c r="D92" s="99">
        <f t="shared" ref="D92:L92" si="19">D93+D94+D95</f>
        <v>177707</v>
      </c>
      <c r="E92" s="99">
        <f t="shared" si="19"/>
        <v>0</v>
      </c>
      <c r="F92" s="99">
        <f t="shared" si="19"/>
        <v>0</v>
      </c>
      <c r="G92" s="99">
        <f t="shared" si="19"/>
        <v>12969</v>
      </c>
      <c r="H92" s="99">
        <f t="shared" si="19"/>
        <v>190676</v>
      </c>
      <c r="I92" s="99">
        <f t="shared" si="19"/>
        <v>4288</v>
      </c>
      <c r="J92" s="99">
        <f t="shared" si="19"/>
        <v>207</v>
      </c>
      <c r="K92" s="99">
        <f t="shared" si="19"/>
        <v>140115</v>
      </c>
      <c r="L92" s="99">
        <f t="shared" si="19"/>
        <v>55056</v>
      </c>
      <c r="M92" s="102"/>
      <c r="N92" s="151"/>
      <c r="P92" s="151"/>
      <c r="Q92" s="151"/>
    </row>
    <row r="93" spans="1:17" ht="21" customHeight="1">
      <c r="A93" s="100"/>
      <c r="B93" s="103" t="s">
        <v>480</v>
      </c>
      <c r="C93" s="94"/>
      <c r="D93" s="104">
        <v>65736</v>
      </c>
      <c r="E93" s="104">
        <v>0</v>
      </c>
      <c r="F93" s="104">
        <v>0</v>
      </c>
      <c r="G93" s="104">
        <v>7848</v>
      </c>
      <c r="H93" s="104">
        <v>73584</v>
      </c>
      <c r="I93" s="104">
        <v>62</v>
      </c>
      <c r="J93" s="104">
        <v>175</v>
      </c>
      <c r="K93" s="104">
        <v>48258</v>
      </c>
      <c r="L93" s="104">
        <v>25563</v>
      </c>
      <c r="M93" s="102"/>
      <c r="N93" s="151"/>
      <c r="P93" s="151"/>
      <c r="Q93" s="151"/>
    </row>
    <row r="94" spans="1:17" ht="21" customHeight="1">
      <c r="A94" s="100"/>
      <c r="B94" s="103" t="s">
        <v>481</v>
      </c>
      <c r="D94" s="104">
        <v>65841</v>
      </c>
      <c r="E94" s="104">
        <v>0</v>
      </c>
      <c r="F94" s="104">
        <v>0</v>
      </c>
      <c r="G94" s="104">
        <v>3798</v>
      </c>
      <c r="H94" s="104">
        <v>69639</v>
      </c>
      <c r="I94" s="104">
        <v>3368</v>
      </c>
      <c r="J94" s="104">
        <v>32</v>
      </c>
      <c r="K94" s="104">
        <v>54840</v>
      </c>
      <c r="L94" s="104">
        <v>18199</v>
      </c>
      <c r="M94" s="102"/>
      <c r="N94" s="151"/>
      <c r="P94" s="151"/>
      <c r="Q94" s="151"/>
    </row>
    <row r="95" spans="1:17" ht="21" customHeight="1">
      <c r="A95" s="100"/>
      <c r="B95" s="103" t="s">
        <v>482</v>
      </c>
      <c r="D95" s="104">
        <v>46130</v>
      </c>
      <c r="E95" s="104">
        <v>0</v>
      </c>
      <c r="F95" s="104">
        <v>0</v>
      </c>
      <c r="G95" s="104">
        <v>1323</v>
      </c>
      <c r="H95" s="104">
        <v>47453</v>
      </c>
      <c r="I95" s="104">
        <v>858</v>
      </c>
      <c r="J95" s="104">
        <v>0</v>
      </c>
      <c r="K95" s="104">
        <v>37017</v>
      </c>
      <c r="L95" s="104">
        <v>11294</v>
      </c>
      <c r="M95" s="102"/>
      <c r="N95" s="151"/>
      <c r="P95" s="151"/>
      <c r="Q95" s="151"/>
    </row>
    <row r="96" spans="1:17" ht="21" customHeight="1">
      <c r="A96" s="100"/>
      <c r="B96" s="101" t="s">
        <v>483</v>
      </c>
      <c r="D96" s="99">
        <f t="shared" ref="D96:L96" si="20">D97+D98+D99+D100+D101</f>
        <v>599274</v>
      </c>
      <c r="E96" s="99">
        <f t="shared" si="20"/>
        <v>51</v>
      </c>
      <c r="F96" s="99">
        <f t="shared" si="20"/>
        <v>0</v>
      </c>
      <c r="G96" s="99">
        <f t="shared" si="20"/>
        <v>12779</v>
      </c>
      <c r="H96" s="99">
        <f t="shared" si="20"/>
        <v>612104</v>
      </c>
      <c r="I96" s="99">
        <f t="shared" si="20"/>
        <v>10053</v>
      </c>
      <c r="J96" s="99">
        <f t="shared" si="20"/>
        <v>1189</v>
      </c>
      <c r="K96" s="99">
        <f t="shared" si="20"/>
        <v>424852</v>
      </c>
      <c r="L96" s="99">
        <f t="shared" si="20"/>
        <v>198494</v>
      </c>
      <c r="M96" s="102"/>
      <c r="N96" s="151"/>
      <c r="P96" s="151"/>
      <c r="Q96" s="151"/>
    </row>
    <row r="97" spans="1:17" ht="21" customHeight="1">
      <c r="A97" s="100"/>
      <c r="B97" s="103" t="s">
        <v>484</v>
      </c>
      <c r="C97" s="94"/>
      <c r="D97" s="104">
        <v>9645</v>
      </c>
      <c r="E97" s="104">
        <v>0</v>
      </c>
      <c r="F97" s="104">
        <v>0</v>
      </c>
      <c r="G97" s="104">
        <v>200</v>
      </c>
      <c r="H97" s="104">
        <v>9845</v>
      </c>
      <c r="I97" s="104">
        <v>-48</v>
      </c>
      <c r="J97" s="104">
        <v>22</v>
      </c>
      <c r="K97" s="104">
        <v>5744</v>
      </c>
      <c r="L97" s="104">
        <v>4075</v>
      </c>
      <c r="M97" s="102"/>
      <c r="N97" s="151"/>
      <c r="P97" s="151"/>
      <c r="Q97" s="151"/>
    </row>
    <row r="98" spans="1:17" ht="21" customHeight="1">
      <c r="A98" s="100"/>
      <c r="B98" s="103" t="s">
        <v>485</v>
      </c>
      <c r="D98" s="104">
        <v>205040</v>
      </c>
      <c r="E98" s="104">
        <v>6</v>
      </c>
      <c r="F98" s="104">
        <v>0</v>
      </c>
      <c r="G98" s="104">
        <v>3539</v>
      </c>
      <c r="H98" s="104">
        <v>208585</v>
      </c>
      <c r="I98" s="104">
        <v>4547</v>
      </c>
      <c r="J98" s="104">
        <v>177</v>
      </c>
      <c r="K98" s="104">
        <v>148339</v>
      </c>
      <c r="L98" s="104">
        <v>64970</v>
      </c>
      <c r="M98" s="102"/>
      <c r="N98" s="151"/>
      <c r="P98" s="151"/>
      <c r="Q98" s="151"/>
    </row>
    <row r="99" spans="1:17" ht="21" customHeight="1">
      <c r="A99" s="100"/>
      <c r="B99" s="103" t="s">
        <v>486</v>
      </c>
      <c r="D99" s="104">
        <v>13423</v>
      </c>
      <c r="E99" s="104">
        <v>0</v>
      </c>
      <c r="F99" s="104">
        <v>0</v>
      </c>
      <c r="G99" s="104">
        <v>1073</v>
      </c>
      <c r="H99" s="104">
        <v>14496</v>
      </c>
      <c r="I99" s="104">
        <v>-34</v>
      </c>
      <c r="J99" s="104">
        <v>2</v>
      </c>
      <c r="K99" s="104">
        <v>8138</v>
      </c>
      <c r="L99" s="104">
        <v>6326</v>
      </c>
      <c r="M99" s="102"/>
      <c r="N99" s="151"/>
      <c r="P99" s="151"/>
      <c r="Q99" s="151"/>
    </row>
    <row r="100" spans="1:17" ht="21" customHeight="1">
      <c r="A100" s="100"/>
      <c r="B100" s="103" t="s">
        <v>487</v>
      </c>
      <c r="D100" s="104">
        <v>150999</v>
      </c>
      <c r="E100" s="104">
        <v>0</v>
      </c>
      <c r="F100" s="104">
        <v>0</v>
      </c>
      <c r="G100" s="104">
        <v>1771</v>
      </c>
      <c r="H100" s="104">
        <v>152770</v>
      </c>
      <c r="I100" s="104">
        <v>1284</v>
      </c>
      <c r="J100" s="104">
        <v>177</v>
      </c>
      <c r="K100" s="104">
        <v>121414</v>
      </c>
      <c r="L100" s="104">
        <v>32817</v>
      </c>
      <c r="M100" s="102"/>
      <c r="N100" s="151"/>
      <c r="P100" s="151"/>
      <c r="Q100" s="151"/>
    </row>
    <row r="101" spans="1:17" ht="21" customHeight="1">
      <c r="A101" s="100"/>
      <c r="B101" s="103" t="s">
        <v>488</v>
      </c>
      <c r="D101" s="104">
        <v>220167</v>
      </c>
      <c r="E101" s="104">
        <v>45</v>
      </c>
      <c r="F101" s="104">
        <v>0</v>
      </c>
      <c r="G101" s="104">
        <v>6196</v>
      </c>
      <c r="H101" s="104">
        <v>226408</v>
      </c>
      <c r="I101" s="104">
        <v>4304</v>
      </c>
      <c r="J101" s="104">
        <v>811</v>
      </c>
      <c r="K101" s="104">
        <v>141217</v>
      </c>
      <c r="L101" s="104">
        <v>90306</v>
      </c>
      <c r="M101" s="102"/>
      <c r="N101" s="151"/>
      <c r="P101" s="151"/>
      <c r="Q101" s="151"/>
    </row>
    <row r="102" spans="1:17" ht="21" customHeight="1">
      <c r="A102" s="100"/>
      <c r="B102" s="101" t="s">
        <v>489</v>
      </c>
      <c r="C102" s="94"/>
      <c r="D102" s="99">
        <f t="shared" ref="D102:L102" si="21">D103+D104+D105+D106+D107</f>
        <v>182237</v>
      </c>
      <c r="E102" s="99">
        <f t="shared" si="21"/>
        <v>0</v>
      </c>
      <c r="F102" s="99">
        <f t="shared" si="21"/>
        <v>0</v>
      </c>
      <c r="G102" s="99">
        <f t="shared" si="21"/>
        <v>576</v>
      </c>
      <c r="H102" s="99">
        <f t="shared" si="21"/>
        <v>182813</v>
      </c>
      <c r="I102" s="99">
        <f t="shared" si="21"/>
        <v>626</v>
      </c>
      <c r="J102" s="99">
        <f t="shared" si="21"/>
        <v>104</v>
      </c>
      <c r="K102" s="99">
        <f t="shared" si="21"/>
        <v>113739</v>
      </c>
      <c r="L102" s="99">
        <f t="shared" si="21"/>
        <v>69804</v>
      </c>
      <c r="M102" s="102"/>
      <c r="N102" s="151"/>
      <c r="P102" s="151"/>
      <c r="Q102" s="151"/>
    </row>
    <row r="103" spans="1:17" ht="21" customHeight="1">
      <c r="A103" s="100"/>
      <c r="B103" s="103" t="s">
        <v>490</v>
      </c>
      <c r="D103" s="104">
        <v>19686</v>
      </c>
      <c r="E103" s="104">
        <v>0</v>
      </c>
      <c r="F103" s="104">
        <v>0</v>
      </c>
      <c r="G103" s="104">
        <v>0</v>
      </c>
      <c r="H103" s="104">
        <v>19686</v>
      </c>
      <c r="I103" s="104">
        <v>-75</v>
      </c>
      <c r="J103" s="104">
        <v>18</v>
      </c>
      <c r="K103" s="104">
        <v>13410</v>
      </c>
      <c r="L103" s="104">
        <v>6219</v>
      </c>
      <c r="M103" s="102"/>
      <c r="N103" s="151"/>
      <c r="P103" s="151"/>
      <c r="Q103" s="151"/>
    </row>
    <row r="104" spans="1:17" ht="21" customHeight="1">
      <c r="A104" s="100"/>
      <c r="B104" s="103" t="s">
        <v>491</v>
      </c>
      <c r="C104" s="94"/>
      <c r="D104" s="104">
        <v>20517</v>
      </c>
      <c r="E104" s="104">
        <v>0</v>
      </c>
      <c r="F104" s="104">
        <v>0</v>
      </c>
      <c r="G104" s="104">
        <v>93</v>
      </c>
      <c r="H104" s="104">
        <v>20610</v>
      </c>
      <c r="I104" s="104">
        <v>139</v>
      </c>
      <c r="J104" s="104">
        <v>1</v>
      </c>
      <c r="K104" s="104">
        <v>14024</v>
      </c>
      <c r="L104" s="104">
        <v>6726</v>
      </c>
      <c r="M104" s="102"/>
      <c r="N104" s="151"/>
      <c r="P104" s="151"/>
      <c r="Q104" s="151"/>
    </row>
    <row r="105" spans="1:17" ht="21" customHeight="1">
      <c r="A105" s="100"/>
      <c r="B105" s="103" t="s">
        <v>492</v>
      </c>
      <c r="C105" s="94"/>
      <c r="D105" s="104">
        <v>703</v>
      </c>
      <c r="E105" s="104">
        <v>0</v>
      </c>
      <c r="F105" s="104">
        <v>0</v>
      </c>
      <c r="G105" s="104">
        <v>3</v>
      </c>
      <c r="H105" s="104">
        <v>706</v>
      </c>
      <c r="I105" s="104">
        <v>9</v>
      </c>
      <c r="J105" s="104">
        <v>0</v>
      </c>
      <c r="K105" s="104">
        <v>405</v>
      </c>
      <c r="L105" s="104">
        <v>310</v>
      </c>
      <c r="M105" s="102"/>
      <c r="N105" s="151"/>
      <c r="P105" s="151"/>
      <c r="Q105" s="151"/>
    </row>
    <row r="106" spans="1:17" ht="21" customHeight="1">
      <c r="A106" s="100"/>
      <c r="B106" s="103" t="s">
        <v>493</v>
      </c>
      <c r="D106" s="104">
        <v>40572</v>
      </c>
      <c r="E106" s="104">
        <v>0</v>
      </c>
      <c r="F106" s="104">
        <v>0</v>
      </c>
      <c r="G106" s="104">
        <v>471</v>
      </c>
      <c r="H106" s="104">
        <v>41043</v>
      </c>
      <c r="I106" s="104">
        <v>-610</v>
      </c>
      <c r="J106" s="104">
        <v>0</v>
      </c>
      <c r="K106" s="104">
        <v>29941</v>
      </c>
      <c r="L106" s="104">
        <v>10492</v>
      </c>
      <c r="M106" s="102"/>
      <c r="N106" s="151"/>
      <c r="P106" s="151"/>
      <c r="Q106" s="151"/>
    </row>
    <row r="107" spans="1:17" ht="21" customHeight="1">
      <c r="A107" s="100"/>
      <c r="B107" s="103" t="s">
        <v>494</v>
      </c>
      <c r="D107" s="104">
        <v>100759</v>
      </c>
      <c r="E107" s="104">
        <v>0</v>
      </c>
      <c r="F107" s="104">
        <v>0</v>
      </c>
      <c r="G107" s="104">
        <v>9</v>
      </c>
      <c r="H107" s="104">
        <v>100768</v>
      </c>
      <c r="I107" s="104">
        <v>1163</v>
      </c>
      <c r="J107" s="104">
        <v>85</v>
      </c>
      <c r="K107" s="104">
        <v>55959</v>
      </c>
      <c r="L107" s="104">
        <v>46057</v>
      </c>
      <c r="M107" s="102"/>
      <c r="N107" s="151"/>
      <c r="P107" s="151"/>
      <c r="Q107" s="151"/>
    </row>
    <row r="108" spans="1:17" ht="21" customHeight="1">
      <c r="A108" s="100"/>
      <c r="B108" s="101" t="s">
        <v>495</v>
      </c>
      <c r="D108" s="99">
        <f t="shared" ref="D108:L108" si="22">D109+D110+D111+D112+D113+D114+D115+D116+D117</f>
        <v>1102062</v>
      </c>
      <c r="E108" s="99">
        <f t="shared" si="22"/>
        <v>1406</v>
      </c>
      <c r="F108" s="99">
        <f t="shared" si="22"/>
        <v>0</v>
      </c>
      <c r="G108" s="99">
        <f t="shared" si="22"/>
        <v>6723</v>
      </c>
      <c r="H108" s="99">
        <f t="shared" si="22"/>
        <v>1110191</v>
      </c>
      <c r="I108" s="99">
        <f t="shared" si="22"/>
        <v>10802</v>
      </c>
      <c r="J108" s="99">
        <f t="shared" si="22"/>
        <v>3549</v>
      </c>
      <c r="K108" s="99">
        <f t="shared" si="22"/>
        <v>686324</v>
      </c>
      <c r="L108" s="99">
        <f t="shared" si="22"/>
        <v>438218</v>
      </c>
      <c r="M108" s="102"/>
      <c r="N108" s="151"/>
      <c r="P108" s="151"/>
      <c r="Q108" s="151"/>
    </row>
    <row r="109" spans="1:17" ht="21" customHeight="1">
      <c r="A109" s="100"/>
      <c r="B109" s="103" t="s">
        <v>496</v>
      </c>
      <c r="D109" s="104">
        <v>418673</v>
      </c>
      <c r="E109" s="104">
        <v>726</v>
      </c>
      <c r="F109" s="104">
        <v>0</v>
      </c>
      <c r="G109" s="104">
        <v>943</v>
      </c>
      <c r="H109" s="104">
        <v>420342</v>
      </c>
      <c r="I109" s="104">
        <v>6252</v>
      </c>
      <c r="J109" s="104">
        <v>793</v>
      </c>
      <c r="K109" s="104">
        <v>245452</v>
      </c>
      <c r="L109" s="104">
        <v>181935</v>
      </c>
      <c r="M109" s="102"/>
      <c r="N109" s="151"/>
      <c r="P109" s="151"/>
      <c r="Q109" s="151"/>
    </row>
    <row r="110" spans="1:17" ht="21" customHeight="1">
      <c r="A110" s="100"/>
      <c r="B110" s="103" t="s">
        <v>497</v>
      </c>
      <c r="D110" s="104">
        <v>119342</v>
      </c>
      <c r="E110" s="104">
        <v>0</v>
      </c>
      <c r="F110" s="104">
        <v>0</v>
      </c>
      <c r="G110" s="104">
        <v>1258</v>
      </c>
      <c r="H110" s="104">
        <v>120600</v>
      </c>
      <c r="I110" s="104">
        <v>-1813</v>
      </c>
      <c r="J110" s="104">
        <v>217</v>
      </c>
      <c r="K110" s="104">
        <v>74218</v>
      </c>
      <c r="L110" s="104">
        <v>44786</v>
      </c>
      <c r="M110" s="102"/>
      <c r="N110" s="151"/>
      <c r="P110" s="151"/>
      <c r="Q110" s="151"/>
    </row>
    <row r="111" spans="1:17" ht="21" customHeight="1">
      <c r="A111" s="100"/>
      <c r="B111" s="103" t="s">
        <v>498</v>
      </c>
      <c r="D111" s="104">
        <v>157805</v>
      </c>
      <c r="E111" s="104">
        <v>0</v>
      </c>
      <c r="F111" s="104">
        <v>0</v>
      </c>
      <c r="G111" s="104">
        <v>820</v>
      </c>
      <c r="H111" s="104">
        <v>158625</v>
      </c>
      <c r="I111" s="104">
        <v>328</v>
      </c>
      <c r="J111" s="104">
        <v>12</v>
      </c>
      <c r="K111" s="104">
        <v>119114</v>
      </c>
      <c r="L111" s="104">
        <v>39851</v>
      </c>
      <c r="M111" s="102"/>
      <c r="N111" s="151"/>
      <c r="P111" s="151"/>
      <c r="Q111" s="151"/>
    </row>
    <row r="112" spans="1:17" ht="21" customHeight="1">
      <c r="A112" s="100"/>
      <c r="B112" s="103" t="s">
        <v>499</v>
      </c>
      <c r="D112" s="104">
        <v>16822</v>
      </c>
      <c r="E112" s="104">
        <v>175</v>
      </c>
      <c r="F112" s="104">
        <v>0</v>
      </c>
      <c r="G112" s="104">
        <v>0</v>
      </c>
      <c r="H112" s="104">
        <v>16997</v>
      </c>
      <c r="I112" s="104">
        <v>-498</v>
      </c>
      <c r="J112" s="104">
        <v>13</v>
      </c>
      <c r="K112" s="104">
        <v>10729</v>
      </c>
      <c r="L112" s="104">
        <v>5783</v>
      </c>
      <c r="M112" s="102"/>
      <c r="N112" s="151"/>
      <c r="P112" s="151"/>
      <c r="Q112" s="151"/>
    </row>
    <row r="113" spans="1:17" ht="21" customHeight="1">
      <c r="A113" s="100"/>
      <c r="B113" s="103" t="s">
        <v>500</v>
      </c>
      <c r="D113" s="104">
        <v>35688</v>
      </c>
      <c r="E113" s="104">
        <v>0</v>
      </c>
      <c r="F113" s="104">
        <v>0</v>
      </c>
      <c r="G113" s="104">
        <v>1763</v>
      </c>
      <c r="H113" s="104">
        <v>37451</v>
      </c>
      <c r="I113" s="104">
        <v>255</v>
      </c>
      <c r="J113" s="104">
        <v>472</v>
      </c>
      <c r="K113" s="104">
        <v>23649</v>
      </c>
      <c r="L113" s="104">
        <v>14529</v>
      </c>
      <c r="M113" s="102"/>
      <c r="N113" s="151"/>
      <c r="P113" s="151"/>
      <c r="Q113" s="151"/>
    </row>
    <row r="114" spans="1:17" ht="21" customHeight="1">
      <c r="A114" s="100"/>
      <c r="B114" s="103" t="s">
        <v>501</v>
      </c>
      <c r="D114" s="104">
        <v>43297</v>
      </c>
      <c r="E114" s="104">
        <v>166</v>
      </c>
      <c r="F114" s="104">
        <v>0</v>
      </c>
      <c r="G114" s="104">
        <v>3</v>
      </c>
      <c r="H114" s="104">
        <v>43466</v>
      </c>
      <c r="I114" s="104">
        <v>749</v>
      </c>
      <c r="J114" s="104">
        <v>2</v>
      </c>
      <c r="K114" s="104">
        <v>29756</v>
      </c>
      <c r="L114" s="104">
        <v>14461</v>
      </c>
      <c r="M114" s="102"/>
      <c r="N114" s="151"/>
      <c r="P114" s="151"/>
      <c r="Q114" s="151"/>
    </row>
    <row r="115" spans="1:17" ht="21" customHeight="1">
      <c r="A115" s="100"/>
      <c r="B115" s="103" t="s">
        <v>502</v>
      </c>
      <c r="D115" s="104">
        <v>56970</v>
      </c>
      <c r="E115" s="104">
        <v>339</v>
      </c>
      <c r="F115" s="104">
        <v>0</v>
      </c>
      <c r="G115" s="104">
        <v>470</v>
      </c>
      <c r="H115" s="104">
        <v>57779</v>
      </c>
      <c r="I115" s="104">
        <v>987</v>
      </c>
      <c r="J115" s="104">
        <v>228</v>
      </c>
      <c r="K115" s="104">
        <v>34153</v>
      </c>
      <c r="L115" s="104">
        <v>24841</v>
      </c>
      <c r="M115" s="102"/>
      <c r="N115" s="151"/>
      <c r="P115" s="151"/>
      <c r="Q115" s="151"/>
    </row>
    <row r="116" spans="1:17" ht="21" customHeight="1">
      <c r="A116" s="100"/>
      <c r="B116" s="103" t="s">
        <v>503</v>
      </c>
      <c r="D116" s="104">
        <v>252719</v>
      </c>
      <c r="E116" s="104">
        <v>0</v>
      </c>
      <c r="F116" s="104">
        <v>0</v>
      </c>
      <c r="G116" s="104">
        <v>1448</v>
      </c>
      <c r="H116" s="104">
        <v>254167</v>
      </c>
      <c r="I116" s="104">
        <v>4531</v>
      </c>
      <c r="J116" s="104">
        <v>1812</v>
      </c>
      <c r="K116" s="104">
        <v>149189</v>
      </c>
      <c r="L116" s="104">
        <v>111321</v>
      </c>
      <c r="M116" s="102"/>
      <c r="N116" s="151"/>
      <c r="P116" s="151"/>
      <c r="Q116" s="151"/>
    </row>
    <row r="117" spans="1:17" ht="21" customHeight="1">
      <c r="A117" s="100"/>
      <c r="B117" s="103" t="s">
        <v>504</v>
      </c>
      <c r="C117" s="94"/>
      <c r="D117" s="104">
        <v>746</v>
      </c>
      <c r="E117" s="104">
        <v>0</v>
      </c>
      <c r="F117" s="104">
        <v>0</v>
      </c>
      <c r="G117" s="104">
        <v>18</v>
      </c>
      <c r="H117" s="104">
        <v>764</v>
      </c>
      <c r="I117" s="104">
        <v>11</v>
      </c>
      <c r="J117" s="104">
        <v>0</v>
      </c>
      <c r="K117" s="104">
        <v>64</v>
      </c>
      <c r="L117" s="104">
        <v>711</v>
      </c>
      <c r="M117" s="102"/>
      <c r="N117" s="151"/>
      <c r="P117" s="151"/>
      <c r="Q117" s="151"/>
    </row>
    <row r="118" spans="1:17" ht="21" customHeight="1">
      <c r="A118" s="100"/>
      <c r="B118" s="101" t="s">
        <v>505</v>
      </c>
      <c r="D118" s="99">
        <f t="shared" ref="D118:L118" si="23">D119+D120+D121</f>
        <v>2509</v>
      </c>
      <c r="E118" s="99">
        <f t="shared" si="23"/>
        <v>0</v>
      </c>
      <c r="F118" s="99">
        <f t="shared" si="23"/>
        <v>0</v>
      </c>
      <c r="G118" s="99">
        <f t="shared" si="23"/>
        <v>0</v>
      </c>
      <c r="H118" s="99">
        <f t="shared" si="23"/>
        <v>2509</v>
      </c>
      <c r="I118" s="99">
        <f t="shared" si="23"/>
        <v>-16</v>
      </c>
      <c r="J118" s="99">
        <f t="shared" si="23"/>
        <v>55</v>
      </c>
      <c r="K118" s="99">
        <f t="shared" si="23"/>
        <v>1432</v>
      </c>
      <c r="L118" s="99">
        <f t="shared" si="23"/>
        <v>1116</v>
      </c>
      <c r="M118" s="102"/>
      <c r="N118" s="151"/>
      <c r="P118" s="151"/>
      <c r="Q118" s="151"/>
    </row>
    <row r="119" spans="1:17" ht="21" customHeight="1">
      <c r="A119" s="100"/>
      <c r="B119" s="103" t="s">
        <v>506</v>
      </c>
      <c r="D119" s="104">
        <v>2242</v>
      </c>
      <c r="E119" s="104">
        <v>0</v>
      </c>
      <c r="F119" s="104">
        <v>0</v>
      </c>
      <c r="G119" s="104">
        <v>0</v>
      </c>
      <c r="H119" s="104">
        <v>2242</v>
      </c>
      <c r="I119" s="104">
        <v>0</v>
      </c>
      <c r="J119" s="104">
        <v>55</v>
      </c>
      <c r="K119" s="104">
        <v>1311</v>
      </c>
      <c r="L119" s="104">
        <v>986</v>
      </c>
      <c r="M119" s="102"/>
      <c r="N119" s="151"/>
      <c r="P119" s="151"/>
      <c r="Q119" s="151"/>
    </row>
    <row r="120" spans="1:17" ht="21" customHeight="1">
      <c r="A120" s="100"/>
      <c r="B120" s="103" t="s">
        <v>507</v>
      </c>
      <c r="D120" s="104">
        <v>93</v>
      </c>
      <c r="E120" s="104">
        <v>0</v>
      </c>
      <c r="F120" s="104">
        <v>0</v>
      </c>
      <c r="G120" s="104">
        <v>0</v>
      </c>
      <c r="H120" s="104">
        <v>93</v>
      </c>
      <c r="I120" s="104">
        <v>-16</v>
      </c>
      <c r="J120" s="104">
        <v>0</v>
      </c>
      <c r="K120" s="104">
        <v>34</v>
      </c>
      <c r="L120" s="104">
        <v>43</v>
      </c>
      <c r="M120" s="102"/>
      <c r="N120" s="151"/>
      <c r="P120" s="151"/>
      <c r="Q120" s="151"/>
    </row>
    <row r="121" spans="1:17" ht="21" customHeight="1">
      <c r="A121" s="100"/>
      <c r="B121" s="103" t="s">
        <v>508</v>
      </c>
      <c r="C121" s="94"/>
      <c r="D121" s="104">
        <v>174</v>
      </c>
      <c r="E121" s="104">
        <v>0</v>
      </c>
      <c r="F121" s="104">
        <v>0</v>
      </c>
      <c r="G121" s="104">
        <v>0</v>
      </c>
      <c r="H121" s="104">
        <v>174</v>
      </c>
      <c r="I121" s="104">
        <v>0</v>
      </c>
      <c r="J121" s="104">
        <v>0</v>
      </c>
      <c r="K121" s="104">
        <v>87</v>
      </c>
      <c r="L121" s="104">
        <v>87</v>
      </c>
      <c r="M121" s="102"/>
      <c r="N121" s="151"/>
      <c r="P121" s="151"/>
      <c r="Q121" s="151"/>
    </row>
    <row r="122" spans="1:17" ht="21" customHeight="1">
      <c r="A122" s="100"/>
      <c r="B122" s="101" t="s">
        <v>509</v>
      </c>
      <c r="D122" s="99">
        <f t="shared" ref="D122:L122" si="24">D123+D124</f>
        <v>69590</v>
      </c>
      <c r="E122" s="99">
        <f t="shared" si="24"/>
        <v>0</v>
      </c>
      <c r="F122" s="99">
        <f t="shared" si="24"/>
        <v>0</v>
      </c>
      <c r="G122" s="99">
        <f t="shared" si="24"/>
        <v>1425</v>
      </c>
      <c r="H122" s="99">
        <f t="shared" si="24"/>
        <v>71015</v>
      </c>
      <c r="I122" s="99">
        <f t="shared" si="24"/>
        <v>918</v>
      </c>
      <c r="J122" s="99">
        <f t="shared" si="24"/>
        <v>250</v>
      </c>
      <c r="K122" s="99">
        <f t="shared" si="24"/>
        <v>49789</v>
      </c>
      <c r="L122" s="99">
        <f t="shared" si="24"/>
        <v>22394</v>
      </c>
      <c r="M122" s="102"/>
      <c r="N122" s="151"/>
      <c r="P122" s="151"/>
      <c r="Q122" s="151"/>
    </row>
    <row r="123" spans="1:17" ht="21" customHeight="1">
      <c r="A123" s="100"/>
      <c r="B123" s="103" t="s">
        <v>510</v>
      </c>
      <c r="D123" s="104">
        <v>12268</v>
      </c>
      <c r="E123" s="104">
        <v>0</v>
      </c>
      <c r="F123" s="104">
        <v>0</v>
      </c>
      <c r="G123" s="104">
        <v>24</v>
      </c>
      <c r="H123" s="104">
        <v>12292</v>
      </c>
      <c r="I123" s="104">
        <v>708</v>
      </c>
      <c r="J123" s="104">
        <v>8</v>
      </c>
      <c r="K123" s="104">
        <v>9013</v>
      </c>
      <c r="L123" s="104">
        <v>3995</v>
      </c>
      <c r="M123" s="102"/>
      <c r="N123" s="151"/>
      <c r="P123" s="151"/>
      <c r="Q123" s="151"/>
    </row>
    <row r="124" spans="1:17" ht="21" customHeight="1">
      <c r="A124" s="100"/>
      <c r="B124" s="103" t="s">
        <v>511</v>
      </c>
      <c r="D124" s="104">
        <v>57322</v>
      </c>
      <c r="E124" s="104">
        <v>0</v>
      </c>
      <c r="F124" s="104">
        <v>0</v>
      </c>
      <c r="G124" s="104">
        <v>1401</v>
      </c>
      <c r="H124" s="104">
        <v>58723</v>
      </c>
      <c r="I124" s="104">
        <v>210</v>
      </c>
      <c r="J124" s="104">
        <v>242</v>
      </c>
      <c r="K124" s="104">
        <v>40776</v>
      </c>
      <c r="L124" s="104">
        <v>18399</v>
      </c>
      <c r="M124" s="102"/>
      <c r="N124" s="151"/>
      <c r="P124" s="151"/>
      <c r="Q124" s="151"/>
    </row>
    <row r="125" spans="1:17" ht="5.25" customHeight="1">
      <c r="A125" s="106"/>
      <c r="B125" s="91"/>
      <c r="C125" s="107"/>
      <c r="D125" s="107"/>
      <c r="E125" s="107"/>
      <c r="F125" s="107"/>
      <c r="G125" s="107"/>
      <c r="H125" s="107"/>
      <c r="I125" s="107"/>
      <c r="J125" s="107"/>
      <c r="K125" s="107"/>
      <c r="L125" s="107"/>
      <c r="M125" s="91"/>
      <c r="N125" s="151"/>
      <c r="P125" s="151"/>
      <c r="Q125" s="151"/>
    </row>
    <row r="126" spans="1:17" ht="13.5" customHeight="1" thickBot="1">
      <c r="N126" s="151"/>
    </row>
    <row r="127" spans="1:17" ht="14.25" customHeight="1" thickTop="1">
      <c r="A127" s="172"/>
      <c r="B127" s="172" t="s">
        <v>550</v>
      </c>
      <c r="C127" s="172"/>
      <c r="D127" s="172"/>
      <c r="E127" s="172"/>
      <c r="F127" s="172"/>
      <c r="G127" s="172"/>
      <c r="H127" s="172"/>
      <c r="I127" s="172"/>
      <c r="J127" s="172"/>
      <c r="K127" s="172"/>
      <c r="L127" s="172"/>
      <c r="M127" s="172"/>
    </row>
    <row r="128" spans="1:17" ht="5.25" customHeight="1">
      <c r="B128" s="155"/>
      <c r="K128" s="151"/>
    </row>
    <row r="129" spans="2:14" ht="12.75" customHeight="1">
      <c r="B129" s="174" t="s">
        <v>551</v>
      </c>
      <c r="K129" s="151"/>
    </row>
    <row r="130" spans="2:14" ht="19.5" customHeight="1">
      <c r="N130" s="151"/>
    </row>
    <row r="131" spans="2:14" ht="19.5" customHeight="1">
      <c r="N131" s="151"/>
    </row>
    <row r="132" spans="2:14" ht="19.5" customHeight="1">
      <c r="N132" s="151"/>
    </row>
    <row r="133" spans="2:14" ht="19.5" customHeight="1">
      <c r="N133" s="151"/>
    </row>
    <row r="134" spans="2:14" ht="19.5" customHeight="1">
      <c r="N134" s="151"/>
    </row>
    <row r="135" spans="2:14" ht="19.5" customHeight="1">
      <c r="N135" s="151"/>
    </row>
    <row r="136" spans="2:14" ht="19.5" customHeight="1">
      <c r="N136" s="151"/>
    </row>
    <row r="137" spans="2:14" ht="19.5" customHeight="1">
      <c r="N137" s="151"/>
    </row>
    <row r="138" spans="2:14" ht="19.5" customHeight="1">
      <c r="N138" s="151"/>
    </row>
    <row r="139" spans="2:14" ht="19.5" customHeight="1">
      <c r="N139" s="151"/>
    </row>
    <row r="140" spans="2:14" ht="19.5" customHeight="1">
      <c r="N140" s="151"/>
    </row>
    <row r="141" spans="2:14" ht="19.5" customHeight="1">
      <c r="N141" s="151"/>
    </row>
    <row r="142" spans="2:14" ht="19.5" customHeight="1">
      <c r="N142" s="151"/>
    </row>
    <row r="143" spans="2:14" ht="19.5" customHeight="1">
      <c r="N143" s="151"/>
    </row>
    <row r="144" spans="2:14" ht="19.5" customHeight="1">
      <c r="N144" s="151"/>
    </row>
    <row r="145" spans="14:14" ht="19.5" customHeight="1">
      <c r="N145" s="151"/>
    </row>
    <row r="146" spans="14:14" ht="19.5" customHeight="1">
      <c r="N146" s="151"/>
    </row>
    <row r="147" spans="14:14" ht="19.5" customHeight="1">
      <c r="N147" s="151"/>
    </row>
    <row r="148" spans="14:14" ht="19.5" customHeight="1">
      <c r="N148" s="151"/>
    </row>
    <row r="149" spans="14:14" ht="19.5" customHeight="1">
      <c r="N149" s="151"/>
    </row>
    <row r="150" spans="14:14" ht="19.5" customHeight="1">
      <c r="N150" s="151"/>
    </row>
    <row r="151" spans="14:14" ht="19.5" customHeight="1">
      <c r="N151" s="151"/>
    </row>
    <row r="152" spans="14:14" ht="19.5" customHeight="1">
      <c r="N152" s="151"/>
    </row>
    <row r="153" spans="14:14" ht="19.5" customHeight="1">
      <c r="N153" s="151"/>
    </row>
    <row r="154" spans="14:14" ht="19.5" customHeight="1">
      <c r="N154" s="151"/>
    </row>
    <row r="155" spans="14:14" ht="19.5" customHeight="1">
      <c r="N155" s="151"/>
    </row>
    <row r="156" spans="14:14" ht="19.5" customHeight="1">
      <c r="N156" s="151"/>
    </row>
    <row r="157" spans="14:14" ht="19.5" customHeight="1">
      <c r="N157" s="151"/>
    </row>
    <row r="158" spans="14:14" ht="19.5" customHeight="1">
      <c r="N158" s="151"/>
    </row>
    <row r="159" spans="14:14" ht="19.5" customHeight="1">
      <c r="N159" s="151"/>
    </row>
    <row r="160" spans="14:14" ht="19.5" customHeight="1">
      <c r="N160" s="151"/>
    </row>
    <row r="161" spans="14:14" ht="19.5" customHeight="1">
      <c r="N161" s="151"/>
    </row>
    <row r="162" spans="14:14" ht="19.5" customHeight="1">
      <c r="N162" s="151"/>
    </row>
    <row r="163" spans="14:14" ht="19.5" customHeight="1">
      <c r="N163" s="151"/>
    </row>
    <row r="164" spans="14:14" ht="19.5" customHeight="1">
      <c r="N164" s="151"/>
    </row>
    <row r="165" spans="14:14" ht="14.25" customHeight="1">
      <c r="N165" s="151"/>
    </row>
    <row r="166" spans="14:14" ht="19.5" customHeight="1">
      <c r="N166" s="151"/>
    </row>
    <row r="167" spans="14:14" ht="19.5" customHeight="1">
      <c r="N167" s="151"/>
    </row>
    <row r="168" spans="14:14" ht="19.5" customHeight="1">
      <c r="N168" s="151"/>
    </row>
    <row r="169" spans="14:14" ht="19.5" customHeight="1">
      <c r="N169" s="151"/>
    </row>
    <row r="170" spans="14:14" ht="19.5" customHeight="1">
      <c r="N170" s="151"/>
    </row>
    <row r="171" spans="14:14" ht="19.5" customHeight="1">
      <c r="N171" s="151"/>
    </row>
    <row r="172" spans="14:14" ht="19.5" customHeight="1">
      <c r="N172" s="151"/>
    </row>
    <row r="173" spans="14:14" ht="19.5" customHeight="1">
      <c r="N173" s="151"/>
    </row>
    <row r="174" spans="14:14" ht="19.5" customHeight="1">
      <c r="N174" s="151"/>
    </row>
    <row r="175" spans="14:14" ht="19.5" customHeight="1">
      <c r="N175" s="151"/>
    </row>
    <row r="176" spans="14:14" ht="19.5" customHeight="1">
      <c r="N176" s="151"/>
    </row>
    <row r="177" spans="14:14" ht="19.5" customHeight="1">
      <c r="N177" s="151"/>
    </row>
    <row r="178" spans="14:14" ht="19.5" customHeight="1">
      <c r="N178" s="151"/>
    </row>
    <row r="179" spans="14:14" ht="19.5" customHeight="1">
      <c r="N179" s="151"/>
    </row>
    <row r="180" spans="14:14" ht="19.5" customHeight="1">
      <c r="N180" s="151"/>
    </row>
    <row r="181" spans="14:14" ht="14.25" customHeight="1">
      <c r="N181" s="151"/>
    </row>
    <row r="182" spans="14:14" ht="19.5" customHeight="1">
      <c r="N182" s="151"/>
    </row>
    <row r="183" spans="14:14" ht="19.5" customHeight="1">
      <c r="N183" s="151"/>
    </row>
    <row r="184" spans="14:14" ht="19.5" customHeight="1">
      <c r="N184" s="151"/>
    </row>
    <row r="185" spans="14:14" ht="19.5" customHeight="1">
      <c r="N185" s="151"/>
    </row>
    <row r="186" spans="14:14" ht="19.5" customHeight="1">
      <c r="N186" s="151"/>
    </row>
    <row r="187" spans="14:14" ht="19.5" customHeight="1">
      <c r="N187" s="151"/>
    </row>
    <row r="188" spans="14:14" ht="19.5" customHeight="1">
      <c r="N188" s="151"/>
    </row>
    <row r="189" spans="14:14" ht="19.5" customHeight="1">
      <c r="N189" s="151"/>
    </row>
    <row r="190" spans="14:14" ht="19.5" customHeight="1">
      <c r="N190" s="151"/>
    </row>
    <row r="191" spans="14:14" ht="19.5" customHeight="1">
      <c r="N191" s="151"/>
    </row>
    <row r="192" spans="14:14" ht="19.5" customHeight="1">
      <c r="N192" s="151"/>
    </row>
    <row r="193" spans="14:14" ht="19.5" customHeight="1">
      <c r="N193" s="151"/>
    </row>
    <row r="194" spans="14:14" ht="19.5" customHeight="1">
      <c r="N194" s="151"/>
    </row>
    <row r="195" spans="14:14" ht="19.5" customHeight="1">
      <c r="N195" s="151"/>
    </row>
    <row r="196" spans="14:14" ht="19.5" customHeight="1">
      <c r="N196" s="151"/>
    </row>
    <row r="197" spans="14:14" ht="19.5" customHeight="1">
      <c r="N197" s="151"/>
    </row>
    <row r="198" spans="14:14" ht="19.5" customHeight="1">
      <c r="N198" s="151"/>
    </row>
    <row r="199" spans="14:14" ht="19.5" customHeight="1">
      <c r="N199" s="151"/>
    </row>
    <row r="200" spans="14:14" ht="19.5" customHeight="1">
      <c r="N200" s="151"/>
    </row>
    <row r="201" spans="14:14" ht="19.5" customHeight="1">
      <c r="N201" s="151"/>
    </row>
    <row r="202" spans="14:14" ht="19.5" customHeight="1">
      <c r="N202" s="151"/>
    </row>
    <row r="203" spans="14:14" ht="19.5" customHeight="1">
      <c r="N203" s="151"/>
    </row>
    <row r="204" spans="14:14" ht="19.5" customHeight="1">
      <c r="N204" s="151"/>
    </row>
    <row r="205" spans="14:14" ht="19.5" customHeight="1">
      <c r="N205" s="151"/>
    </row>
    <row r="206" spans="14:14" ht="19.5" customHeight="1">
      <c r="N206" s="151"/>
    </row>
    <row r="207" spans="14:14" ht="19.5" customHeight="1">
      <c r="N207" s="151"/>
    </row>
    <row r="208" spans="14:14" ht="19.5" customHeight="1">
      <c r="N208" s="151"/>
    </row>
    <row r="209" spans="14:14" ht="19.5" customHeight="1">
      <c r="N209" s="151"/>
    </row>
    <row r="210" spans="14:14" ht="19.5" customHeight="1">
      <c r="N210" s="151"/>
    </row>
    <row r="211" spans="14:14" ht="19.5" customHeight="1">
      <c r="N211" s="151"/>
    </row>
    <row r="212" spans="14:14" ht="19.5" customHeight="1">
      <c r="N212" s="151"/>
    </row>
    <row r="213" spans="14:14" ht="19.5" customHeight="1">
      <c r="N213" s="151"/>
    </row>
    <row r="214" spans="14:14" ht="19.5" customHeight="1">
      <c r="N214" s="151"/>
    </row>
    <row r="215" spans="14:14" ht="19.5" customHeight="1">
      <c r="N215" s="151"/>
    </row>
    <row r="216" spans="14:14" ht="19.5" customHeight="1">
      <c r="N216" s="151"/>
    </row>
    <row r="217" spans="14:14" ht="19.5" customHeight="1">
      <c r="N217" s="151"/>
    </row>
    <row r="218" spans="14:14" ht="4.5" customHeight="1"/>
    <row r="219" spans="14:14" ht="12.75" customHeight="1"/>
  </sheetData>
  <mergeCells count="5">
    <mergeCell ref="A8:B9"/>
    <mergeCell ref="C8:C9"/>
    <mergeCell ref="B1:D1"/>
    <mergeCell ref="J1:M1"/>
    <mergeCell ref="J2:M2"/>
  </mergeCells>
  <hyperlinks>
    <hyperlink ref="B1" location="'Περιεχόμενα-Contents'!A1" display="Περιεχόμενα - Contents" xr:uid="{00000000-0004-0000-0600-000000000000}"/>
  </hyperlinks>
  <pageMargins left="0.70866141732283472" right="0.70866141732283472" top="0.74803149606299213" bottom="0.73" header="0.31496062992125984" footer="0.31496062992125984"/>
  <pageSetup paperSize="9" scale="8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H214"/>
  <sheetViews>
    <sheetView zoomScaleNormal="100" workbookViewId="0">
      <pane ySplit="10" topLeftCell="A11" activePane="bottomLeft" state="frozen"/>
      <selection pane="bottomLeft" activeCell="B2" sqref="B2"/>
    </sheetView>
  </sheetViews>
  <sheetFormatPr defaultRowHeight="12"/>
  <cols>
    <col min="1" max="1" width="0.5703125" style="60" customWidth="1"/>
    <col min="2" max="2" width="6.7109375" style="60" customWidth="1"/>
    <col min="3" max="3" width="0.28515625" style="60" customWidth="1"/>
    <col min="4" max="13" width="15.5703125" style="60" customWidth="1"/>
    <col min="14" max="14" width="0.85546875" style="60" customWidth="1"/>
    <col min="15" max="15" width="15.5703125" style="60" customWidth="1"/>
    <col min="16" max="16" width="1.28515625" style="60" customWidth="1"/>
    <col min="17" max="16384" width="9.140625" style="60"/>
  </cols>
  <sheetData>
    <row r="1" spans="1:18" s="63" customFormat="1" ht="12.95" customHeight="1">
      <c r="B1" s="183" t="s">
        <v>90</v>
      </c>
      <c r="C1" s="183"/>
      <c r="D1" s="183"/>
      <c r="E1" s="62"/>
      <c r="F1" s="62"/>
      <c r="G1" s="62"/>
      <c r="H1" s="62"/>
      <c r="I1" s="62"/>
      <c r="J1" s="62"/>
      <c r="K1" s="62"/>
      <c r="L1" s="205" t="s">
        <v>539</v>
      </c>
      <c r="M1" s="205"/>
      <c r="N1" s="205"/>
      <c r="O1" s="205"/>
    </row>
    <row r="2" spans="1:18" ht="12.95" customHeight="1">
      <c r="B2" s="58"/>
      <c r="C2" s="59"/>
      <c r="D2" s="57"/>
      <c r="E2" s="57"/>
      <c r="F2" s="57"/>
      <c r="G2" s="57"/>
      <c r="H2" s="57"/>
      <c r="I2" s="57"/>
      <c r="J2" s="57"/>
      <c r="K2" s="57"/>
      <c r="L2" s="204" t="s">
        <v>540</v>
      </c>
      <c r="M2" s="204"/>
      <c r="N2" s="204"/>
      <c r="O2" s="204"/>
    </row>
    <row r="3" spans="1:18" ht="12.95" customHeight="1">
      <c r="B3" s="58"/>
      <c r="C3" s="59"/>
      <c r="D3" s="57"/>
      <c r="E3" s="57"/>
      <c r="F3" s="57"/>
      <c r="G3" s="57"/>
      <c r="H3" s="57"/>
      <c r="I3" s="57"/>
      <c r="J3" s="57"/>
      <c r="K3" s="57"/>
      <c r="L3" s="138"/>
    </row>
    <row r="4" spans="1:18" ht="12" customHeight="1">
      <c r="A4" s="93" t="s">
        <v>146</v>
      </c>
    </row>
    <row r="5" spans="1:18" ht="12.75" customHeight="1">
      <c r="A5" s="93" t="s">
        <v>147</v>
      </c>
    </row>
    <row r="6" spans="1:18" ht="8.25" customHeight="1">
      <c r="A6" s="94"/>
    </row>
    <row r="7" spans="1:18" ht="12" customHeight="1">
      <c r="P7" s="77" t="s">
        <v>0</v>
      </c>
    </row>
    <row r="8" spans="1:18" ht="48.75" customHeight="1">
      <c r="A8" s="184" t="s">
        <v>386</v>
      </c>
      <c r="B8" s="185"/>
      <c r="C8" s="184"/>
      <c r="D8" s="95" t="s">
        <v>37</v>
      </c>
      <c r="E8" s="108" t="s">
        <v>61</v>
      </c>
      <c r="F8" s="108" t="s">
        <v>62</v>
      </c>
      <c r="G8" s="108" t="s">
        <v>63</v>
      </c>
      <c r="H8" s="108" t="s">
        <v>94</v>
      </c>
      <c r="I8" s="95" t="s">
        <v>64</v>
      </c>
      <c r="J8" s="95" t="s">
        <v>65</v>
      </c>
      <c r="K8" s="95" t="s">
        <v>71</v>
      </c>
      <c r="L8" s="95" t="s">
        <v>73</v>
      </c>
      <c r="M8" s="95" t="s">
        <v>74</v>
      </c>
      <c r="N8" s="79"/>
      <c r="O8" s="78" t="s">
        <v>75</v>
      </c>
      <c r="P8" s="90"/>
    </row>
    <row r="9" spans="1:18" ht="36.75" customHeight="1">
      <c r="A9" s="186"/>
      <c r="B9" s="187"/>
      <c r="C9" s="188"/>
      <c r="D9" s="109" t="s">
        <v>59</v>
      </c>
      <c r="E9" s="110" t="s">
        <v>66</v>
      </c>
      <c r="F9" s="110" t="s">
        <v>67</v>
      </c>
      <c r="G9" s="110" t="s">
        <v>68</v>
      </c>
      <c r="H9" s="110" t="s">
        <v>95</v>
      </c>
      <c r="I9" s="109" t="s">
        <v>69</v>
      </c>
      <c r="J9" s="109" t="s">
        <v>70</v>
      </c>
      <c r="K9" s="109" t="s">
        <v>72</v>
      </c>
      <c r="L9" s="111" t="s">
        <v>76</v>
      </c>
      <c r="M9" s="109" t="s">
        <v>77</v>
      </c>
      <c r="N9" s="82"/>
      <c r="O9" s="81" t="s">
        <v>78</v>
      </c>
      <c r="P9" s="92"/>
    </row>
    <row r="10" spans="1:18" ht="15.75" customHeight="1">
      <c r="A10" s="135"/>
      <c r="B10" s="136"/>
      <c r="C10" s="112"/>
      <c r="D10" s="113" t="s">
        <v>114</v>
      </c>
      <c r="E10" s="113" t="s">
        <v>113</v>
      </c>
      <c r="F10" s="113" t="s">
        <v>112</v>
      </c>
      <c r="G10" s="113" t="s">
        <v>115</v>
      </c>
      <c r="H10" s="113" t="s">
        <v>116</v>
      </c>
      <c r="I10" s="113" t="s">
        <v>111</v>
      </c>
      <c r="J10" s="113" t="s">
        <v>110</v>
      </c>
      <c r="K10" s="113" t="s">
        <v>117</v>
      </c>
      <c r="L10" s="114" t="s">
        <v>118</v>
      </c>
      <c r="M10" s="113" t="s">
        <v>120</v>
      </c>
      <c r="N10" s="115"/>
      <c r="O10" s="116" t="s">
        <v>119</v>
      </c>
      <c r="P10" s="91"/>
    </row>
    <row r="11" spans="1:18" ht="21" customHeight="1">
      <c r="A11" s="100"/>
      <c r="B11" s="98" t="s">
        <v>368</v>
      </c>
      <c r="C11" s="94"/>
      <c r="D11" s="99">
        <f t="shared" ref="D11:M11" si="0">D12+D23+D79</f>
        <v>3063165</v>
      </c>
      <c r="E11" s="99">
        <f t="shared" si="0"/>
        <v>576244</v>
      </c>
      <c r="F11" s="99">
        <f t="shared" si="0"/>
        <v>367824</v>
      </c>
      <c r="G11" s="99">
        <f t="shared" si="0"/>
        <v>218739</v>
      </c>
      <c r="H11" s="99">
        <f t="shared" si="0"/>
        <v>1900358</v>
      </c>
      <c r="I11" s="99">
        <f t="shared" si="0"/>
        <v>16245</v>
      </c>
      <c r="J11" s="99">
        <f t="shared" si="0"/>
        <v>1884113</v>
      </c>
      <c r="K11" s="99">
        <f t="shared" si="0"/>
        <v>1240131</v>
      </c>
      <c r="L11" s="99">
        <f t="shared" si="0"/>
        <v>168134</v>
      </c>
      <c r="M11" s="99">
        <f t="shared" si="0"/>
        <v>475848</v>
      </c>
      <c r="N11" s="117"/>
      <c r="O11" s="118">
        <f>O12+O23+O79</f>
        <v>117372</v>
      </c>
      <c r="P11" s="90"/>
      <c r="Q11" s="151"/>
      <c r="R11" s="151"/>
    </row>
    <row r="12" spans="1:18" ht="21" customHeight="1">
      <c r="A12" s="100"/>
      <c r="B12" s="101">
        <v>45</v>
      </c>
      <c r="C12" s="94"/>
      <c r="D12" s="99">
        <f>D13+D16+D18+D21</f>
        <v>374482</v>
      </c>
      <c r="E12" s="99">
        <f t="shared" ref="E12:O12" si="1">E13+E16+E18+E21</f>
        <v>152093</v>
      </c>
      <c r="F12" s="99">
        <f t="shared" si="1"/>
        <v>31266</v>
      </c>
      <c r="G12" s="99">
        <f t="shared" si="1"/>
        <v>11572</v>
      </c>
      <c r="H12" s="99">
        <f t="shared" si="1"/>
        <v>179551</v>
      </c>
      <c r="I12" s="99">
        <f t="shared" si="1"/>
        <v>1780</v>
      </c>
      <c r="J12" s="99">
        <f t="shared" si="1"/>
        <v>177771</v>
      </c>
      <c r="K12" s="99">
        <f t="shared" si="1"/>
        <v>144228</v>
      </c>
      <c r="L12" s="99">
        <f t="shared" si="1"/>
        <v>14280</v>
      </c>
      <c r="M12" s="99">
        <f t="shared" si="1"/>
        <v>19263</v>
      </c>
      <c r="N12" s="119"/>
      <c r="O12" s="120">
        <f t="shared" si="1"/>
        <v>16740</v>
      </c>
      <c r="P12" s="92"/>
      <c r="Q12" s="151"/>
      <c r="R12" s="151"/>
    </row>
    <row r="13" spans="1:18" ht="21" customHeight="1">
      <c r="A13" s="100"/>
      <c r="B13" s="101" t="s">
        <v>401</v>
      </c>
      <c r="D13" s="99">
        <f t="shared" ref="D13:O13" si="2">D14+D15</f>
        <v>116343</v>
      </c>
      <c r="E13" s="99">
        <f t="shared" si="2"/>
        <v>32554</v>
      </c>
      <c r="F13" s="99">
        <f t="shared" si="2"/>
        <v>16769</v>
      </c>
      <c r="G13" s="99">
        <f t="shared" si="2"/>
        <v>5216</v>
      </c>
      <c r="H13" s="99">
        <f t="shared" si="2"/>
        <v>61804</v>
      </c>
      <c r="I13" s="99">
        <f t="shared" si="2"/>
        <v>465</v>
      </c>
      <c r="J13" s="99">
        <f t="shared" si="2"/>
        <v>61339</v>
      </c>
      <c r="K13" s="99">
        <f t="shared" si="2"/>
        <v>44230</v>
      </c>
      <c r="L13" s="99">
        <f t="shared" si="2"/>
        <v>6071</v>
      </c>
      <c r="M13" s="99">
        <f t="shared" si="2"/>
        <v>11038</v>
      </c>
      <c r="N13" s="119"/>
      <c r="O13" s="120">
        <f t="shared" si="2"/>
        <v>11658</v>
      </c>
      <c r="P13" s="92"/>
      <c r="Q13" s="151"/>
      <c r="R13" s="151"/>
    </row>
    <row r="14" spans="1:18" ht="21" customHeight="1">
      <c r="A14" s="100"/>
      <c r="B14" s="103" t="s">
        <v>402</v>
      </c>
      <c r="D14" s="104">
        <v>114379</v>
      </c>
      <c r="E14" s="104">
        <v>32065</v>
      </c>
      <c r="F14" s="104">
        <v>16411</v>
      </c>
      <c r="G14" s="104">
        <v>5123</v>
      </c>
      <c r="H14" s="104">
        <v>60780</v>
      </c>
      <c r="I14" s="104">
        <v>456</v>
      </c>
      <c r="J14" s="104">
        <v>60324</v>
      </c>
      <c r="K14" s="104">
        <v>43559</v>
      </c>
      <c r="L14" s="104">
        <v>5989</v>
      </c>
      <c r="M14" s="104">
        <v>10776</v>
      </c>
      <c r="N14" s="121"/>
      <c r="O14" s="122">
        <v>11265</v>
      </c>
      <c r="P14" s="92"/>
      <c r="Q14" s="151"/>
      <c r="R14" s="151"/>
    </row>
    <row r="15" spans="1:18" ht="21" customHeight="1">
      <c r="A15" s="100"/>
      <c r="B15" s="103" t="s">
        <v>403</v>
      </c>
      <c r="D15" s="104">
        <v>1964</v>
      </c>
      <c r="E15" s="104">
        <v>489</v>
      </c>
      <c r="F15" s="104">
        <v>358</v>
      </c>
      <c r="G15" s="104">
        <v>93</v>
      </c>
      <c r="H15" s="104">
        <v>1024</v>
      </c>
      <c r="I15" s="104">
        <v>9</v>
      </c>
      <c r="J15" s="104">
        <v>1015</v>
      </c>
      <c r="K15" s="104">
        <v>671</v>
      </c>
      <c r="L15" s="104">
        <v>82</v>
      </c>
      <c r="M15" s="104">
        <v>262</v>
      </c>
      <c r="N15" s="121"/>
      <c r="O15" s="122">
        <v>393</v>
      </c>
      <c r="P15" s="92"/>
      <c r="Q15" s="151"/>
      <c r="R15" s="151"/>
    </row>
    <row r="16" spans="1:18" ht="21" customHeight="1">
      <c r="A16" s="100"/>
      <c r="B16" s="101" t="s">
        <v>404</v>
      </c>
      <c r="D16" s="99">
        <f t="shared" ref="D16:O16" si="3">D17</f>
        <v>193538</v>
      </c>
      <c r="E16" s="99">
        <f t="shared" si="3"/>
        <v>109341</v>
      </c>
      <c r="F16" s="99">
        <f t="shared" si="3"/>
        <v>8267</v>
      </c>
      <c r="G16" s="99">
        <f t="shared" si="3"/>
        <v>3773</v>
      </c>
      <c r="H16" s="99">
        <f t="shared" si="3"/>
        <v>72157</v>
      </c>
      <c r="I16" s="99">
        <f t="shared" si="3"/>
        <v>803</v>
      </c>
      <c r="J16" s="99">
        <f t="shared" si="3"/>
        <v>71354</v>
      </c>
      <c r="K16" s="99">
        <f t="shared" si="3"/>
        <v>66856</v>
      </c>
      <c r="L16" s="99">
        <f t="shared" si="3"/>
        <v>5078</v>
      </c>
      <c r="M16" s="99">
        <f t="shared" si="3"/>
        <v>-580</v>
      </c>
      <c r="N16" s="119"/>
      <c r="O16" s="120">
        <f t="shared" si="3"/>
        <v>2317</v>
      </c>
      <c r="P16" s="92"/>
      <c r="Q16" s="151"/>
      <c r="R16" s="151"/>
    </row>
    <row r="17" spans="1:18" ht="21" customHeight="1">
      <c r="A17" s="100"/>
      <c r="B17" s="103" t="s">
        <v>405</v>
      </c>
      <c r="D17" s="104">
        <v>193538</v>
      </c>
      <c r="E17" s="104">
        <v>109341</v>
      </c>
      <c r="F17" s="104">
        <v>8267</v>
      </c>
      <c r="G17" s="104">
        <v>3773</v>
      </c>
      <c r="H17" s="104">
        <v>72157</v>
      </c>
      <c r="I17" s="104">
        <v>803</v>
      </c>
      <c r="J17" s="104">
        <v>71354</v>
      </c>
      <c r="K17" s="104">
        <v>66856</v>
      </c>
      <c r="L17" s="104">
        <v>5078</v>
      </c>
      <c r="M17" s="104">
        <v>-580</v>
      </c>
      <c r="N17" s="121"/>
      <c r="O17" s="122">
        <v>2317</v>
      </c>
      <c r="P17" s="92"/>
      <c r="Q17" s="151"/>
      <c r="R17" s="151"/>
    </row>
    <row r="18" spans="1:18" s="94" customFormat="1" ht="21" customHeight="1">
      <c r="A18" s="105"/>
      <c r="B18" s="101" t="s">
        <v>406</v>
      </c>
      <c r="D18" s="99">
        <f t="shared" ref="D18:O18" si="4">D19+D20</f>
        <v>59068</v>
      </c>
      <c r="E18" s="99">
        <f t="shared" si="4"/>
        <v>8901</v>
      </c>
      <c r="F18" s="99">
        <f t="shared" si="4"/>
        <v>5691</v>
      </c>
      <c r="G18" s="99">
        <f t="shared" si="4"/>
        <v>2203</v>
      </c>
      <c r="H18" s="99">
        <f t="shared" si="4"/>
        <v>42273</v>
      </c>
      <c r="I18" s="99">
        <f t="shared" si="4"/>
        <v>470</v>
      </c>
      <c r="J18" s="99">
        <f t="shared" si="4"/>
        <v>41803</v>
      </c>
      <c r="K18" s="99">
        <f t="shared" si="4"/>
        <v>30120</v>
      </c>
      <c r="L18" s="99">
        <f t="shared" si="4"/>
        <v>2709</v>
      </c>
      <c r="M18" s="99">
        <f t="shared" si="4"/>
        <v>8974</v>
      </c>
      <c r="N18" s="119"/>
      <c r="O18" s="120">
        <f t="shared" si="4"/>
        <v>2539</v>
      </c>
      <c r="P18" s="123"/>
      <c r="Q18" s="151"/>
      <c r="R18" s="151"/>
    </row>
    <row r="19" spans="1:18" s="94" customFormat="1" ht="21" customHeight="1">
      <c r="A19" s="105"/>
      <c r="B19" s="103" t="s">
        <v>407</v>
      </c>
      <c r="D19" s="104">
        <v>51878</v>
      </c>
      <c r="E19" s="104">
        <v>8047</v>
      </c>
      <c r="F19" s="104">
        <v>4959</v>
      </c>
      <c r="G19" s="104">
        <v>1645</v>
      </c>
      <c r="H19" s="104">
        <v>37227</v>
      </c>
      <c r="I19" s="104">
        <v>401</v>
      </c>
      <c r="J19" s="104">
        <v>36826</v>
      </c>
      <c r="K19" s="104">
        <v>24668</v>
      </c>
      <c r="L19" s="104">
        <v>2297</v>
      </c>
      <c r="M19" s="104">
        <v>9861</v>
      </c>
      <c r="N19" s="121"/>
      <c r="O19" s="122">
        <v>2222</v>
      </c>
      <c r="P19" s="123"/>
      <c r="Q19" s="151"/>
      <c r="R19" s="151"/>
    </row>
    <row r="20" spans="1:18" s="94" customFormat="1" ht="21" customHeight="1">
      <c r="A20" s="105"/>
      <c r="B20" s="103" t="s">
        <v>408</v>
      </c>
      <c r="D20" s="104">
        <v>7190</v>
      </c>
      <c r="E20" s="104">
        <v>854</v>
      </c>
      <c r="F20" s="104">
        <v>732</v>
      </c>
      <c r="G20" s="104">
        <v>558</v>
      </c>
      <c r="H20" s="104">
        <v>5046</v>
      </c>
      <c r="I20" s="104">
        <v>69</v>
      </c>
      <c r="J20" s="104">
        <v>4977</v>
      </c>
      <c r="K20" s="104">
        <v>5452</v>
      </c>
      <c r="L20" s="104">
        <v>412</v>
      </c>
      <c r="M20" s="104">
        <v>-887</v>
      </c>
      <c r="N20" s="121"/>
      <c r="O20" s="122">
        <v>317</v>
      </c>
      <c r="P20" s="123"/>
      <c r="Q20" s="151"/>
      <c r="R20" s="151"/>
    </row>
    <row r="21" spans="1:18" s="94" customFormat="1" ht="21" customHeight="1">
      <c r="A21" s="105"/>
      <c r="B21" s="101" t="s">
        <v>409</v>
      </c>
      <c r="D21" s="99">
        <f t="shared" ref="D21:O21" si="5">D22</f>
        <v>5533</v>
      </c>
      <c r="E21" s="99">
        <f t="shared" si="5"/>
        <v>1297</v>
      </c>
      <c r="F21" s="99">
        <f t="shared" si="5"/>
        <v>539</v>
      </c>
      <c r="G21" s="99">
        <f t="shared" si="5"/>
        <v>380</v>
      </c>
      <c r="H21" s="99">
        <f t="shared" si="5"/>
        <v>3317</v>
      </c>
      <c r="I21" s="99">
        <f t="shared" si="5"/>
        <v>42</v>
      </c>
      <c r="J21" s="99">
        <f t="shared" si="5"/>
        <v>3275</v>
      </c>
      <c r="K21" s="99">
        <f t="shared" si="5"/>
        <v>3022</v>
      </c>
      <c r="L21" s="99">
        <f t="shared" si="5"/>
        <v>422</v>
      </c>
      <c r="M21" s="99">
        <f t="shared" si="5"/>
        <v>-169</v>
      </c>
      <c r="N21" s="119"/>
      <c r="O21" s="120">
        <f t="shared" si="5"/>
        <v>226</v>
      </c>
      <c r="P21" s="123"/>
      <c r="Q21" s="151"/>
      <c r="R21" s="151"/>
    </row>
    <row r="22" spans="1:18" s="94" customFormat="1" ht="21" customHeight="1">
      <c r="A22" s="105"/>
      <c r="B22" s="103" t="s">
        <v>410</v>
      </c>
      <c r="D22" s="104">
        <v>5533</v>
      </c>
      <c r="E22" s="104">
        <v>1297</v>
      </c>
      <c r="F22" s="104">
        <v>539</v>
      </c>
      <c r="G22" s="104">
        <v>380</v>
      </c>
      <c r="H22" s="104">
        <v>3317</v>
      </c>
      <c r="I22" s="104">
        <v>42</v>
      </c>
      <c r="J22" s="104">
        <v>3275</v>
      </c>
      <c r="K22" s="104">
        <v>3022</v>
      </c>
      <c r="L22" s="104">
        <v>422</v>
      </c>
      <c r="M22" s="104">
        <v>-169</v>
      </c>
      <c r="N22" s="121"/>
      <c r="O22" s="122">
        <v>226</v>
      </c>
      <c r="P22" s="123"/>
      <c r="Q22" s="151"/>
      <c r="R22" s="151"/>
    </row>
    <row r="23" spans="1:18" ht="21" customHeight="1">
      <c r="A23" s="100"/>
      <c r="B23" s="101">
        <v>46</v>
      </c>
      <c r="C23" s="94"/>
      <c r="D23" s="99">
        <f t="shared" ref="D23:M23" si="6">D24+D34+D39+D49+D59+D62+D69+D77</f>
        <v>1246471</v>
      </c>
      <c r="E23" s="99">
        <f t="shared" si="6"/>
        <v>215927</v>
      </c>
      <c r="F23" s="99">
        <f t="shared" si="6"/>
        <v>177742</v>
      </c>
      <c r="G23" s="99">
        <f t="shared" si="6"/>
        <v>47300</v>
      </c>
      <c r="H23" s="99">
        <f t="shared" si="6"/>
        <v>805502</v>
      </c>
      <c r="I23" s="99">
        <f t="shared" si="6"/>
        <v>6351</v>
      </c>
      <c r="J23" s="99">
        <f t="shared" si="6"/>
        <v>799151</v>
      </c>
      <c r="K23" s="99">
        <f t="shared" si="6"/>
        <v>522739</v>
      </c>
      <c r="L23" s="99">
        <f t="shared" si="6"/>
        <v>64917</v>
      </c>
      <c r="M23" s="99">
        <f t="shared" si="6"/>
        <v>211495</v>
      </c>
      <c r="N23" s="119"/>
      <c r="O23" s="120">
        <f>O24+O34+O39+O49+O59+O62+O69+O77</f>
        <v>54138</v>
      </c>
      <c r="P23" s="92"/>
      <c r="Q23" s="151"/>
      <c r="R23" s="151"/>
    </row>
    <row r="24" spans="1:18" ht="21" customHeight="1">
      <c r="A24" s="100"/>
      <c r="B24" s="101" t="s">
        <v>411</v>
      </c>
      <c r="D24" s="99">
        <f t="shared" ref="D24:O24" si="7">SUM(D25:D33)</f>
        <v>149199</v>
      </c>
      <c r="E24" s="99">
        <f t="shared" si="7"/>
        <v>25792</v>
      </c>
      <c r="F24" s="99">
        <f t="shared" si="7"/>
        <v>36333</v>
      </c>
      <c r="G24" s="99">
        <f t="shared" si="7"/>
        <v>3792</v>
      </c>
      <c r="H24" s="99">
        <f t="shared" si="7"/>
        <v>83282</v>
      </c>
      <c r="I24" s="99">
        <f t="shared" si="7"/>
        <v>285</v>
      </c>
      <c r="J24" s="99">
        <f t="shared" si="7"/>
        <v>82997</v>
      </c>
      <c r="K24" s="99">
        <f t="shared" si="7"/>
        <v>67717</v>
      </c>
      <c r="L24" s="99">
        <f t="shared" si="7"/>
        <v>3126</v>
      </c>
      <c r="M24" s="99">
        <f t="shared" si="7"/>
        <v>12154</v>
      </c>
      <c r="N24" s="119"/>
      <c r="O24" s="120">
        <f t="shared" si="7"/>
        <v>6917</v>
      </c>
      <c r="P24" s="92"/>
      <c r="Q24" s="151"/>
      <c r="R24" s="151"/>
    </row>
    <row r="25" spans="1:18" ht="21" customHeight="1">
      <c r="A25" s="100"/>
      <c r="B25" s="103" t="s">
        <v>412</v>
      </c>
      <c r="D25" s="104">
        <v>313</v>
      </c>
      <c r="E25" s="104">
        <v>4</v>
      </c>
      <c r="F25" s="104">
        <v>25</v>
      </c>
      <c r="G25" s="104">
        <v>0</v>
      </c>
      <c r="H25" s="104">
        <v>284</v>
      </c>
      <c r="I25" s="104">
        <v>1</v>
      </c>
      <c r="J25" s="104">
        <v>283</v>
      </c>
      <c r="K25" s="104">
        <v>191</v>
      </c>
      <c r="L25" s="104">
        <v>16</v>
      </c>
      <c r="M25" s="104">
        <v>76</v>
      </c>
      <c r="N25" s="121"/>
      <c r="O25" s="122">
        <v>0</v>
      </c>
      <c r="P25" s="92"/>
      <c r="Q25" s="151"/>
      <c r="R25" s="151"/>
    </row>
    <row r="26" spans="1:18" ht="21" customHeight="1">
      <c r="A26" s="100"/>
      <c r="B26" s="103" t="s">
        <v>413</v>
      </c>
      <c r="D26" s="104">
        <v>42973</v>
      </c>
      <c r="E26" s="104">
        <v>5663</v>
      </c>
      <c r="F26" s="104">
        <v>7635</v>
      </c>
      <c r="G26" s="104">
        <v>962</v>
      </c>
      <c r="H26" s="104">
        <v>28713</v>
      </c>
      <c r="I26" s="104">
        <v>58</v>
      </c>
      <c r="J26" s="104">
        <v>28655</v>
      </c>
      <c r="K26" s="104">
        <v>24696</v>
      </c>
      <c r="L26" s="104">
        <v>1193</v>
      </c>
      <c r="M26" s="104">
        <v>2766</v>
      </c>
      <c r="N26" s="121"/>
      <c r="O26" s="122">
        <v>1744</v>
      </c>
      <c r="P26" s="92"/>
      <c r="Q26" s="151"/>
      <c r="R26" s="151"/>
    </row>
    <row r="27" spans="1:18" ht="21" customHeight="1">
      <c r="A27" s="100"/>
      <c r="B27" s="103" t="s">
        <v>414</v>
      </c>
      <c r="D27" s="104">
        <v>7451</v>
      </c>
      <c r="E27" s="104">
        <v>1156</v>
      </c>
      <c r="F27" s="104">
        <v>2096</v>
      </c>
      <c r="G27" s="104">
        <v>181</v>
      </c>
      <c r="H27" s="104">
        <v>4018</v>
      </c>
      <c r="I27" s="104">
        <v>5</v>
      </c>
      <c r="J27" s="104">
        <v>4013</v>
      </c>
      <c r="K27" s="104">
        <v>3926</v>
      </c>
      <c r="L27" s="104">
        <v>188</v>
      </c>
      <c r="M27" s="104">
        <v>-101</v>
      </c>
      <c r="N27" s="121"/>
      <c r="O27" s="122">
        <v>223</v>
      </c>
      <c r="P27" s="92"/>
      <c r="Q27" s="151"/>
      <c r="R27" s="151"/>
    </row>
    <row r="28" spans="1:18" ht="21" customHeight="1">
      <c r="A28" s="100"/>
      <c r="B28" s="103" t="s">
        <v>415</v>
      </c>
      <c r="D28" s="104">
        <v>9711</v>
      </c>
      <c r="E28" s="104">
        <v>1141</v>
      </c>
      <c r="F28" s="104">
        <v>2023</v>
      </c>
      <c r="G28" s="104">
        <v>539</v>
      </c>
      <c r="H28" s="104">
        <v>6008</v>
      </c>
      <c r="I28" s="104">
        <v>21</v>
      </c>
      <c r="J28" s="104">
        <v>5987</v>
      </c>
      <c r="K28" s="104">
        <v>5569</v>
      </c>
      <c r="L28" s="104">
        <v>70</v>
      </c>
      <c r="M28" s="104">
        <v>348</v>
      </c>
      <c r="N28" s="121"/>
      <c r="O28" s="122">
        <v>66</v>
      </c>
      <c r="P28" s="92"/>
      <c r="Q28" s="151"/>
      <c r="R28" s="151"/>
    </row>
    <row r="29" spans="1:18" ht="21" customHeight="1">
      <c r="A29" s="100"/>
      <c r="B29" s="103" t="s">
        <v>416</v>
      </c>
      <c r="D29" s="104">
        <v>422</v>
      </c>
      <c r="E29" s="104">
        <v>21</v>
      </c>
      <c r="F29" s="104">
        <v>41</v>
      </c>
      <c r="G29" s="104">
        <v>14</v>
      </c>
      <c r="H29" s="104">
        <v>346</v>
      </c>
      <c r="I29" s="104">
        <v>3</v>
      </c>
      <c r="J29" s="104">
        <v>343</v>
      </c>
      <c r="K29" s="104">
        <v>109</v>
      </c>
      <c r="L29" s="104">
        <v>23</v>
      </c>
      <c r="M29" s="104">
        <v>211</v>
      </c>
      <c r="N29" s="121"/>
      <c r="O29" s="122">
        <v>0</v>
      </c>
      <c r="P29" s="92"/>
      <c r="Q29" s="151"/>
      <c r="R29" s="151"/>
    </row>
    <row r="30" spans="1:18" ht="21" customHeight="1">
      <c r="A30" s="100"/>
      <c r="B30" s="103" t="s">
        <v>417</v>
      </c>
      <c r="C30" s="94"/>
      <c r="D30" s="104">
        <v>2461</v>
      </c>
      <c r="E30" s="104">
        <v>415</v>
      </c>
      <c r="F30" s="104">
        <v>344</v>
      </c>
      <c r="G30" s="104">
        <v>250</v>
      </c>
      <c r="H30" s="104">
        <v>1452</v>
      </c>
      <c r="I30" s="104">
        <v>19</v>
      </c>
      <c r="J30" s="104">
        <v>1433</v>
      </c>
      <c r="K30" s="104">
        <v>1149</v>
      </c>
      <c r="L30" s="104">
        <v>160</v>
      </c>
      <c r="M30" s="104">
        <v>124</v>
      </c>
      <c r="N30" s="121"/>
      <c r="O30" s="122">
        <v>10</v>
      </c>
      <c r="P30" s="92"/>
      <c r="Q30" s="151"/>
      <c r="R30" s="151"/>
    </row>
    <row r="31" spans="1:18" ht="21" customHeight="1">
      <c r="A31" s="100"/>
      <c r="B31" s="103" t="s">
        <v>418</v>
      </c>
      <c r="D31" s="104">
        <v>26359</v>
      </c>
      <c r="E31" s="104">
        <v>2518</v>
      </c>
      <c r="F31" s="104">
        <v>6534</v>
      </c>
      <c r="G31" s="104">
        <v>575</v>
      </c>
      <c r="H31" s="104">
        <v>16732</v>
      </c>
      <c r="I31" s="104">
        <v>56</v>
      </c>
      <c r="J31" s="104">
        <v>16676</v>
      </c>
      <c r="K31" s="104">
        <v>10950</v>
      </c>
      <c r="L31" s="104">
        <v>220</v>
      </c>
      <c r="M31" s="104">
        <v>5506</v>
      </c>
      <c r="N31" s="121"/>
      <c r="O31" s="122">
        <v>4579</v>
      </c>
      <c r="P31" s="92"/>
      <c r="Q31" s="151"/>
      <c r="R31" s="151"/>
    </row>
    <row r="32" spans="1:18" ht="21" customHeight="1">
      <c r="A32" s="100"/>
      <c r="B32" s="103" t="s">
        <v>419</v>
      </c>
      <c r="D32" s="104">
        <v>56045</v>
      </c>
      <c r="E32" s="104">
        <v>14673</v>
      </c>
      <c r="F32" s="104">
        <v>16614</v>
      </c>
      <c r="G32" s="104">
        <v>1156</v>
      </c>
      <c r="H32" s="104">
        <v>23602</v>
      </c>
      <c r="I32" s="104">
        <v>103</v>
      </c>
      <c r="J32" s="104">
        <v>23499</v>
      </c>
      <c r="K32" s="104">
        <v>19026</v>
      </c>
      <c r="L32" s="104">
        <v>1159</v>
      </c>
      <c r="M32" s="104">
        <v>3314</v>
      </c>
      <c r="N32" s="121"/>
      <c r="O32" s="122">
        <v>257</v>
      </c>
      <c r="P32" s="92"/>
      <c r="Q32" s="151"/>
      <c r="R32" s="151"/>
    </row>
    <row r="33" spans="1:18" ht="21" customHeight="1">
      <c r="A33" s="105"/>
      <c r="B33" s="103" t="s">
        <v>420</v>
      </c>
      <c r="C33" s="94"/>
      <c r="D33" s="104">
        <v>3464</v>
      </c>
      <c r="E33" s="104">
        <v>201</v>
      </c>
      <c r="F33" s="104">
        <v>1021</v>
      </c>
      <c r="G33" s="104">
        <v>115</v>
      </c>
      <c r="H33" s="104">
        <v>2127</v>
      </c>
      <c r="I33" s="104">
        <v>19</v>
      </c>
      <c r="J33" s="104">
        <v>2108</v>
      </c>
      <c r="K33" s="104">
        <v>2101</v>
      </c>
      <c r="L33" s="104">
        <v>97</v>
      </c>
      <c r="M33" s="104">
        <v>-90</v>
      </c>
      <c r="N33" s="121"/>
      <c r="O33" s="122">
        <v>38</v>
      </c>
      <c r="P33" s="92"/>
      <c r="Q33" s="151"/>
      <c r="R33" s="151"/>
    </row>
    <row r="34" spans="1:18" ht="21" customHeight="1">
      <c r="A34" s="100"/>
      <c r="B34" s="101" t="s">
        <v>421</v>
      </c>
      <c r="C34" s="94"/>
      <c r="D34" s="99">
        <f t="shared" ref="D34:O34" si="8">SUM(D35:D38)</f>
        <v>20211</v>
      </c>
      <c r="E34" s="99">
        <f t="shared" si="8"/>
        <v>3284</v>
      </c>
      <c r="F34" s="99">
        <f t="shared" si="8"/>
        <v>1675</v>
      </c>
      <c r="G34" s="99">
        <f t="shared" si="8"/>
        <v>1121</v>
      </c>
      <c r="H34" s="99">
        <f t="shared" si="8"/>
        <v>14131</v>
      </c>
      <c r="I34" s="99">
        <f t="shared" si="8"/>
        <v>103</v>
      </c>
      <c r="J34" s="99">
        <f t="shared" si="8"/>
        <v>14028</v>
      </c>
      <c r="K34" s="99">
        <f t="shared" si="8"/>
        <v>9172</v>
      </c>
      <c r="L34" s="99">
        <f t="shared" si="8"/>
        <v>1284</v>
      </c>
      <c r="M34" s="99">
        <f t="shared" si="8"/>
        <v>3572</v>
      </c>
      <c r="N34" s="119"/>
      <c r="O34" s="120">
        <f t="shared" si="8"/>
        <v>1096</v>
      </c>
      <c r="P34" s="92"/>
      <c r="Q34" s="151"/>
      <c r="R34" s="151"/>
    </row>
    <row r="35" spans="1:18" ht="21" customHeight="1">
      <c r="A35" s="100"/>
      <c r="B35" s="103" t="s">
        <v>422</v>
      </c>
      <c r="D35" s="104">
        <v>13131</v>
      </c>
      <c r="E35" s="104">
        <v>1880</v>
      </c>
      <c r="F35" s="104">
        <v>1186</v>
      </c>
      <c r="G35" s="104">
        <v>913</v>
      </c>
      <c r="H35" s="104">
        <v>9152</v>
      </c>
      <c r="I35" s="104">
        <v>56</v>
      </c>
      <c r="J35" s="104">
        <v>9096</v>
      </c>
      <c r="K35" s="104">
        <v>5446</v>
      </c>
      <c r="L35" s="104">
        <v>785</v>
      </c>
      <c r="M35" s="104">
        <v>2865</v>
      </c>
      <c r="N35" s="121"/>
      <c r="O35" s="122">
        <v>867</v>
      </c>
      <c r="P35" s="92"/>
      <c r="Q35" s="151"/>
      <c r="R35" s="151"/>
    </row>
    <row r="36" spans="1:18" ht="21" customHeight="1">
      <c r="A36" s="100"/>
      <c r="B36" s="103" t="s">
        <v>423</v>
      </c>
      <c r="D36" s="104">
        <v>6027</v>
      </c>
      <c r="E36" s="104">
        <v>1060</v>
      </c>
      <c r="F36" s="104">
        <v>411</v>
      </c>
      <c r="G36" s="104">
        <v>182</v>
      </c>
      <c r="H36" s="104">
        <v>4374</v>
      </c>
      <c r="I36" s="104">
        <v>36</v>
      </c>
      <c r="J36" s="104">
        <v>4338</v>
      </c>
      <c r="K36" s="104">
        <v>3412</v>
      </c>
      <c r="L36" s="104">
        <v>467</v>
      </c>
      <c r="M36" s="104">
        <v>459</v>
      </c>
      <c r="N36" s="121"/>
      <c r="O36" s="122">
        <v>212</v>
      </c>
      <c r="P36" s="92"/>
      <c r="Q36" s="151"/>
      <c r="R36" s="151"/>
    </row>
    <row r="37" spans="1:18" ht="21" customHeight="1">
      <c r="A37" s="100"/>
      <c r="B37" s="103" t="s">
        <v>424</v>
      </c>
      <c r="D37" s="104">
        <v>768</v>
      </c>
      <c r="E37" s="104">
        <v>295</v>
      </c>
      <c r="F37" s="104">
        <v>31</v>
      </c>
      <c r="G37" s="104">
        <v>26</v>
      </c>
      <c r="H37" s="104">
        <v>416</v>
      </c>
      <c r="I37" s="104">
        <v>7</v>
      </c>
      <c r="J37" s="104">
        <v>409</v>
      </c>
      <c r="K37" s="104">
        <v>143</v>
      </c>
      <c r="L37" s="104">
        <v>12</v>
      </c>
      <c r="M37" s="104">
        <v>254</v>
      </c>
      <c r="N37" s="121"/>
      <c r="O37" s="122">
        <v>5</v>
      </c>
      <c r="P37" s="92"/>
      <c r="Q37" s="151"/>
      <c r="R37" s="151"/>
    </row>
    <row r="38" spans="1:18" ht="21" customHeight="1">
      <c r="A38" s="100"/>
      <c r="B38" s="103" t="s">
        <v>425</v>
      </c>
      <c r="D38" s="104">
        <v>285</v>
      </c>
      <c r="E38" s="104">
        <v>49</v>
      </c>
      <c r="F38" s="104">
        <v>47</v>
      </c>
      <c r="G38" s="104">
        <v>0</v>
      </c>
      <c r="H38" s="104">
        <v>189</v>
      </c>
      <c r="I38" s="104">
        <v>4</v>
      </c>
      <c r="J38" s="104">
        <v>185</v>
      </c>
      <c r="K38" s="104">
        <v>171</v>
      </c>
      <c r="L38" s="104">
        <v>20</v>
      </c>
      <c r="M38" s="104">
        <v>-6</v>
      </c>
      <c r="N38" s="121"/>
      <c r="O38" s="122">
        <v>12</v>
      </c>
      <c r="P38" s="92"/>
      <c r="Q38" s="151"/>
      <c r="R38" s="151"/>
    </row>
    <row r="39" spans="1:18" ht="21" customHeight="1">
      <c r="A39" s="100"/>
      <c r="B39" s="101" t="s">
        <v>426</v>
      </c>
      <c r="C39" s="94"/>
      <c r="D39" s="99">
        <f t="shared" ref="D39:O39" si="9">SUM(D40:D48)</f>
        <v>332472</v>
      </c>
      <c r="E39" s="99">
        <f t="shared" si="9"/>
        <v>65843</v>
      </c>
      <c r="F39" s="99">
        <f t="shared" si="9"/>
        <v>47243</v>
      </c>
      <c r="G39" s="99">
        <f t="shared" si="9"/>
        <v>8586</v>
      </c>
      <c r="H39" s="99">
        <f t="shared" si="9"/>
        <v>210800</v>
      </c>
      <c r="I39" s="99">
        <f t="shared" si="9"/>
        <v>1429</v>
      </c>
      <c r="J39" s="99">
        <f t="shared" si="9"/>
        <v>209371</v>
      </c>
      <c r="K39" s="99">
        <f t="shared" si="9"/>
        <v>131550</v>
      </c>
      <c r="L39" s="99">
        <f t="shared" si="9"/>
        <v>16005</v>
      </c>
      <c r="M39" s="99">
        <f t="shared" si="9"/>
        <v>61816</v>
      </c>
      <c r="N39" s="119"/>
      <c r="O39" s="120">
        <f t="shared" si="9"/>
        <v>11581</v>
      </c>
      <c r="P39" s="92"/>
      <c r="Q39" s="151"/>
      <c r="R39" s="151"/>
    </row>
    <row r="40" spans="1:18" ht="21" customHeight="1">
      <c r="A40" s="100"/>
      <c r="B40" s="103" t="s">
        <v>427</v>
      </c>
      <c r="D40" s="104">
        <v>57442</v>
      </c>
      <c r="E40" s="104">
        <v>19439</v>
      </c>
      <c r="F40" s="104">
        <v>4737</v>
      </c>
      <c r="G40" s="104">
        <v>912</v>
      </c>
      <c r="H40" s="104">
        <v>32354</v>
      </c>
      <c r="I40" s="104">
        <v>285</v>
      </c>
      <c r="J40" s="104">
        <v>32069</v>
      </c>
      <c r="K40" s="104">
        <v>22933</v>
      </c>
      <c r="L40" s="104">
        <v>2865</v>
      </c>
      <c r="M40" s="104">
        <v>6271</v>
      </c>
      <c r="N40" s="121"/>
      <c r="O40" s="122">
        <v>1181</v>
      </c>
      <c r="P40" s="92"/>
      <c r="Q40" s="151"/>
      <c r="R40" s="151"/>
    </row>
    <row r="41" spans="1:18" ht="21" customHeight="1">
      <c r="A41" s="100"/>
      <c r="B41" s="103" t="s">
        <v>428</v>
      </c>
      <c r="D41" s="104">
        <v>13161</v>
      </c>
      <c r="E41" s="104">
        <v>4463</v>
      </c>
      <c r="F41" s="104">
        <v>911</v>
      </c>
      <c r="G41" s="104">
        <v>113</v>
      </c>
      <c r="H41" s="104">
        <v>7674</v>
      </c>
      <c r="I41" s="104">
        <v>75</v>
      </c>
      <c r="J41" s="104">
        <v>7599</v>
      </c>
      <c r="K41" s="104">
        <v>5867</v>
      </c>
      <c r="L41" s="104">
        <v>928</v>
      </c>
      <c r="M41" s="104">
        <v>804</v>
      </c>
      <c r="N41" s="121"/>
      <c r="O41" s="122">
        <v>341</v>
      </c>
      <c r="P41" s="92"/>
      <c r="Q41" s="151"/>
      <c r="R41" s="151"/>
    </row>
    <row r="42" spans="1:18" ht="21" customHeight="1">
      <c r="A42" s="100"/>
      <c r="B42" s="103" t="s">
        <v>429</v>
      </c>
      <c r="D42" s="104">
        <v>18322</v>
      </c>
      <c r="E42" s="104">
        <v>2500</v>
      </c>
      <c r="F42" s="104">
        <v>2070</v>
      </c>
      <c r="G42" s="104">
        <v>298</v>
      </c>
      <c r="H42" s="104">
        <v>13454</v>
      </c>
      <c r="I42" s="104">
        <v>63</v>
      </c>
      <c r="J42" s="104">
        <v>13391</v>
      </c>
      <c r="K42" s="104">
        <v>5133</v>
      </c>
      <c r="L42" s="104">
        <v>839</v>
      </c>
      <c r="M42" s="104">
        <v>7419</v>
      </c>
      <c r="N42" s="121"/>
      <c r="O42" s="122">
        <v>445</v>
      </c>
      <c r="P42" s="92"/>
      <c r="Q42" s="151"/>
      <c r="R42" s="151"/>
    </row>
    <row r="43" spans="1:18" ht="21" customHeight="1">
      <c r="A43" s="100"/>
      <c r="B43" s="103" t="s">
        <v>430</v>
      </c>
      <c r="D43" s="104">
        <v>64546</v>
      </c>
      <c r="E43" s="104">
        <v>9777</v>
      </c>
      <c r="F43" s="104">
        <v>17338</v>
      </c>
      <c r="G43" s="104">
        <v>2004</v>
      </c>
      <c r="H43" s="104">
        <v>35427</v>
      </c>
      <c r="I43" s="104">
        <v>243</v>
      </c>
      <c r="J43" s="104">
        <v>35184</v>
      </c>
      <c r="K43" s="104">
        <v>27751</v>
      </c>
      <c r="L43" s="104">
        <v>3215</v>
      </c>
      <c r="M43" s="104">
        <v>4218</v>
      </c>
      <c r="N43" s="121"/>
      <c r="O43" s="122">
        <v>1881</v>
      </c>
      <c r="P43" s="92"/>
      <c r="Q43" s="151"/>
      <c r="R43" s="151"/>
    </row>
    <row r="44" spans="1:18" ht="21" customHeight="1">
      <c r="A44" s="100"/>
      <c r="B44" s="103" t="s">
        <v>431</v>
      </c>
      <c r="C44" s="94"/>
      <c r="D44" s="104">
        <v>15510</v>
      </c>
      <c r="E44" s="104">
        <v>4114</v>
      </c>
      <c r="F44" s="104">
        <v>3745</v>
      </c>
      <c r="G44" s="104">
        <v>445</v>
      </c>
      <c r="H44" s="104">
        <v>7206</v>
      </c>
      <c r="I44" s="104">
        <v>24</v>
      </c>
      <c r="J44" s="104">
        <v>7182</v>
      </c>
      <c r="K44" s="104">
        <v>4483</v>
      </c>
      <c r="L44" s="104">
        <v>351</v>
      </c>
      <c r="M44" s="104">
        <v>2348</v>
      </c>
      <c r="N44" s="121"/>
      <c r="O44" s="122">
        <v>910</v>
      </c>
      <c r="P44" s="92"/>
      <c r="Q44" s="151"/>
      <c r="R44" s="151"/>
    </row>
    <row r="45" spans="1:18" ht="21" customHeight="1">
      <c r="A45" s="100"/>
      <c r="B45" s="103" t="s">
        <v>432</v>
      </c>
      <c r="C45" s="94"/>
      <c r="D45" s="104">
        <v>17723</v>
      </c>
      <c r="E45" s="104">
        <v>2748</v>
      </c>
      <c r="F45" s="104">
        <v>1990</v>
      </c>
      <c r="G45" s="104">
        <v>508</v>
      </c>
      <c r="H45" s="104">
        <v>12477</v>
      </c>
      <c r="I45" s="104">
        <v>104</v>
      </c>
      <c r="J45" s="104">
        <v>12373</v>
      </c>
      <c r="K45" s="104">
        <v>8589</v>
      </c>
      <c r="L45" s="104">
        <v>1156</v>
      </c>
      <c r="M45" s="104">
        <v>2628</v>
      </c>
      <c r="N45" s="121"/>
      <c r="O45" s="122">
        <v>694</v>
      </c>
      <c r="P45" s="92"/>
      <c r="Q45" s="151"/>
      <c r="R45" s="151"/>
    </row>
    <row r="46" spans="1:18" ht="21" customHeight="1">
      <c r="A46" s="100"/>
      <c r="B46" s="103" t="s">
        <v>433</v>
      </c>
      <c r="D46" s="104">
        <v>3249</v>
      </c>
      <c r="E46" s="104">
        <v>404</v>
      </c>
      <c r="F46" s="104">
        <v>359</v>
      </c>
      <c r="G46" s="104">
        <v>92</v>
      </c>
      <c r="H46" s="104">
        <v>2394</v>
      </c>
      <c r="I46" s="104">
        <v>22</v>
      </c>
      <c r="J46" s="104">
        <v>2372</v>
      </c>
      <c r="K46" s="104">
        <v>2342</v>
      </c>
      <c r="L46" s="104">
        <v>229</v>
      </c>
      <c r="M46" s="104">
        <v>-199</v>
      </c>
      <c r="N46" s="121"/>
      <c r="O46" s="122">
        <v>108</v>
      </c>
      <c r="P46" s="92"/>
      <c r="Q46" s="151"/>
      <c r="R46" s="151"/>
    </row>
    <row r="47" spans="1:18" ht="21" customHeight="1">
      <c r="A47" s="100"/>
      <c r="B47" s="103" t="s">
        <v>434</v>
      </c>
      <c r="D47" s="104">
        <v>20112</v>
      </c>
      <c r="E47" s="104">
        <v>3702</v>
      </c>
      <c r="F47" s="104">
        <v>1911</v>
      </c>
      <c r="G47" s="104">
        <v>649</v>
      </c>
      <c r="H47" s="104">
        <v>13850</v>
      </c>
      <c r="I47" s="104">
        <v>92</v>
      </c>
      <c r="J47" s="104">
        <v>13758</v>
      </c>
      <c r="K47" s="104">
        <v>9403</v>
      </c>
      <c r="L47" s="104">
        <v>1066</v>
      </c>
      <c r="M47" s="104">
        <v>3289</v>
      </c>
      <c r="N47" s="121"/>
      <c r="O47" s="122">
        <v>1045</v>
      </c>
      <c r="P47" s="92"/>
      <c r="Q47" s="151"/>
      <c r="R47" s="151"/>
    </row>
    <row r="48" spans="1:18" ht="21" customHeight="1">
      <c r="A48" s="100"/>
      <c r="B48" s="103" t="s">
        <v>435</v>
      </c>
      <c r="D48" s="104">
        <v>122407</v>
      </c>
      <c r="E48" s="104">
        <v>18696</v>
      </c>
      <c r="F48" s="104">
        <v>14182</v>
      </c>
      <c r="G48" s="104">
        <v>3565</v>
      </c>
      <c r="H48" s="104">
        <v>85964</v>
      </c>
      <c r="I48" s="104">
        <v>521</v>
      </c>
      <c r="J48" s="104">
        <v>85443</v>
      </c>
      <c r="K48" s="104">
        <v>45049</v>
      </c>
      <c r="L48" s="104">
        <v>5356</v>
      </c>
      <c r="M48" s="104">
        <v>35038</v>
      </c>
      <c r="N48" s="121"/>
      <c r="O48" s="122">
        <v>4976</v>
      </c>
      <c r="P48" s="92"/>
      <c r="Q48" s="151"/>
      <c r="R48" s="151"/>
    </row>
    <row r="49" spans="1:18" ht="21" customHeight="1">
      <c r="A49" s="100"/>
      <c r="B49" s="101" t="s">
        <v>436</v>
      </c>
      <c r="D49" s="99">
        <f t="shared" ref="D49:O49" si="10">SUM(D50:D58)</f>
        <v>273443</v>
      </c>
      <c r="E49" s="99">
        <f t="shared" si="10"/>
        <v>37406</v>
      </c>
      <c r="F49" s="99">
        <f t="shared" si="10"/>
        <v>44378</v>
      </c>
      <c r="G49" s="99">
        <f t="shared" si="10"/>
        <v>7890</v>
      </c>
      <c r="H49" s="99">
        <f t="shared" si="10"/>
        <v>183769</v>
      </c>
      <c r="I49" s="99">
        <f t="shared" si="10"/>
        <v>1467</v>
      </c>
      <c r="J49" s="99">
        <f t="shared" si="10"/>
        <v>182302</v>
      </c>
      <c r="K49" s="99">
        <f t="shared" si="10"/>
        <v>122635</v>
      </c>
      <c r="L49" s="99">
        <f t="shared" si="10"/>
        <v>13349</v>
      </c>
      <c r="M49" s="99">
        <f t="shared" si="10"/>
        <v>46318</v>
      </c>
      <c r="N49" s="119"/>
      <c r="O49" s="120">
        <f t="shared" si="10"/>
        <v>11828</v>
      </c>
      <c r="P49" s="92"/>
      <c r="Q49" s="151"/>
      <c r="R49" s="151"/>
    </row>
    <row r="50" spans="1:18" ht="21" customHeight="1">
      <c r="A50" s="100"/>
      <c r="B50" s="103" t="s">
        <v>437</v>
      </c>
      <c r="D50" s="104">
        <v>4108</v>
      </c>
      <c r="E50" s="104">
        <v>690</v>
      </c>
      <c r="F50" s="104">
        <v>609</v>
      </c>
      <c r="G50" s="104">
        <v>275</v>
      </c>
      <c r="H50" s="104">
        <v>2534</v>
      </c>
      <c r="I50" s="104">
        <v>54</v>
      </c>
      <c r="J50" s="104">
        <v>2480</v>
      </c>
      <c r="K50" s="104">
        <v>1978</v>
      </c>
      <c r="L50" s="104">
        <v>276</v>
      </c>
      <c r="M50" s="104">
        <v>226</v>
      </c>
      <c r="N50" s="121"/>
      <c r="O50" s="122">
        <v>518</v>
      </c>
      <c r="P50" s="92"/>
      <c r="Q50" s="151"/>
      <c r="R50" s="151"/>
    </row>
    <row r="51" spans="1:18" ht="21" customHeight="1">
      <c r="A51" s="100"/>
      <c r="B51" s="103" t="s">
        <v>438</v>
      </c>
      <c r="D51" s="104">
        <v>14979</v>
      </c>
      <c r="E51" s="104">
        <v>2078</v>
      </c>
      <c r="F51" s="104">
        <v>2319</v>
      </c>
      <c r="G51" s="104">
        <v>650</v>
      </c>
      <c r="H51" s="104">
        <v>9932</v>
      </c>
      <c r="I51" s="104">
        <v>86</v>
      </c>
      <c r="J51" s="104">
        <v>9846</v>
      </c>
      <c r="K51" s="104">
        <v>7178</v>
      </c>
      <c r="L51" s="104">
        <v>821</v>
      </c>
      <c r="M51" s="104">
        <v>1847</v>
      </c>
      <c r="N51" s="121"/>
      <c r="O51" s="122">
        <v>800</v>
      </c>
      <c r="P51" s="92"/>
      <c r="Q51" s="151"/>
      <c r="R51" s="151"/>
    </row>
    <row r="52" spans="1:18" ht="21" customHeight="1">
      <c r="A52" s="100"/>
      <c r="B52" s="103" t="s">
        <v>439</v>
      </c>
      <c r="D52" s="104">
        <v>22600</v>
      </c>
      <c r="E52" s="104">
        <v>3416</v>
      </c>
      <c r="F52" s="104">
        <v>2885</v>
      </c>
      <c r="G52" s="104">
        <v>662</v>
      </c>
      <c r="H52" s="104">
        <v>15637</v>
      </c>
      <c r="I52" s="104">
        <v>111</v>
      </c>
      <c r="J52" s="104">
        <v>15526</v>
      </c>
      <c r="K52" s="104">
        <v>9795</v>
      </c>
      <c r="L52" s="104">
        <v>1328</v>
      </c>
      <c r="M52" s="104">
        <v>4403</v>
      </c>
      <c r="N52" s="121"/>
      <c r="O52" s="122">
        <v>1430</v>
      </c>
      <c r="P52" s="92"/>
      <c r="Q52" s="151"/>
      <c r="R52" s="151"/>
    </row>
    <row r="53" spans="1:18" ht="21" customHeight="1">
      <c r="A53" s="100"/>
      <c r="B53" s="103" t="s">
        <v>440</v>
      </c>
      <c r="C53" s="94"/>
      <c r="D53" s="104">
        <v>30164</v>
      </c>
      <c r="E53" s="104">
        <v>5549</v>
      </c>
      <c r="F53" s="104">
        <v>5149</v>
      </c>
      <c r="G53" s="104">
        <v>868</v>
      </c>
      <c r="H53" s="104">
        <v>18598</v>
      </c>
      <c r="I53" s="104">
        <v>211</v>
      </c>
      <c r="J53" s="104">
        <v>18387</v>
      </c>
      <c r="K53" s="104">
        <v>10026</v>
      </c>
      <c r="L53" s="104">
        <v>627</v>
      </c>
      <c r="M53" s="104">
        <v>7734</v>
      </c>
      <c r="N53" s="121"/>
      <c r="O53" s="122">
        <v>525</v>
      </c>
      <c r="P53" s="92"/>
      <c r="Q53" s="151"/>
      <c r="R53" s="151"/>
    </row>
    <row r="54" spans="1:18" ht="21" customHeight="1">
      <c r="A54" s="100"/>
      <c r="B54" s="103" t="s">
        <v>441</v>
      </c>
      <c r="D54" s="104">
        <v>68673</v>
      </c>
      <c r="E54" s="104">
        <v>7401</v>
      </c>
      <c r="F54" s="104">
        <v>15752</v>
      </c>
      <c r="G54" s="104">
        <v>1389</v>
      </c>
      <c r="H54" s="104">
        <v>44131</v>
      </c>
      <c r="I54" s="104">
        <v>300</v>
      </c>
      <c r="J54" s="104">
        <v>43831</v>
      </c>
      <c r="K54" s="104">
        <v>31178</v>
      </c>
      <c r="L54" s="104">
        <v>4228</v>
      </c>
      <c r="M54" s="104">
        <v>8425</v>
      </c>
      <c r="N54" s="121"/>
      <c r="O54" s="122">
        <v>3306</v>
      </c>
      <c r="P54" s="92"/>
      <c r="Q54" s="151"/>
      <c r="R54" s="151"/>
    </row>
    <row r="55" spans="1:18" ht="21" customHeight="1">
      <c r="A55" s="100"/>
      <c r="B55" s="103" t="s">
        <v>442</v>
      </c>
      <c r="D55" s="104">
        <v>77117</v>
      </c>
      <c r="E55" s="104">
        <v>8966</v>
      </c>
      <c r="F55" s="104">
        <v>11314</v>
      </c>
      <c r="G55" s="104">
        <v>1672</v>
      </c>
      <c r="H55" s="104">
        <v>55165</v>
      </c>
      <c r="I55" s="104">
        <v>325</v>
      </c>
      <c r="J55" s="104">
        <v>54840</v>
      </c>
      <c r="K55" s="104">
        <v>37928</v>
      </c>
      <c r="L55" s="104">
        <v>3181</v>
      </c>
      <c r="M55" s="104">
        <v>13731</v>
      </c>
      <c r="N55" s="121"/>
      <c r="O55" s="122">
        <v>1585</v>
      </c>
      <c r="P55" s="92"/>
      <c r="Q55" s="151"/>
      <c r="R55" s="151"/>
    </row>
    <row r="56" spans="1:18" ht="21" customHeight="1">
      <c r="A56" s="100"/>
      <c r="B56" s="103" t="s">
        <v>443</v>
      </c>
      <c r="D56" s="104">
        <v>12119</v>
      </c>
      <c r="E56" s="104">
        <v>1596</v>
      </c>
      <c r="F56" s="104">
        <v>1761</v>
      </c>
      <c r="G56" s="104">
        <v>587</v>
      </c>
      <c r="H56" s="104">
        <v>8175</v>
      </c>
      <c r="I56" s="104">
        <v>66</v>
      </c>
      <c r="J56" s="104">
        <v>8109</v>
      </c>
      <c r="K56" s="104">
        <v>4722</v>
      </c>
      <c r="L56" s="104">
        <v>691</v>
      </c>
      <c r="M56" s="104">
        <v>2696</v>
      </c>
      <c r="N56" s="121"/>
      <c r="O56" s="122">
        <v>1280</v>
      </c>
      <c r="P56" s="92"/>
      <c r="Q56" s="151"/>
      <c r="R56" s="151"/>
    </row>
    <row r="57" spans="1:18" ht="21" customHeight="1">
      <c r="A57" s="100"/>
      <c r="B57" s="103" t="s">
        <v>444</v>
      </c>
      <c r="D57" s="104">
        <v>2098</v>
      </c>
      <c r="E57" s="104">
        <v>224</v>
      </c>
      <c r="F57" s="104">
        <v>336</v>
      </c>
      <c r="G57" s="104">
        <v>111</v>
      </c>
      <c r="H57" s="104">
        <v>1427</v>
      </c>
      <c r="I57" s="104">
        <v>8</v>
      </c>
      <c r="J57" s="104">
        <v>1419</v>
      </c>
      <c r="K57" s="104">
        <v>1272</v>
      </c>
      <c r="L57" s="104">
        <v>81</v>
      </c>
      <c r="M57" s="104">
        <v>66</v>
      </c>
      <c r="N57" s="121"/>
      <c r="O57" s="122">
        <v>129</v>
      </c>
      <c r="P57" s="92"/>
      <c r="Q57" s="151"/>
      <c r="R57" s="151"/>
    </row>
    <row r="58" spans="1:18" ht="21" customHeight="1">
      <c r="A58" s="100"/>
      <c r="B58" s="103" t="s">
        <v>445</v>
      </c>
      <c r="D58" s="104">
        <v>41585</v>
      </c>
      <c r="E58" s="104">
        <v>7486</v>
      </c>
      <c r="F58" s="104">
        <v>4253</v>
      </c>
      <c r="G58" s="104">
        <v>1676</v>
      </c>
      <c r="H58" s="104">
        <v>28170</v>
      </c>
      <c r="I58" s="104">
        <v>306</v>
      </c>
      <c r="J58" s="104">
        <v>27864</v>
      </c>
      <c r="K58" s="104">
        <v>18558</v>
      </c>
      <c r="L58" s="104">
        <v>2116</v>
      </c>
      <c r="M58" s="104">
        <v>7190</v>
      </c>
      <c r="N58" s="121"/>
      <c r="O58" s="122">
        <v>2255</v>
      </c>
      <c r="P58" s="92"/>
      <c r="Q58" s="151"/>
      <c r="R58" s="151"/>
    </row>
    <row r="59" spans="1:18" ht="21" customHeight="1">
      <c r="A59" s="100"/>
      <c r="B59" s="101" t="s">
        <v>446</v>
      </c>
      <c r="C59" s="94"/>
      <c r="D59" s="99">
        <f t="shared" ref="D59:O59" si="11">SUM(D60:D61)</f>
        <v>49576</v>
      </c>
      <c r="E59" s="99">
        <f t="shared" si="11"/>
        <v>10535</v>
      </c>
      <c r="F59" s="99">
        <f t="shared" si="11"/>
        <v>6626</v>
      </c>
      <c r="G59" s="99">
        <f t="shared" si="11"/>
        <v>1343</v>
      </c>
      <c r="H59" s="99">
        <f t="shared" si="11"/>
        <v>31072</v>
      </c>
      <c r="I59" s="99">
        <f t="shared" si="11"/>
        <v>230</v>
      </c>
      <c r="J59" s="99">
        <f t="shared" si="11"/>
        <v>30842</v>
      </c>
      <c r="K59" s="99">
        <f t="shared" si="11"/>
        <v>25885</v>
      </c>
      <c r="L59" s="99">
        <f t="shared" si="11"/>
        <v>2660</v>
      </c>
      <c r="M59" s="99">
        <f t="shared" si="11"/>
        <v>2297</v>
      </c>
      <c r="N59" s="119"/>
      <c r="O59" s="120">
        <f t="shared" si="11"/>
        <v>3335</v>
      </c>
      <c r="P59" s="92"/>
      <c r="Q59" s="151"/>
      <c r="R59" s="151"/>
    </row>
    <row r="60" spans="1:18" ht="21" customHeight="1">
      <c r="A60" s="100"/>
      <c r="B60" s="103" t="s">
        <v>447</v>
      </c>
      <c r="D60" s="104">
        <v>36607</v>
      </c>
      <c r="E60" s="104">
        <v>8023</v>
      </c>
      <c r="F60" s="104">
        <v>4522</v>
      </c>
      <c r="G60" s="104">
        <v>1125</v>
      </c>
      <c r="H60" s="104">
        <v>22937</v>
      </c>
      <c r="I60" s="104">
        <v>169</v>
      </c>
      <c r="J60" s="104">
        <v>22768</v>
      </c>
      <c r="K60" s="104">
        <v>19331</v>
      </c>
      <c r="L60" s="104">
        <v>1392</v>
      </c>
      <c r="M60" s="104">
        <v>2045</v>
      </c>
      <c r="N60" s="121"/>
      <c r="O60" s="122">
        <v>3048</v>
      </c>
      <c r="P60" s="92"/>
      <c r="Q60" s="151"/>
      <c r="R60" s="151"/>
    </row>
    <row r="61" spans="1:18" ht="21" customHeight="1">
      <c r="A61" s="100"/>
      <c r="B61" s="103" t="s">
        <v>448</v>
      </c>
      <c r="D61" s="104">
        <v>12969</v>
      </c>
      <c r="E61" s="104">
        <v>2512</v>
      </c>
      <c r="F61" s="104">
        <v>2104</v>
      </c>
      <c r="G61" s="104">
        <v>218</v>
      </c>
      <c r="H61" s="104">
        <v>8135</v>
      </c>
      <c r="I61" s="104">
        <v>61</v>
      </c>
      <c r="J61" s="104">
        <v>8074</v>
      </c>
      <c r="K61" s="104">
        <v>6554</v>
      </c>
      <c r="L61" s="104">
        <v>1268</v>
      </c>
      <c r="M61" s="104">
        <v>252</v>
      </c>
      <c r="N61" s="121"/>
      <c r="O61" s="122">
        <v>287</v>
      </c>
      <c r="P61" s="92"/>
      <c r="Q61" s="151"/>
      <c r="R61" s="151"/>
    </row>
    <row r="62" spans="1:18" ht="21" customHeight="1">
      <c r="A62" s="100"/>
      <c r="B62" s="101" t="s">
        <v>449</v>
      </c>
      <c r="C62" s="94"/>
      <c r="D62" s="99">
        <f t="shared" ref="D62:O62" si="12">SUM(D63:D68)</f>
        <v>74186</v>
      </c>
      <c r="E62" s="99">
        <f t="shared" si="12"/>
        <v>8928</v>
      </c>
      <c r="F62" s="99">
        <f>SUM(F63:F68)</f>
        <v>7281</v>
      </c>
      <c r="G62" s="99">
        <f t="shared" si="12"/>
        <v>2839</v>
      </c>
      <c r="H62" s="99">
        <f t="shared" si="12"/>
        <v>55138</v>
      </c>
      <c r="I62" s="99">
        <f t="shared" si="12"/>
        <v>486</v>
      </c>
      <c r="J62" s="99">
        <f t="shared" si="12"/>
        <v>54652</v>
      </c>
      <c r="K62" s="99">
        <f t="shared" si="12"/>
        <v>40516</v>
      </c>
      <c r="L62" s="99">
        <f t="shared" si="12"/>
        <v>3566</v>
      </c>
      <c r="M62" s="99">
        <f t="shared" si="12"/>
        <v>10570</v>
      </c>
      <c r="N62" s="119"/>
      <c r="O62" s="120">
        <f t="shared" si="12"/>
        <v>4141</v>
      </c>
      <c r="P62" s="92"/>
      <c r="Q62" s="151"/>
      <c r="R62" s="151"/>
    </row>
    <row r="63" spans="1:18" ht="21" customHeight="1">
      <c r="A63" s="100"/>
      <c r="B63" s="103" t="s">
        <v>450</v>
      </c>
      <c r="D63" s="104">
        <v>5714</v>
      </c>
      <c r="E63" s="104">
        <v>943</v>
      </c>
      <c r="F63" s="104">
        <v>402</v>
      </c>
      <c r="G63" s="104">
        <v>77</v>
      </c>
      <c r="H63" s="104">
        <v>4292</v>
      </c>
      <c r="I63" s="104">
        <v>33</v>
      </c>
      <c r="J63" s="104">
        <v>4259</v>
      </c>
      <c r="K63" s="104">
        <v>3849</v>
      </c>
      <c r="L63" s="104">
        <v>197</v>
      </c>
      <c r="M63" s="104">
        <v>213</v>
      </c>
      <c r="N63" s="121"/>
      <c r="O63" s="122">
        <v>137</v>
      </c>
      <c r="P63" s="92"/>
      <c r="Q63" s="151"/>
      <c r="R63" s="151"/>
    </row>
    <row r="64" spans="1:18" ht="6" customHeight="1">
      <c r="A64" s="100"/>
      <c r="B64" s="103"/>
      <c r="D64" s="104"/>
      <c r="E64" s="104"/>
      <c r="F64" s="104"/>
      <c r="G64" s="104"/>
      <c r="H64" s="104"/>
      <c r="I64" s="104"/>
      <c r="J64" s="104"/>
      <c r="K64" s="104"/>
      <c r="L64" s="104"/>
      <c r="M64" s="104"/>
      <c r="N64" s="104"/>
      <c r="O64" s="122"/>
      <c r="P64" s="92"/>
      <c r="Q64" s="151"/>
      <c r="R64" s="151"/>
    </row>
    <row r="65" spans="1:18" ht="36" customHeight="1">
      <c r="A65" s="100"/>
      <c r="B65" s="103" t="s">
        <v>536</v>
      </c>
      <c r="D65" s="104">
        <v>602</v>
      </c>
      <c r="E65" s="104">
        <v>86</v>
      </c>
      <c r="F65" s="104">
        <v>75</v>
      </c>
      <c r="G65" s="104">
        <v>13</v>
      </c>
      <c r="H65" s="104">
        <v>428</v>
      </c>
      <c r="I65" s="104">
        <v>11</v>
      </c>
      <c r="J65" s="104">
        <v>417</v>
      </c>
      <c r="K65" s="104">
        <v>279</v>
      </c>
      <c r="L65" s="104">
        <v>15</v>
      </c>
      <c r="M65" s="104">
        <v>123</v>
      </c>
      <c r="N65" s="104"/>
      <c r="O65" s="122">
        <v>15</v>
      </c>
      <c r="P65" s="92"/>
      <c r="Q65" s="151"/>
      <c r="R65" s="151"/>
    </row>
    <row r="66" spans="1:18" ht="21" customHeight="1">
      <c r="A66" s="100"/>
      <c r="B66" s="103" t="s">
        <v>452</v>
      </c>
      <c r="D66" s="104">
        <v>8939</v>
      </c>
      <c r="E66" s="104">
        <v>1075</v>
      </c>
      <c r="F66" s="104">
        <v>888</v>
      </c>
      <c r="G66" s="104">
        <v>162</v>
      </c>
      <c r="H66" s="104">
        <v>6814</v>
      </c>
      <c r="I66" s="104">
        <v>38</v>
      </c>
      <c r="J66" s="104">
        <v>6776</v>
      </c>
      <c r="K66" s="104">
        <v>4341</v>
      </c>
      <c r="L66" s="104">
        <v>544</v>
      </c>
      <c r="M66" s="104">
        <v>1891</v>
      </c>
      <c r="N66" s="104"/>
      <c r="O66" s="122">
        <v>349</v>
      </c>
      <c r="P66" s="92"/>
      <c r="Q66" s="151"/>
      <c r="R66" s="151"/>
    </row>
    <row r="67" spans="1:18" ht="21" customHeight="1">
      <c r="A67" s="100"/>
      <c r="B67" s="103" t="s">
        <v>453</v>
      </c>
      <c r="D67" s="104">
        <v>5413</v>
      </c>
      <c r="E67" s="104">
        <v>936</v>
      </c>
      <c r="F67" s="104">
        <v>615</v>
      </c>
      <c r="G67" s="104">
        <v>178</v>
      </c>
      <c r="H67" s="104">
        <v>3684</v>
      </c>
      <c r="I67" s="104">
        <v>28</v>
      </c>
      <c r="J67" s="104">
        <v>3656</v>
      </c>
      <c r="K67" s="104">
        <v>3105</v>
      </c>
      <c r="L67" s="104">
        <v>235</v>
      </c>
      <c r="M67" s="104">
        <v>316</v>
      </c>
      <c r="N67" s="104"/>
      <c r="O67" s="122">
        <v>141</v>
      </c>
      <c r="P67" s="92"/>
      <c r="Q67" s="151"/>
      <c r="R67" s="151"/>
    </row>
    <row r="68" spans="1:18" ht="21" customHeight="1">
      <c r="A68" s="100"/>
      <c r="B68" s="103" t="s">
        <v>455</v>
      </c>
      <c r="D68" s="104">
        <v>53518</v>
      </c>
      <c r="E68" s="104">
        <v>5888</v>
      </c>
      <c r="F68" s="104">
        <v>5301</v>
      </c>
      <c r="G68" s="104">
        <v>2409</v>
      </c>
      <c r="H68" s="104">
        <v>39920</v>
      </c>
      <c r="I68" s="104">
        <v>376</v>
      </c>
      <c r="J68" s="104">
        <v>39544</v>
      </c>
      <c r="K68" s="104">
        <v>28942</v>
      </c>
      <c r="L68" s="104">
        <v>2575</v>
      </c>
      <c r="M68" s="104">
        <v>8027</v>
      </c>
      <c r="N68" s="104"/>
      <c r="O68" s="122">
        <v>3499</v>
      </c>
      <c r="P68" s="92"/>
      <c r="Q68" s="151"/>
      <c r="R68" s="151"/>
    </row>
    <row r="69" spans="1:18" ht="21" customHeight="1">
      <c r="A69" s="100"/>
      <c r="B69" s="101" t="s">
        <v>456</v>
      </c>
      <c r="D69" s="99">
        <f t="shared" ref="D69:M69" si="13">SUM(D70:D76)</f>
        <v>312418</v>
      </c>
      <c r="E69" s="99">
        <f t="shared" si="13"/>
        <v>57864</v>
      </c>
      <c r="F69" s="99">
        <f t="shared" si="13"/>
        <v>30424</v>
      </c>
      <c r="G69" s="99">
        <f t="shared" si="13"/>
        <v>20150</v>
      </c>
      <c r="H69" s="99">
        <f t="shared" si="13"/>
        <v>203980</v>
      </c>
      <c r="I69" s="99">
        <f t="shared" si="13"/>
        <v>2084</v>
      </c>
      <c r="J69" s="99">
        <f t="shared" si="13"/>
        <v>201896</v>
      </c>
      <c r="K69" s="99">
        <f t="shared" si="13"/>
        <v>102209</v>
      </c>
      <c r="L69" s="99">
        <f t="shared" si="13"/>
        <v>23193</v>
      </c>
      <c r="M69" s="99">
        <f t="shared" si="13"/>
        <v>76494</v>
      </c>
      <c r="N69" s="99"/>
      <c r="O69" s="120">
        <f>SUM(O70:O76)</f>
        <v>13668</v>
      </c>
      <c r="P69" s="92"/>
      <c r="Q69" s="151"/>
      <c r="R69" s="151"/>
    </row>
    <row r="70" spans="1:18" ht="21" customHeight="1">
      <c r="A70" s="100"/>
      <c r="B70" s="103" t="s">
        <v>457</v>
      </c>
      <c r="D70" s="104">
        <v>170331</v>
      </c>
      <c r="E70" s="104">
        <v>38736</v>
      </c>
      <c r="F70" s="104">
        <v>17108</v>
      </c>
      <c r="G70" s="104">
        <v>14904</v>
      </c>
      <c r="H70" s="104">
        <v>99583</v>
      </c>
      <c r="I70" s="104">
        <v>1177</v>
      </c>
      <c r="J70" s="104">
        <v>98406</v>
      </c>
      <c r="K70" s="104">
        <v>38469</v>
      </c>
      <c r="L70" s="104">
        <v>13528</v>
      </c>
      <c r="M70" s="104">
        <v>46409</v>
      </c>
      <c r="N70" s="121"/>
      <c r="O70" s="122">
        <v>4676</v>
      </c>
      <c r="P70" s="92"/>
      <c r="Q70" s="151"/>
      <c r="R70" s="151"/>
    </row>
    <row r="71" spans="1:18" ht="21" customHeight="1">
      <c r="A71" s="100"/>
      <c r="B71" s="103" t="s">
        <v>458</v>
      </c>
      <c r="C71" s="94"/>
      <c r="D71" s="104">
        <v>10362</v>
      </c>
      <c r="E71" s="104">
        <v>1460</v>
      </c>
      <c r="F71" s="104">
        <v>1052</v>
      </c>
      <c r="G71" s="104">
        <v>503</v>
      </c>
      <c r="H71" s="104">
        <v>7347</v>
      </c>
      <c r="I71" s="104">
        <v>72</v>
      </c>
      <c r="J71" s="104">
        <v>7275</v>
      </c>
      <c r="K71" s="104">
        <v>3876</v>
      </c>
      <c r="L71" s="104">
        <v>611</v>
      </c>
      <c r="M71" s="104">
        <v>2788</v>
      </c>
      <c r="N71" s="121"/>
      <c r="O71" s="122">
        <v>827</v>
      </c>
      <c r="P71" s="92"/>
      <c r="Q71" s="151"/>
      <c r="R71" s="151"/>
    </row>
    <row r="72" spans="1:18" ht="21" customHeight="1">
      <c r="A72" s="100"/>
      <c r="B72" s="103" t="s">
        <v>459</v>
      </c>
      <c r="D72" s="104">
        <v>75520</v>
      </c>
      <c r="E72" s="104">
        <v>11823</v>
      </c>
      <c r="F72" s="104">
        <v>6618</v>
      </c>
      <c r="G72" s="104">
        <v>2806</v>
      </c>
      <c r="H72" s="104">
        <v>54273</v>
      </c>
      <c r="I72" s="104">
        <v>499</v>
      </c>
      <c r="J72" s="104">
        <v>53774</v>
      </c>
      <c r="K72" s="104">
        <v>34840</v>
      </c>
      <c r="L72" s="104">
        <v>5831</v>
      </c>
      <c r="M72" s="104">
        <v>13103</v>
      </c>
      <c r="N72" s="121"/>
      <c r="O72" s="122">
        <v>6180</v>
      </c>
      <c r="P72" s="92"/>
      <c r="Q72" s="151"/>
      <c r="R72" s="151"/>
    </row>
    <row r="73" spans="1:18" ht="21" customHeight="1">
      <c r="A73" s="100"/>
      <c r="B73" s="103" t="s">
        <v>460</v>
      </c>
      <c r="D73" s="104">
        <v>26919</v>
      </c>
      <c r="E73" s="104">
        <v>2483</v>
      </c>
      <c r="F73" s="104">
        <v>2103</v>
      </c>
      <c r="G73" s="104">
        <v>876</v>
      </c>
      <c r="H73" s="104">
        <v>21457</v>
      </c>
      <c r="I73" s="104">
        <v>132</v>
      </c>
      <c r="J73" s="104">
        <v>21325</v>
      </c>
      <c r="K73" s="104">
        <v>11239</v>
      </c>
      <c r="L73" s="104">
        <v>1573</v>
      </c>
      <c r="M73" s="104">
        <v>8513</v>
      </c>
      <c r="N73" s="121"/>
      <c r="O73" s="122">
        <v>822</v>
      </c>
      <c r="P73" s="92"/>
      <c r="Q73" s="151"/>
      <c r="R73" s="151"/>
    </row>
    <row r="74" spans="1:18" ht="21" customHeight="1">
      <c r="A74" s="100"/>
      <c r="B74" s="103" t="s">
        <v>461</v>
      </c>
      <c r="D74" s="104">
        <v>23310</v>
      </c>
      <c r="E74" s="104">
        <v>2775</v>
      </c>
      <c r="F74" s="104">
        <v>2793</v>
      </c>
      <c r="G74" s="104">
        <v>903</v>
      </c>
      <c r="H74" s="104">
        <v>16839</v>
      </c>
      <c r="I74" s="104">
        <v>161</v>
      </c>
      <c r="J74" s="104">
        <v>16678</v>
      </c>
      <c r="K74" s="104">
        <v>10488</v>
      </c>
      <c r="L74" s="104">
        <v>1357</v>
      </c>
      <c r="M74" s="104">
        <v>4833</v>
      </c>
      <c r="N74" s="121"/>
      <c r="O74" s="122">
        <v>655</v>
      </c>
      <c r="P74" s="92"/>
      <c r="Q74" s="151"/>
      <c r="R74" s="151"/>
    </row>
    <row r="75" spans="1:18" ht="21" customHeight="1">
      <c r="A75" s="100"/>
      <c r="B75" s="103" t="s">
        <v>462</v>
      </c>
      <c r="D75" s="104">
        <v>5628</v>
      </c>
      <c r="E75" s="104">
        <v>496</v>
      </c>
      <c r="F75" s="104">
        <v>703</v>
      </c>
      <c r="G75" s="104">
        <v>150</v>
      </c>
      <c r="H75" s="104">
        <v>4279</v>
      </c>
      <c r="I75" s="104">
        <v>31</v>
      </c>
      <c r="J75" s="104">
        <v>4248</v>
      </c>
      <c r="K75" s="104">
        <v>3164</v>
      </c>
      <c r="L75" s="104">
        <v>293</v>
      </c>
      <c r="M75" s="104">
        <v>791</v>
      </c>
      <c r="N75" s="121"/>
      <c r="O75" s="122">
        <v>413</v>
      </c>
      <c r="P75" s="92"/>
      <c r="Q75" s="151"/>
      <c r="R75" s="151"/>
    </row>
    <row r="76" spans="1:18" ht="21" customHeight="1">
      <c r="A76" s="105"/>
      <c r="B76" s="103" t="s">
        <v>463</v>
      </c>
      <c r="C76" s="94"/>
      <c r="D76" s="104">
        <v>348</v>
      </c>
      <c r="E76" s="104">
        <v>91</v>
      </c>
      <c r="F76" s="104">
        <v>47</v>
      </c>
      <c r="G76" s="104">
        <v>8</v>
      </c>
      <c r="H76" s="104">
        <v>202</v>
      </c>
      <c r="I76" s="104">
        <v>12</v>
      </c>
      <c r="J76" s="104">
        <v>190</v>
      </c>
      <c r="K76" s="104">
        <v>133</v>
      </c>
      <c r="L76" s="104">
        <v>0</v>
      </c>
      <c r="M76" s="104">
        <v>57</v>
      </c>
      <c r="N76" s="121"/>
      <c r="O76" s="122">
        <v>95</v>
      </c>
      <c r="P76" s="92"/>
      <c r="Q76" s="151"/>
      <c r="R76" s="151"/>
    </row>
    <row r="77" spans="1:18" ht="21" customHeight="1">
      <c r="A77" s="100"/>
      <c r="B77" s="101" t="s">
        <v>464</v>
      </c>
      <c r="C77" s="94"/>
      <c r="D77" s="99">
        <f t="shared" ref="D77:O77" si="14">SUM(D78)</f>
        <v>34966</v>
      </c>
      <c r="E77" s="99">
        <f t="shared" si="14"/>
        <v>6275</v>
      </c>
      <c r="F77" s="99">
        <f t="shared" si="14"/>
        <v>3782</v>
      </c>
      <c r="G77" s="99">
        <f t="shared" si="14"/>
        <v>1579</v>
      </c>
      <c r="H77" s="99">
        <f t="shared" si="14"/>
        <v>23330</v>
      </c>
      <c r="I77" s="99">
        <f t="shared" si="14"/>
        <v>267</v>
      </c>
      <c r="J77" s="99">
        <f t="shared" si="14"/>
        <v>23063</v>
      </c>
      <c r="K77" s="99">
        <f t="shared" si="14"/>
        <v>23055</v>
      </c>
      <c r="L77" s="99">
        <f t="shared" si="14"/>
        <v>1734</v>
      </c>
      <c r="M77" s="99">
        <f t="shared" si="14"/>
        <v>-1726</v>
      </c>
      <c r="N77" s="119"/>
      <c r="O77" s="120">
        <f t="shared" si="14"/>
        <v>1572</v>
      </c>
      <c r="P77" s="92"/>
      <c r="Q77" s="151"/>
      <c r="R77" s="151"/>
    </row>
    <row r="78" spans="1:18" ht="21" customHeight="1">
      <c r="A78" s="100"/>
      <c r="B78" s="103" t="s">
        <v>465</v>
      </c>
      <c r="D78" s="104">
        <v>34966</v>
      </c>
      <c r="E78" s="104">
        <v>6275</v>
      </c>
      <c r="F78" s="104">
        <v>3782</v>
      </c>
      <c r="G78" s="104">
        <v>1579</v>
      </c>
      <c r="H78" s="104">
        <v>23330</v>
      </c>
      <c r="I78" s="104">
        <v>267</v>
      </c>
      <c r="J78" s="104">
        <v>23063</v>
      </c>
      <c r="K78" s="104">
        <v>23055</v>
      </c>
      <c r="L78" s="104">
        <v>1734</v>
      </c>
      <c r="M78" s="104">
        <v>-1726</v>
      </c>
      <c r="N78" s="121"/>
      <c r="O78" s="122">
        <v>1572</v>
      </c>
      <c r="P78" s="92"/>
      <c r="Q78" s="151"/>
      <c r="R78" s="151"/>
    </row>
    <row r="79" spans="1:18" ht="21" customHeight="1">
      <c r="A79" s="100"/>
      <c r="B79" s="101">
        <v>47</v>
      </c>
      <c r="D79" s="99">
        <f t="shared" ref="D79:O79" si="15">D80+D83+D91+D93+D97+D103+D109+D119+D123</f>
        <v>1442212</v>
      </c>
      <c r="E79" s="99">
        <f t="shared" si="15"/>
        <v>208224</v>
      </c>
      <c r="F79" s="99">
        <f t="shared" si="15"/>
        <v>158816</v>
      </c>
      <c r="G79" s="99">
        <f t="shared" si="15"/>
        <v>159867</v>
      </c>
      <c r="H79" s="99">
        <f t="shared" si="15"/>
        <v>915305</v>
      </c>
      <c r="I79" s="99">
        <f t="shared" si="15"/>
        <v>8114</v>
      </c>
      <c r="J79" s="99">
        <f t="shared" si="15"/>
        <v>907191</v>
      </c>
      <c r="K79" s="99">
        <f t="shared" si="15"/>
        <v>573164</v>
      </c>
      <c r="L79" s="99">
        <f t="shared" si="15"/>
        <v>88937</v>
      </c>
      <c r="M79" s="99">
        <f t="shared" si="15"/>
        <v>245090</v>
      </c>
      <c r="N79" s="119"/>
      <c r="O79" s="120">
        <f t="shared" si="15"/>
        <v>46494</v>
      </c>
      <c r="P79" s="92"/>
      <c r="Q79" s="151"/>
      <c r="R79" s="151"/>
    </row>
    <row r="80" spans="1:18" ht="21" customHeight="1">
      <c r="A80" s="100"/>
      <c r="B80" s="101" t="s">
        <v>466</v>
      </c>
      <c r="D80" s="99">
        <f t="shared" ref="D80:O80" si="16">D81+D82</f>
        <v>525615</v>
      </c>
      <c r="E80" s="99">
        <f t="shared" si="16"/>
        <v>85327</v>
      </c>
      <c r="F80" s="99">
        <f t="shared" si="16"/>
        <v>56701</v>
      </c>
      <c r="G80" s="99">
        <f t="shared" si="16"/>
        <v>47978</v>
      </c>
      <c r="H80" s="99">
        <f t="shared" si="16"/>
        <v>335609</v>
      </c>
      <c r="I80" s="99">
        <f t="shared" si="16"/>
        <v>2423</v>
      </c>
      <c r="J80" s="99">
        <f t="shared" si="16"/>
        <v>333186</v>
      </c>
      <c r="K80" s="99">
        <f t="shared" si="16"/>
        <v>201603</v>
      </c>
      <c r="L80" s="99">
        <f t="shared" si="16"/>
        <v>37755</v>
      </c>
      <c r="M80" s="99">
        <f t="shared" si="16"/>
        <v>93828</v>
      </c>
      <c r="N80" s="119"/>
      <c r="O80" s="120">
        <f t="shared" si="16"/>
        <v>9997</v>
      </c>
      <c r="P80" s="92"/>
      <c r="Q80" s="151"/>
      <c r="R80" s="151"/>
    </row>
    <row r="81" spans="1:18" ht="21" customHeight="1">
      <c r="A81" s="100"/>
      <c r="B81" s="103" t="s">
        <v>467</v>
      </c>
      <c r="D81" s="104">
        <v>480197</v>
      </c>
      <c r="E81" s="104">
        <v>77404</v>
      </c>
      <c r="F81" s="104">
        <v>49548</v>
      </c>
      <c r="G81" s="104">
        <v>37974</v>
      </c>
      <c r="H81" s="104">
        <v>315271</v>
      </c>
      <c r="I81" s="104">
        <v>1991</v>
      </c>
      <c r="J81" s="104">
        <v>313280</v>
      </c>
      <c r="K81" s="104">
        <v>181766</v>
      </c>
      <c r="L81" s="104">
        <v>34190</v>
      </c>
      <c r="M81" s="104">
        <v>97324</v>
      </c>
      <c r="N81" s="121"/>
      <c r="O81" s="122">
        <v>7654</v>
      </c>
      <c r="P81" s="92"/>
      <c r="Q81" s="151"/>
      <c r="R81" s="151"/>
    </row>
    <row r="82" spans="1:18" ht="21" customHeight="1">
      <c r="A82" s="100"/>
      <c r="B82" s="103" t="s">
        <v>468</v>
      </c>
      <c r="C82" s="94"/>
      <c r="D82" s="104">
        <v>45418</v>
      </c>
      <c r="E82" s="104">
        <v>7923</v>
      </c>
      <c r="F82" s="104">
        <v>7153</v>
      </c>
      <c r="G82" s="104">
        <v>10004</v>
      </c>
      <c r="H82" s="104">
        <v>20338</v>
      </c>
      <c r="I82" s="104">
        <v>432</v>
      </c>
      <c r="J82" s="104">
        <v>19906</v>
      </c>
      <c r="K82" s="104">
        <v>19837</v>
      </c>
      <c r="L82" s="104">
        <v>3565</v>
      </c>
      <c r="M82" s="104">
        <v>-3496</v>
      </c>
      <c r="N82" s="121"/>
      <c r="O82" s="122">
        <v>2343</v>
      </c>
      <c r="P82" s="92"/>
      <c r="Q82" s="151"/>
      <c r="R82" s="151"/>
    </row>
    <row r="83" spans="1:18" ht="21" customHeight="1">
      <c r="A83" s="100"/>
      <c r="B83" s="101" t="s">
        <v>469</v>
      </c>
      <c r="C83" s="94"/>
      <c r="D83" s="99">
        <f t="shared" ref="D83:O83" si="17">D84+D85+D86+D87+D88+D89+D90</f>
        <v>91683</v>
      </c>
      <c r="E83" s="99">
        <f t="shared" si="17"/>
        <v>19946</v>
      </c>
      <c r="F83" s="99">
        <f t="shared" si="17"/>
        <v>7202</v>
      </c>
      <c r="G83" s="99">
        <f t="shared" si="17"/>
        <v>6854</v>
      </c>
      <c r="H83" s="99">
        <f t="shared" si="17"/>
        <v>57681</v>
      </c>
      <c r="I83" s="99">
        <f t="shared" si="17"/>
        <v>624</v>
      </c>
      <c r="J83" s="99">
        <f t="shared" si="17"/>
        <v>57057</v>
      </c>
      <c r="K83" s="99">
        <f t="shared" si="17"/>
        <v>35755</v>
      </c>
      <c r="L83" s="99">
        <f t="shared" si="17"/>
        <v>4974</v>
      </c>
      <c r="M83" s="99">
        <f t="shared" si="17"/>
        <v>16328</v>
      </c>
      <c r="N83" s="119"/>
      <c r="O83" s="120">
        <f t="shared" si="17"/>
        <v>1789</v>
      </c>
      <c r="P83" s="92"/>
      <c r="Q83" s="151"/>
      <c r="R83" s="151"/>
    </row>
    <row r="84" spans="1:18" ht="21" customHeight="1">
      <c r="A84" s="100"/>
      <c r="B84" s="103" t="s">
        <v>470</v>
      </c>
      <c r="D84" s="104">
        <v>23553</v>
      </c>
      <c r="E84" s="104">
        <v>4378</v>
      </c>
      <c r="F84" s="104">
        <v>2033</v>
      </c>
      <c r="G84" s="104">
        <v>2471</v>
      </c>
      <c r="H84" s="104">
        <v>14671</v>
      </c>
      <c r="I84" s="104">
        <v>150</v>
      </c>
      <c r="J84" s="104">
        <v>14521</v>
      </c>
      <c r="K84" s="104">
        <v>10371</v>
      </c>
      <c r="L84" s="104">
        <v>1884</v>
      </c>
      <c r="M84" s="104">
        <v>2266</v>
      </c>
      <c r="N84" s="121"/>
      <c r="O84" s="122">
        <v>719</v>
      </c>
      <c r="P84" s="92"/>
      <c r="Q84" s="151"/>
      <c r="R84" s="151"/>
    </row>
    <row r="85" spans="1:18" ht="21" customHeight="1">
      <c r="A85" s="100"/>
      <c r="B85" s="103" t="s">
        <v>471</v>
      </c>
      <c r="D85" s="104">
        <v>39565</v>
      </c>
      <c r="E85" s="104">
        <v>9873</v>
      </c>
      <c r="F85" s="104">
        <v>3285</v>
      </c>
      <c r="G85" s="104">
        <v>2388</v>
      </c>
      <c r="H85" s="104">
        <v>24019</v>
      </c>
      <c r="I85" s="104">
        <v>284</v>
      </c>
      <c r="J85" s="104">
        <v>23735</v>
      </c>
      <c r="K85" s="104">
        <v>14546</v>
      </c>
      <c r="L85" s="104">
        <v>1448</v>
      </c>
      <c r="M85" s="104">
        <v>7741</v>
      </c>
      <c r="N85" s="121"/>
      <c r="O85" s="122">
        <v>758</v>
      </c>
      <c r="P85" s="92"/>
      <c r="Q85" s="151"/>
      <c r="R85" s="151"/>
    </row>
    <row r="86" spans="1:18" ht="21" customHeight="1">
      <c r="A86" s="100"/>
      <c r="B86" s="103" t="s">
        <v>472</v>
      </c>
      <c r="C86" s="94"/>
      <c r="D86" s="104">
        <v>16176</v>
      </c>
      <c r="E86" s="104">
        <v>3436</v>
      </c>
      <c r="F86" s="104">
        <v>1032</v>
      </c>
      <c r="G86" s="104">
        <v>812</v>
      </c>
      <c r="H86" s="104">
        <v>10896</v>
      </c>
      <c r="I86" s="104">
        <v>102</v>
      </c>
      <c r="J86" s="104">
        <v>10794</v>
      </c>
      <c r="K86" s="104">
        <v>5852</v>
      </c>
      <c r="L86" s="104">
        <v>1062</v>
      </c>
      <c r="M86" s="104">
        <v>3880</v>
      </c>
      <c r="N86" s="121"/>
      <c r="O86" s="122">
        <v>161</v>
      </c>
      <c r="P86" s="92"/>
      <c r="Q86" s="151"/>
      <c r="R86" s="151"/>
    </row>
    <row r="87" spans="1:18" ht="21" customHeight="1">
      <c r="A87" s="100"/>
      <c r="B87" s="103" t="s">
        <v>473</v>
      </c>
      <c r="D87" s="104">
        <v>3423</v>
      </c>
      <c r="E87" s="104">
        <v>379</v>
      </c>
      <c r="F87" s="104">
        <v>88</v>
      </c>
      <c r="G87" s="104">
        <v>139</v>
      </c>
      <c r="H87" s="104">
        <v>2817</v>
      </c>
      <c r="I87" s="104">
        <v>13</v>
      </c>
      <c r="J87" s="104">
        <v>2804</v>
      </c>
      <c r="K87" s="104">
        <v>1890</v>
      </c>
      <c r="L87" s="104">
        <v>81</v>
      </c>
      <c r="M87" s="104">
        <v>833</v>
      </c>
      <c r="N87" s="121"/>
      <c r="O87" s="122">
        <v>4</v>
      </c>
      <c r="P87" s="92"/>
      <c r="Q87" s="151"/>
      <c r="R87" s="151"/>
    </row>
    <row r="88" spans="1:18" ht="21" customHeight="1">
      <c r="A88" s="100"/>
      <c r="B88" s="103" t="s">
        <v>474</v>
      </c>
      <c r="D88" s="104">
        <v>2111</v>
      </c>
      <c r="E88" s="104">
        <v>465</v>
      </c>
      <c r="F88" s="104">
        <v>314</v>
      </c>
      <c r="G88" s="104">
        <v>163</v>
      </c>
      <c r="H88" s="104">
        <v>1169</v>
      </c>
      <c r="I88" s="104">
        <v>40</v>
      </c>
      <c r="J88" s="104">
        <v>1129</v>
      </c>
      <c r="K88" s="104">
        <v>930</v>
      </c>
      <c r="L88" s="104">
        <v>116</v>
      </c>
      <c r="M88" s="104">
        <v>83</v>
      </c>
      <c r="N88" s="121"/>
      <c r="O88" s="122">
        <v>106</v>
      </c>
      <c r="P88" s="92"/>
      <c r="Q88" s="151"/>
      <c r="R88" s="151"/>
    </row>
    <row r="89" spans="1:18" ht="21" customHeight="1">
      <c r="A89" s="100"/>
      <c r="B89" s="103" t="s">
        <v>475</v>
      </c>
      <c r="D89" s="104">
        <v>450</v>
      </c>
      <c r="E89" s="104">
        <v>30</v>
      </c>
      <c r="F89" s="104">
        <v>75</v>
      </c>
      <c r="G89" s="104">
        <v>89</v>
      </c>
      <c r="H89" s="104">
        <v>256</v>
      </c>
      <c r="I89" s="104">
        <v>6</v>
      </c>
      <c r="J89" s="104">
        <v>250</v>
      </c>
      <c r="K89" s="104">
        <v>150</v>
      </c>
      <c r="L89" s="104">
        <v>19</v>
      </c>
      <c r="M89" s="104">
        <v>81</v>
      </c>
      <c r="N89" s="121"/>
      <c r="O89" s="122">
        <v>23</v>
      </c>
      <c r="P89" s="92"/>
      <c r="Q89" s="151"/>
      <c r="R89" s="151"/>
    </row>
    <row r="90" spans="1:18" ht="21" customHeight="1">
      <c r="A90" s="100"/>
      <c r="B90" s="103" t="s">
        <v>476</v>
      </c>
      <c r="C90" s="94"/>
      <c r="D90" s="104">
        <v>6405</v>
      </c>
      <c r="E90" s="104">
        <v>1385</v>
      </c>
      <c r="F90" s="104">
        <v>375</v>
      </c>
      <c r="G90" s="104">
        <v>792</v>
      </c>
      <c r="H90" s="104">
        <v>3853</v>
      </c>
      <c r="I90" s="104">
        <v>29</v>
      </c>
      <c r="J90" s="104">
        <v>3824</v>
      </c>
      <c r="K90" s="104">
        <v>2016</v>
      </c>
      <c r="L90" s="104">
        <v>364</v>
      </c>
      <c r="M90" s="104">
        <v>1444</v>
      </c>
      <c r="N90" s="121"/>
      <c r="O90" s="122">
        <v>18</v>
      </c>
      <c r="P90" s="92"/>
      <c r="Q90" s="151"/>
      <c r="R90" s="151"/>
    </row>
    <row r="91" spans="1:18" ht="21" customHeight="1">
      <c r="A91" s="100"/>
      <c r="B91" s="101" t="s">
        <v>477</v>
      </c>
      <c r="D91" s="99">
        <f t="shared" ref="D91:O91" si="18">D92</f>
        <v>39832</v>
      </c>
      <c r="E91" s="99">
        <f t="shared" si="18"/>
        <v>5918</v>
      </c>
      <c r="F91" s="99">
        <f t="shared" si="18"/>
        <v>4092</v>
      </c>
      <c r="G91" s="99">
        <f t="shared" si="18"/>
        <v>1793</v>
      </c>
      <c r="H91" s="99">
        <f t="shared" si="18"/>
        <v>28029</v>
      </c>
      <c r="I91" s="99">
        <f t="shared" si="18"/>
        <v>350</v>
      </c>
      <c r="J91" s="99">
        <f t="shared" si="18"/>
        <v>27679</v>
      </c>
      <c r="K91" s="99">
        <f t="shared" si="18"/>
        <v>21777</v>
      </c>
      <c r="L91" s="99">
        <f t="shared" si="18"/>
        <v>2642</v>
      </c>
      <c r="M91" s="99">
        <f t="shared" si="18"/>
        <v>3260</v>
      </c>
      <c r="N91" s="119"/>
      <c r="O91" s="120">
        <f t="shared" si="18"/>
        <v>2120</v>
      </c>
      <c r="P91" s="92"/>
      <c r="Q91" s="151"/>
      <c r="R91" s="151"/>
    </row>
    <row r="92" spans="1:18" ht="21" customHeight="1">
      <c r="A92" s="100"/>
      <c r="B92" s="103" t="s">
        <v>478</v>
      </c>
      <c r="D92" s="104">
        <v>39832</v>
      </c>
      <c r="E92" s="104">
        <v>5918</v>
      </c>
      <c r="F92" s="104">
        <v>4092</v>
      </c>
      <c r="G92" s="104">
        <v>1793</v>
      </c>
      <c r="H92" s="104">
        <v>28029</v>
      </c>
      <c r="I92" s="104">
        <v>350</v>
      </c>
      <c r="J92" s="104">
        <v>27679</v>
      </c>
      <c r="K92" s="104">
        <v>21777</v>
      </c>
      <c r="L92" s="104">
        <v>2642</v>
      </c>
      <c r="M92" s="104">
        <v>3260</v>
      </c>
      <c r="N92" s="121"/>
      <c r="O92" s="122">
        <v>2120</v>
      </c>
      <c r="P92" s="92"/>
      <c r="Q92" s="151"/>
      <c r="R92" s="151"/>
    </row>
    <row r="93" spans="1:18" ht="21" customHeight="1">
      <c r="A93" s="100"/>
      <c r="B93" s="101" t="s">
        <v>479</v>
      </c>
      <c r="D93" s="99">
        <f t="shared" ref="D93:O93" si="19">D94+D95+D96</f>
        <v>55056</v>
      </c>
      <c r="E93" s="99">
        <f t="shared" si="19"/>
        <v>8258</v>
      </c>
      <c r="F93" s="99">
        <f t="shared" si="19"/>
        <v>6153</v>
      </c>
      <c r="G93" s="99">
        <f t="shared" si="19"/>
        <v>3640</v>
      </c>
      <c r="H93" s="99">
        <f t="shared" si="19"/>
        <v>37005</v>
      </c>
      <c r="I93" s="99">
        <f t="shared" si="19"/>
        <v>436</v>
      </c>
      <c r="J93" s="99">
        <f t="shared" si="19"/>
        <v>36569</v>
      </c>
      <c r="K93" s="99">
        <f t="shared" si="19"/>
        <v>26505</v>
      </c>
      <c r="L93" s="99">
        <f t="shared" si="19"/>
        <v>3532</v>
      </c>
      <c r="M93" s="99">
        <f t="shared" si="19"/>
        <v>6532</v>
      </c>
      <c r="N93" s="119"/>
      <c r="O93" s="120">
        <f t="shared" si="19"/>
        <v>1499</v>
      </c>
      <c r="P93" s="92"/>
      <c r="Q93" s="151"/>
      <c r="R93" s="151"/>
    </row>
    <row r="94" spans="1:18" ht="21" customHeight="1">
      <c r="A94" s="100"/>
      <c r="B94" s="103" t="s">
        <v>480</v>
      </c>
      <c r="C94" s="94"/>
      <c r="D94" s="104">
        <v>25563</v>
      </c>
      <c r="E94" s="104">
        <v>4402</v>
      </c>
      <c r="F94" s="104">
        <v>2601</v>
      </c>
      <c r="G94" s="104">
        <v>1215</v>
      </c>
      <c r="H94" s="104">
        <v>17345</v>
      </c>
      <c r="I94" s="104">
        <v>214</v>
      </c>
      <c r="J94" s="104">
        <v>17131</v>
      </c>
      <c r="K94" s="104">
        <v>13447</v>
      </c>
      <c r="L94" s="104">
        <v>1904</v>
      </c>
      <c r="M94" s="104">
        <v>1780</v>
      </c>
      <c r="N94" s="121"/>
      <c r="O94" s="122">
        <v>421</v>
      </c>
      <c r="P94" s="92"/>
      <c r="Q94" s="151"/>
      <c r="R94" s="151"/>
    </row>
    <row r="95" spans="1:18" ht="21" customHeight="1">
      <c r="A95" s="100"/>
      <c r="B95" s="103" t="s">
        <v>481</v>
      </c>
      <c r="D95" s="104">
        <v>18199</v>
      </c>
      <c r="E95" s="104">
        <v>1640</v>
      </c>
      <c r="F95" s="104">
        <v>1597</v>
      </c>
      <c r="G95" s="104">
        <v>893</v>
      </c>
      <c r="H95" s="104">
        <v>14069</v>
      </c>
      <c r="I95" s="104">
        <v>176</v>
      </c>
      <c r="J95" s="104">
        <v>13893</v>
      </c>
      <c r="K95" s="104">
        <v>9455</v>
      </c>
      <c r="L95" s="104">
        <v>885</v>
      </c>
      <c r="M95" s="104">
        <v>3553</v>
      </c>
      <c r="N95" s="121"/>
      <c r="O95" s="122">
        <v>859</v>
      </c>
      <c r="P95" s="92"/>
      <c r="Q95" s="151"/>
      <c r="R95" s="151"/>
    </row>
    <row r="96" spans="1:18" ht="21" customHeight="1">
      <c r="A96" s="100"/>
      <c r="B96" s="103" t="s">
        <v>482</v>
      </c>
      <c r="D96" s="104">
        <v>11294</v>
      </c>
      <c r="E96" s="104">
        <v>2216</v>
      </c>
      <c r="F96" s="104">
        <v>1955</v>
      </c>
      <c r="G96" s="104">
        <v>1532</v>
      </c>
      <c r="H96" s="104">
        <v>5591</v>
      </c>
      <c r="I96" s="104">
        <v>46</v>
      </c>
      <c r="J96" s="104">
        <v>5545</v>
      </c>
      <c r="K96" s="104">
        <v>3603</v>
      </c>
      <c r="L96" s="104">
        <v>743</v>
      </c>
      <c r="M96" s="104">
        <v>1199</v>
      </c>
      <c r="N96" s="121"/>
      <c r="O96" s="122">
        <v>219</v>
      </c>
      <c r="P96" s="92"/>
      <c r="Q96" s="151"/>
      <c r="R96" s="151"/>
    </row>
    <row r="97" spans="1:18" ht="21" customHeight="1">
      <c r="A97" s="100"/>
      <c r="B97" s="101" t="s">
        <v>483</v>
      </c>
      <c r="D97" s="99">
        <f t="shared" ref="D97:O97" si="20">D98+D99+D100+D101+D102</f>
        <v>198494</v>
      </c>
      <c r="E97" s="99">
        <f t="shared" si="20"/>
        <v>32645</v>
      </c>
      <c r="F97" s="99">
        <f t="shared" si="20"/>
        <v>26050</v>
      </c>
      <c r="G97" s="99">
        <f t="shared" si="20"/>
        <v>15949</v>
      </c>
      <c r="H97" s="99">
        <f t="shared" si="20"/>
        <v>123850</v>
      </c>
      <c r="I97" s="99">
        <f t="shared" si="20"/>
        <v>1389</v>
      </c>
      <c r="J97" s="99">
        <f t="shared" si="20"/>
        <v>122461</v>
      </c>
      <c r="K97" s="99">
        <f t="shared" si="20"/>
        <v>75714</v>
      </c>
      <c r="L97" s="99">
        <f t="shared" si="20"/>
        <v>11598</v>
      </c>
      <c r="M97" s="99">
        <f t="shared" si="20"/>
        <v>35149</v>
      </c>
      <c r="N97" s="119"/>
      <c r="O97" s="120">
        <f t="shared" si="20"/>
        <v>13164</v>
      </c>
      <c r="P97" s="92"/>
      <c r="Q97" s="151"/>
      <c r="R97" s="151"/>
    </row>
    <row r="98" spans="1:18" ht="21" customHeight="1">
      <c r="A98" s="100"/>
      <c r="B98" s="103" t="s">
        <v>484</v>
      </c>
      <c r="C98" s="94"/>
      <c r="D98" s="104">
        <v>4075</v>
      </c>
      <c r="E98" s="104">
        <v>386</v>
      </c>
      <c r="F98" s="104">
        <v>548</v>
      </c>
      <c r="G98" s="104">
        <v>574</v>
      </c>
      <c r="H98" s="104">
        <v>2567</v>
      </c>
      <c r="I98" s="104">
        <v>56</v>
      </c>
      <c r="J98" s="104">
        <v>2511</v>
      </c>
      <c r="K98" s="104">
        <v>2156</v>
      </c>
      <c r="L98" s="104">
        <v>219</v>
      </c>
      <c r="M98" s="104">
        <v>136</v>
      </c>
      <c r="N98" s="121"/>
      <c r="O98" s="122">
        <v>384</v>
      </c>
      <c r="P98" s="92"/>
      <c r="Q98" s="151"/>
      <c r="R98" s="151"/>
    </row>
    <row r="99" spans="1:18" ht="21" customHeight="1">
      <c r="A99" s="100"/>
      <c r="B99" s="103" t="s">
        <v>485</v>
      </c>
      <c r="D99" s="104">
        <v>64970</v>
      </c>
      <c r="E99" s="104">
        <v>9257</v>
      </c>
      <c r="F99" s="104">
        <v>7296</v>
      </c>
      <c r="G99" s="104">
        <v>3222</v>
      </c>
      <c r="H99" s="104">
        <v>45195</v>
      </c>
      <c r="I99" s="104">
        <v>618</v>
      </c>
      <c r="J99" s="104">
        <v>44577</v>
      </c>
      <c r="K99" s="104">
        <v>26001</v>
      </c>
      <c r="L99" s="104">
        <v>3476</v>
      </c>
      <c r="M99" s="104">
        <v>15100</v>
      </c>
      <c r="N99" s="121"/>
      <c r="O99" s="122">
        <v>5846</v>
      </c>
      <c r="P99" s="92"/>
      <c r="Q99" s="151"/>
      <c r="R99" s="151"/>
    </row>
    <row r="100" spans="1:18" ht="21" customHeight="1">
      <c r="A100" s="100"/>
      <c r="B100" s="103" t="s">
        <v>486</v>
      </c>
      <c r="D100" s="104">
        <v>6326</v>
      </c>
      <c r="E100" s="104">
        <v>1361</v>
      </c>
      <c r="F100" s="104">
        <v>1003</v>
      </c>
      <c r="G100" s="104">
        <v>412</v>
      </c>
      <c r="H100" s="104">
        <v>3550</v>
      </c>
      <c r="I100" s="104">
        <v>57</v>
      </c>
      <c r="J100" s="104">
        <v>3493</v>
      </c>
      <c r="K100" s="104">
        <v>3015</v>
      </c>
      <c r="L100" s="104">
        <v>590</v>
      </c>
      <c r="M100" s="104">
        <v>-112</v>
      </c>
      <c r="N100" s="121"/>
      <c r="O100" s="122">
        <v>632</v>
      </c>
      <c r="P100" s="92"/>
      <c r="Q100" s="151"/>
      <c r="R100" s="151"/>
    </row>
    <row r="101" spans="1:18" ht="21" customHeight="1">
      <c r="A101" s="100"/>
      <c r="B101" s="103" t="s">
        <v>487</v>
      </c>
      <c r="D101" s="104">
        <v>32817</v>
      </c>
      <c r="E101" s="104">
        <v>6649</v>
      </c>
      <c r="F101" s="104">
        <v>4433</v>
      </c>
      <c r="G101" s="104">
        <v>3143</v>
      </c>
      <c r="H101" s="104">
        <v>18592</v>
      </c>
      <c r="I101" s="104">
        <v>255</v>
      </c>
      <c r="J101" s="104">
        <v>18337</v>
      </c>
      <c r="K101" s="104">
        <v>12103</v>
      </c>
      <c r="L101" s="104">
        <v>1331</v>
      </c>
      <c r="M101" s="104">
        <v>4903</v>
      </c>
      <c r="N101" s="121"/>
      <c r="O101" s="122">
        <v>2259</v>
      </c>
      <c r="P101" s="92"/>
      <c r="Q101" s="151"/>
      <c r="R101" s="151"/>
    </row>
    <row r="102" spans="1:18" ht="21" customHeight="1">
      <c r="A102" s="100"/>
      <c r="B102" s="103" t="s">
        <v>488</v>
      </c>
      <c r="D102" s="104">
        <v>90306</v>
      </c>
      <c r="E102" s="104">
        <v>14992</v>
      </c>
      <c r="F102" s="104">
        <v>12770</v>
      </c>
      <c r="G102" s="104">
        <v>8598</v>
      </c>
      <c r="H102" s="104">
        <v>53946</v>
      </c>
      <c r="I102" s="104">
        <v>403</v>
      </c>
      <c r="J102" s="104">
        <v>53543</v>
      </c>
      <c r="K102" s="104">
        <v>32439</v>
      </c>
      <c r="L102" s="104">
        <v>5982</v>
      </c>
      <c r="M102" s="104">
        <v>15122</v>
      </c>
      <c r="N102" s="121"/>
      <c r="O102" s="122">
        <v>4043</v>
      </c>
      <c r="P102" s="92"/>
      <c r="Q102" s="151"/>
      <c r="R102" s="151"/>
    </row>
    <row r="103" spans="1:18" ht="21" customHeight="1">
      <c r="A103" s="100"/>
      <c r="B103" s="101" t="s">
        <v>489</v>
      </c>
      <c r="C103" s="94"/>
      <c r="D103" s="99">
        <f t="shared" ref="D103:O103" si="21">D104+D105+D106+D107+D108</f>
        <v>69804</v>
      </c>
      <c r="E103" s="99">
        <f t="shared" si="21"/>
        <v>5394</v>
      </c>
      <c r="F103" s="99">
        <f t="shared" si="21"/>
        <v>4895</v>
      </c>
      <c r="G103" s="99">
        <f t="shared" si="21"/>
        <v>4347</v>
      </c>
      <c r="H103" s="99">
        <f t="shared" si="21"/>
        <v>55168</v>
      </c>
      <c r="I103" s="99">
        <f t="shared" si="21"/>
        <v>346</v>
      </c>
      <c r="J103" s="99">
        <f t="shared" si="21"/>
        <v>54822</v>
      </c>
      <c r="K103" s="99">
        <f t="shared" si="21"/>
        <v>22831</v>
      </c>
      <c r="L103" s="99">
        <f t="shared" si="21"/>
        <v>3107</v>
      </c>
      <c r="M103" s="99">
        <f t="shared" si="21"/>
        <v>28884</v>
      </c>
      <c r="N103" s="119"/>
      <c r="O103" s="120">
        <f t="shared" si="21"/>
        <v>1128</v>
      </c>
      <c r="P103" s="92"/>
      <c r="Q103" s="151"/>
      <c r="R103" s="151"/>
    </row>
    <row r="104" spans="1:18" ht="21" customHeight="1">
      <c r="A104" s="100"/>
      <c r="B104" s="103" t="s">
        <v>490</v>
      </c>
      <c r="D104" s="104">
        <v>6219</v>
      </c>
      <c r="E104" s="104">
        <v>471</v>
      </c>
      <c r="F104" s="104">
        <v>633</v>
      </c>
      <c r="G104" s="104">
        <v>722</v>
      </c>
      <c r="H104" s="104">
        <v>4393</v>
      </c>
      <c r="I104" s="104">
        <v>46</v>
      </c>
      <c r="J104" s="104">
        <v>4347</v>
      </c>
      <c r="K104" s="104">
        <v>3816</v>
      </c>
      <c r="L104" s="104">
        <v>207</v>
      </c>
      <c r="M104" s="104">
        <v>324</v>
      </c>
      <c r="N104" s="121"/>
      <c r="O104" s="122">
        <v>115</v>
      </c>
      <c r="P104" s="92"/>
      <c r="Q104" s="151"/>
      <c r="R104" s="151"/>
    </row>
    <row r="105" spans="1:18" ht="21" customHeight="1">
      <c r="A105" s="100"/>
      <c r="B105" s="103" t="s">
        <v>491</v>
      </c>
      <c r="C105" s="94"/>
      <c r="D105" s="104">
        <v>6726</v>
      </c>
      <c r="E105" s="104">
        <v>652</v>
      </c>
      <c r="F105" s="104">
        <v>855</v>
      </c>
      <c r="G105" s="104">
        <v>758</v>
      </c>
      <c r="H105" s="104">
        <v>4461</v>
      </c>
      <c r="I105" s="104">
        <v>27</v>
      </c>
      <c r="J105" s="104">
        <v>4434</v>
      </c>
      <c r="K105" s="104">
        <v>3414</v>
      </c>
      <c r="L105" s="104">
        <v>307</v>
      </c>
      <c r="M105" s="104">
        <v>713</v>
      </c>
      <c r="N105" s="121"/>
      <c r="O105" s="122">
        <v>295</v>
      </c>
      <c r="P105" s="92"/>
      <c r="Q105" s="151"/>
      <c r="R105" s="151"/>
    </row>
    <row r="106" spans="1:18" ht="21" customHeight="1">
      <c r="A106" s="100"/>
      <c r="B106" s="103" t="s">
        <v>492</v>
      </c>
      <c r="C106" s="94"/>
      <c r="D106" s="104">
        <v>310</v>
      </c>
      <c r="E106" s="104">
        <v>26</v>
      </c>
      <c r="F106" s="104">
        <v>57</v>
      </c>
      <c r="G106" s="104">
        <v>3</v>
      </c>
      <c r="H106" s="104">
        <v>224</v>
      </c>
      <c r="I106" s="104">
        <v>2</v>
      </c>
      <c r="J106" s="104">
        <v>222</v>
      </c>
      <c r="K106" s="104">
        <v>222</v>
      </c>
      <c r="L106" s="104">
        <v>22</v>
      </c>
      <c r="M106" s="104">
        <v>-22</v>
      </c>
      <c r="N106" s="121"/>
      <c r="O106" s="122">
        <v>119</v>
      </c>
      <c r="P106" s="92"/>
      <c r="Q106" s="151"/>
      <c r="R106" s="151"/>
    </row>
    <row r="107" spans="1:18" ht="21" customHeight="1">
      <c r="A107" s="100"/>
      <c r="B107" s="103" t="s">
        <v>493</v>
      </c>
      <c r="D107" s="104">
        <v>10492</v>
      </c>
      <c r="E107" s="104">
        <v>1098</v>
      </c>
      <c r="F107" s="104">
        <v>1381</v>
      </c>
      <c r="G107" s="104">
        <v>1386</v>
      </c>
      <c r="H107" s="104">
        <v>6627</v>
      </c>
      <c r="I107" s="104">
        <v>207</v>
      </c>
      <c r="J107" s="104">
        <v>6420</v>
      </c>
      <c r="K107" s="104">
        <v>4295</v>
      </c>
      <c r="L107" s="104">
        <v>414</v>
      </c>
      <c r="M107" s="104">
        <v>1711</v>
      </c>
      <c r="N107" s="121"/>
      <c r="O107" s="122">
        <v>368</v>
      </c>
      <c r="P107" s="92"/>
      <c r="Q107" s="151"/>
      <c r="R107" s="151"/>
    </row>
    <row r="108" spans="1:18" ht="21" customHeight="1">
      <c r="A108" s="100"/>
      <c r="B108" s="103" t="s">
        <v>494</v>
      </c>
      <c r="D108" s="104">
        <v>46057</v>
      </c>
      <c r="E108" s="104">
        <v>3147</v>
      </c>
      <c r="F108" s="104">
        <v>1969</v>
      </c>
      <c r="G108" s="104">
        <v>1478</v>
      </c>
      <c r="H108" s="104">
        <v>39463</v>
      </c>
      <c r="I108" s="104">
        <v>64</v>
      </c>
      <c r="J108" s="104">
        <v>39399</v>
      </c>
      <c r="K108" s="104">
        <v>11084</v>
      </c>
      <c r="L108" s="104">
        <v>2157</v>
      </c>
      <c r="M108" s="104">
        <v>26158</v>
      </c>
      <c r="N108" s="121"/>
      <c r="O108" s="122">
        <v>231</v>
      </c>
      <c r="P108" s="92"/>
      <c r="Q108" s="151"/>
      <c r="R108" s="151"/>
    </row>
    <row r="109" spans="1:18" ht="21" customHeight="1">
      <c r="A109" s="100"/>
      <c r="B109" s="101" t="s">
        <v>495</v>
      </c>
      <c r="D109" s="99">
        <f t="shared" ref="D109:M109" si="22">D110+D111+D112+D113+D114+D115+D116+D117+D118</f>
        <v>438218</v>
      </c>
      <c r="E109" s="99">
        <f t="shared" si="22"/>
        <v>45634</v>
      </c>
      <c r="F109" s="99">
        <f t="shared" si="22"/>
        <v>50165</v>
      </c>
      <c r="G109" s="99">
        <f t="shared" si="22"/>
        <v>78805</v>
      </c>
      <c r="H109" s="99">
        <f t="shared" si="22"/>
        <v>263614</v>
      </c>
      <c r="I109" s="99">
        <f t="shared" si="22"/>
        <v>2407</v>
      </c>
      <c r="J109" s="99">
        <f t="shared" si="22"/>
        <v>261207</v>
      </c>
      <c r="K109" s="99">
        <f t="shared" si="22"/>
        <v>177180</v>
      </c>
      <c r="L109" s="99">
        <f t="shared" si="22"/>
        <v>24788</v>
      </c>
      <c r="M109" s="99">
        <f t="shared" si="22"/>
        <v>59239</v>
      </c>
      <c r="N109" s="119"/>
      <c r="O109" s="120">
        <f>O110+O111+O112+O113+O114+O115+O116+O117+O118</f>
        <v>16614</v>
      </c>
      <c r="P109" s="92"/>
      <c r="Q109" s="151"/>
      <c r="R109" s="151"/>
    </row>
    <row r="110" spans="1:18" ht="21" customHeight="1">
      <c r="A110" s="100"/>
      <c r="B110" s="103" t="s">
        <v>496</v>
      </c>
      <c r="D110" s="104">
        <v>181935</v>
      </c>
      <c r="E110" s="104">
        <v>19731</v>
      </c>
      <c r="F110" s="104">
        <v>24169</v>
      </c>
      <c r="G110" s="104">
        <v>32929</v>
      </c>
      <c r="H110" s="104">
        <v>105106</v>
      </c>
      <c r="I110" s="104">
        <v>778</v>
      </c>
      <c r="J110" s="104">
        <v>104328</v>
      </c>
      <c r="K110" s="104">
        <v>71990</v>
      </c>
      <c r="L110" s="104">
        <v>11547</v>
      </c>
      <c r="M110" s="104">
        <v>20791</v>
      </c>
      <c r="N110" s="121"/>
      <c r="O110" s="122">
        <v>6632</v>
      </c>
      <c r="P110" s="92"/>
      <c r="Q110" s="151"/>
      <c r="R110" s="151"/>
    </row>
    <row r="111" spans="1:18" ht="21" customHeight="1">
      <c r="A111" s="100"/>
      <c r="B111" s="103" t="s">
        <v>497</v>
      </c>
      <c r="D111" s="104">
        <v>44786</v>
      </c>
      <c r="E111" s="104">
        <v>5023</v>
      </c>
      <c r="F111" s="104">
        <v>5727</v>
      </c>
      <c r="G111" s="104">
        <v>7846</v>
      </c>
      <c r="H111" s="104">
        <v>26190</v>
      </c>
      <c r="I111" s="104">
        <v>257</v>
      </c>
      <c r="J111" s="104">
        <v>25933</v>
      </c>
      <c r="K111" s="104">
        <v>19836</v>
      </c>
      <c r="L111" s="104">
        <v>3116</v>
      </c>
      <c r="M111" s="104">
        <v>2981</v>
      </c>
      <c r="N111" s="121"/>
      <c r="O111" s="122">
        <v>2384</v>
      </c>
      <c r="P111" s="92"/>
      <c r="Q111" s="151"/>
      <c r="R111" s="151"/>
    </row>
    <row r="112" spans="1:18" ht="21" customHeight="1">
      <c r="A112" s="100"/>
      <c r="B112" s="103" t="s">
        <v>498</v>
      </c>
      <c r="D112" s="104">
        <v>39851</v>
      </c>
      <c r="E112" s="104">
        <v>2157</v>
      </c>
      <c r="F112" s="104">
        <v>3543</v>
      </c>
      <c r="G112" s="104">
        <v>2740</v>
      </c>
      <c r="H112" s="104">
        <v>31411</v>
      </c>
      <c r="I112" s="104">
        <v>229</v>
      </c>
      <c r="J112" s="104">
        <v>31182</v>
      </c>
      <c r="K112" s="104">
        <v>19357</v>
      </c>
      <c r="L112" s="104">
        <v>1854</v>
      </c>
      <c r="M112" s="104">
        <v>9971</v>
      </c>
      <c r="N112" s="121"/>
      <c r="O112" s="122">
        <v>502</v>
      </c>
      <c r="P112" s="92"/>
      <c r="Q112" s="151"/>
      <c r="R112" s="151"/>
    </row>
    <row r="113" spans="1:34" ht="21" customHeight="1">
      <c r="A113" s="100"/>
      <c r="B113" s="103" t="s">
        <v>499</v>
      </c>
      <c r="D113" s="104">
        <v>5783</v>
      </c>
      <c r="E113" s="104">
        <v>642</v>
      </c>
      <c r="F113" s="104">
        <v>951</v>
      </c>
      <c r="G113" s="104">
        <v>454</v>
      </c>
      <c r="H113" s="104">
        <v>3736</v>
      </c>
      <c r="I113" s="104">
        <v>35</v>
      </c>
      <c r="J113" s="104">
        <v>3701</v>
      </c>
      <c r="K113" s="104">
        <v>2249</v>
      </c>
      <c r="L113" s="104">
        <v>246</v>
      </c>
      <c r="M113" s="104">
        <v>1206</v>
      </c>
      <c r="N113" s="121"/>
      <c r="O113" s="122">
        <v>100</v>
      </c>
      <c r="P113" s="92"/>
      <c r="Q113" s="151"/>
      <c r="R113" s="151"/>
    </row>
    <row r="114" spans="1:34" ht="21" customHeight="1">
      <c r="A114" s="100"/>
      <c r="B114" s="103" t="s">
        <v>500</v>
      </c>
      <c r="D114" s="104">
        <v>14529</v>
      </c>
      <c r="E114" s="104">
        <v>1590</v>
      </c>
      <c r="F114" s="104">
        <v>2600</v>
      </c>
      <c r="G114" s="104">
        <v>1807</v>
      </c>
      <c r="H114" s="104">
        <v>8532</v>
      </c>
      <c r="I114" s="104">
        <v>49</v>
      </c>
      <c r="J114" s="104">
        <v>8483</v>
      </c>
      <c r="K114" s="104">
        <v>5871</v>
      </c>
      <c r="L114" s="104">
        <v>785</v>
      </c>
      <c r="M114" s="104">
        <v>1827</v>
      </c>
      <c r="N114" s="121"/>
      <c r="O114" s="122">
        <v>169</v>
      </c>
      <c r="P114" s="92"/>
      <c r="Q114" s="151"/>
      <c r="R114" s="151"/>
    </row>
    <row r="115" spans="1:34" ht="21" customHeight="1">
      <c r="A115" s="100"/>
      <c r="B115" s="103" t="s">
        <v>501</v>
      </c>
      <c r="D115" s="104">
        <v>14461</v>
      </c>
      <c r="E115" s="104">
        <v>2907</v>
      </c>
      <c r="F115" s="104">
        <v>1582</v>
      </c>
      <c r="G115" s="104">
        <v>1376</v>
      </c>
      <c r="H115" s="104">
        <v>8596</v>
      </c>
      <c r="I115" s="104">
        <v>172</v>
      </c>
      <c r="J115" s="104">
        <v>8424</v>
      </c>
      <c r="K115" s="104">
        <v>6550</v>
      </c>
      <c r="L115" s="104">
        <v>1055</v>
      </c>
      <c r="M115" s="104">
        <v>819</v>
      </c>
      <c r="N115" s="121"/>
      <c r="O115" s="122">
        <v>914</v>
      </c>
      <c r="P115" s="124"/>
      <c r="Q115" s="151"/>
      <c r="R115" s="151"/>
      <c r="S115" s="151"/>
      <c r="T115" s="151"/>
      <c r="U115" s="151"/>
      <c r="V115" s="151"/>
      <c r="W115" s="151"/>
      <c r="X115" s="151"/>
      <c r="Y115" s="151"/>
      <c r="Z115" s="151"/>
      <c r="AA115" s="151"/>
      <c r="AB115" s="151"/>
      <c r="AC115" s="151"/>
      <c r="AD115" s="151"/>
      <c r="AE115" s="151"/>
      <c r="AF115" s="151"/>
      <c r="AG115" s="151"/>
      <c r="AH115" s="151"/>
    </row>
    <row r="116" spans="1:34" ht="21" customHeight="1">
      <c r="A116" s="100"/>
      <c r="B116" s="103" t="s">
        <v>502</v>
      </c>
      <c r="D116" s="104">
        <v>24841</v>
      </c>
      <c r="E116" s="104">
        <v>2946</v>
      </c>
      <c r="F116" s="104">
        <v>3596</v>
      </c>
      <c r="G116" s="104">
        <v>4669</v>
      </c>
      <c r="H116" s="104">
        <v>13630</v>
      </c>
      <c r="I116" s="104">
        <v>280</v>
      </c>
      <c r="J116" s="104">
        <v>13350</v>
      </c>
      <c r="K116" s="104">
        <v>10187</v>
      </c>
      <c r="L116" s="104">
        <v>1366</v>
      </c>
      <c r="M116" s="104">
        <v>1797</v>
      </c>
      <c r="N116" s="121"/>
      <c r="O116" s="122">
        <v>1075</v>
      </c>
      <c r="P116" s="92"/>
      <c r="Q116" s="151"/>
      <c r="R116" s="151"/>
    </row>
    <row r="117" spans="1:34" ht="21" customHeight="1">
      <c r="A117" s="100"/>
      <c r="B117" s="103" t="s">
        <v>503</v>
      </c>
      <c r="D117" s="104">
        <v>111321</v>
      </c>
      <c r="E117" s="104">
        <v>10598</v>
      </c>
      <c r="F117" s="104">
        <v>7962</v>
      </c>
      <c r="G117" s="104">
        <v>26835</v>
      </c>
      <c r="H117" s="104">
        <v>65926</v>
      </c>
      <c r="I117" s="104">
        <v>601</v>
      </c>
      <c r="J117" s="104">
        <v>65325</v>
      </c>
      <c r="K117" s="104">
        <v>40703</v>
      </c>
      <c r="L117" s="104">
        <v>4793</v>
      </c>
      <c r="M117" s="104">
        <v>19829</v>
      </c>
      <c r="N117" s="121"/>
      <c r="O117" s="122">
        <v>4829</v>
      </c>
      <c r="P117" s="92"/>
      <c r="Q117" s="151"/>
      <c r="R117" s="151"/>
    </row>
    <row r="118" spans="1:34" ht="21" customHeight="1">
      <c r="A118" s="100"/>
      <c r="B118" s="103" t="s">
        <v>504</v>
      </c>
      <c r="C118" s="94"/>
      <c r="D118" s="104">
        <v>711</v>
      </c>
      <c r="E118" s="104">
        <v>40</v>
      </c>
      <c r="F118" s="104">
        <v>35</v>
      </c>
      <c r="G118" s="104">
        <v>149</v>
      </c>
      <c r="H118" s="104">
        <v>487</v>
      </c>
      <c r="I118" s="104">
        <v>6</v>
      </c>
      <c r="J118" s="104">
        <v>481</v>
      </c>
      <c r="K118" s="104">
        <v>437</v>
      </c>
      <c r="L118" s="104">
        <v>26</v>
      </c>
      <c r="M118" s="104">
        <v>18</v>
      </c>
      <c r="N118" s="121"/>
      <c r="O118" s="122">
        <v>9</v>
      </c>
      <c r="P118" s="92"/>
      <c r="Q118" s="151"/>
      <c r="R118" s="151"/>
    </row>
    <row r="119" spans="1:34" ht="21" customHeight="1">
      <c r="A119" s="100"/>
      <c r="B119" s="101" t="s">
        <v>505</v>
      </c>
      <c r="D119" s="99">
        <f t="shared" ref="D119:O119" si="23">D120+D121+D122</f>
        <v>1116</v>
      </c>
      <c r="E119" s="99">
        <f t="shared" si="23"/>
        <v>276</v>
      </c>
      <c r="F119" s="99">
        <f t="shared" si="23"/>
        <v>45</v>
      </c>
      <c r="G119" s="99">
        <f t="shared" si="23"/>
        <v>89</v>
      </c>
      <c r="H119" s="99">
        <f t="shared" si="23"/>
        <v>706</v>
      </c>
      <c r="I119" s="99">
        <f t="shared" si="23"/>
        <v>29</v>
      </c>
      <c r="J119" s="99">
        <f t="shared" si="23"/>
        <v>677</v>
      </c>
      <c r="K119" s="99">
        <f t="shared" si="23"/>
        <v>666</v>
      </c>
      <c r="L119" s="99">
        <f t="shared" si="23"/>
        <v>34</v>
      </c>
      <c r="M119" s="99">
        <f t="shared" si="23"/>
        <v>-23</v>
      </c>
      <c r="N119" s="119"/>
      <c r="O119" s="120">
        <f t="shared" si="23"/>
        <v>11</v>
      </c>
      <c r="P119" s="92"/>
      <c r="Q119" s="151"/>
      <c r="R119" s="151"/>
    </row>
    <row r="120" spans="1:34" ht="21" customHeight="1">
      <c r="A120" s="100"/>
      <c r="B120" s="103" t="s">
        <v>506</v>
      </c>
      <c r="D120" s="104">
        <v>986</v>
      </c>
      <c r="E120" s="104">
        <v>273</v>
      </c>
      <c r="F120" s="104">
        <v>37</v>
      </c>
      <c r="G120" s="104">
        <v>34</v>
      </c>
      <c r="H120" s="104">
        <v>642</v>
      </c>
      <c r="I120" s="104">
        <v>28</v>
      </c>
      <c r="J120" s="104">
        <v>614</v>
      </c>
      <c r="K120" s="104">
        <v>610</v>
      </c>
      <c r="L120" s="104">
        <v>33</v>
      </c>
      <c r="M120" s="104">
        <v>-29</v>
      </c>
      <c r="N120" s="121"/>
      <c r="O120" s="122">
        <v>10</v>
      </c>
      <c r="P120" s="92"/>
      <c r="Q120" s="151"/>
      <c r="R120" s="151"/>
    </row>
    <row r="121" spans="1:34" ht="21" customHeight="1">
      <c r="A121" s="100"/>
      <c r="B121" s="103" t="s">
        <v>507</v>
      </c>
      <c r="D121" s="104">
        <v>43</v>
      </c>
      <c r="E121" s="104">
        <v>3</v>
      </c>
      <c r="F121" s="104">
        <v>7</v>
      </c>
      <c r="G121" s="104">
        <v>13</v>
      </c>
      <c r="H121" s="104">
        <v>20</v>
      </c>
      <c r="I121" s="104">
        <v>1</v>
      </c>
      <c r="J121" s="104">
        <v>19</v>
      </c>
      <c r="K121" s="104">
        <v>14</v>
      </c>
      <c r="L121" s="104">
        <v>1</v>
      </c>
      <c r="M121" s="104">
        <v>4</v>
      </c>
      <c r="N121" s="121"/>
      <c r="O121" s="122">
        <v>1</v>
      </c>
      <c r="P121" s="92"/>
      <c r="Q121" s="151"/>
      <c r="R121" s="151"/>
    </row>
    <row r="122" spans="1:34" ht="21" customHeight="1">
      <c r="A122" s="100"/>
      <c r="B122" s="103" t="s">
        <v>508</v>
      </c>
      <c r="C122" s="94"/>
      <c r="D122" s="104">
        <v>87</v>
      </c>
      <c r="E122" s="104">
        <v>0</v>
      </c>
      <c r="F122" s="104">
        <v>1</v>
      </c>
      <c r="G122" s="104">
        <v>42</v>
      </c>
      <c r="H122" s="104">
        <v>44</v>
      </c>
      <c r="I122" s="104">
        <v>0</v>
      </c>
      <c r="J122" s="104">
        <v>44</v>
      </c>
      <c r="K122" s="104">
        <v>42</v>
      </c>
      <c r="L122" s="104">
        <v>0</v>
      </c>
      <c r="M122" s="104">
        <v>2</v>
      </c>
      <c r="N122" s="121"/>
      <c r="O122" s="122">
        <v>0</v>
      </c>
      <c r="P122" s="92"/>
      <c r="Q122" s="151"/>
      <c r="R122" s="151"/>
    </row>
    <row r="123" spans="1:34" ht="21" customHeight="1">
      <c r="A123" s="100"/>
      <c r="B123" s="101" t="s">
        <v>509</v>
      </c>
      <c r="D123" s="99">
        <f t="shared" ref="D123:O123" si="24">D124+D125</f>
        <v>22394</v>
      </c>
      <c r="E123" s="99">
        <f t="shared" si="24"/>
        <v>4826</v>
      </c>
      <c r="F123" s="99">
        <f t="shared" si="24"/>
        <v>3513</v>
      </c>
      <c r="G123" s="99">
        <f t="shared" si="24"/>
        <v>412</v>
      </c>
      <c r="H123" s="99">
        <f t="shared" si="24"/>
        <v>13643</v>
      </c>
      <c r="I123" s="99">
        <f t="shared" si="24"/>
        <v>110</v>
      </c>
      <c r="J123" s="99">
        <f t="shared" si="24"/>
        <v>13533</v>
      </c>
      <c r="K123" s="99">
        <f t="shared" si="24"/>
        <v>11133</v>
      </c>
      <c r="L123" s="99">
        <f t="shared" si="24"/>
        <v>507</v>
      </c>
      <c r="M123" s="99">
        <f t="shared" si="24"/>
        <v>1893</v>
      </c>
      <c r="N123" s="119"/>
      <c r="O123" s="120">
        <f t="shared" si="24"/>
        <v>172</v>
      </c>
      <c r="P123" s="92"/>
      <c r="Q123" s="151"/>
      <c r="R123" s="151"/>
    </row>
    <row r="124" spans="1:34" ht="21" customHeight="1">
      <c r="A124" s="100"/>
      <c r="B124" s="103" t="s">
        <v>510</v>
      </c>
      <c r="D124" s="104">
        <v>3995</v>
      </c>
      <c r="E124" s="104">
        <v>604</v>
      </c>
      <c r="F124" s="104">
        <v>941</v>
      </c>
      <c r="G124" s="104">
        <v>94</v>
      </c>
      <c r="H124" s="104">
        <v>2356</v>
      </c>
      <c r="I124" s="104">
        <v>16</v>
      </c>
      <c r="J124" s="104">
        <v>2340</v>
      </c>
      <c r="K124" s="104">
        <v>2328</v>
      </c>
      <c r="L124" s="104">
        <v>87</v>
      </c>
      <c r="M124" s="104">
        <v>-75</v>
      </c>
      <c r="N124" s="121"/>
      <c r="O124" s="122">
        <v>34</v>
      </c>
      <c r="P124" s="92"/>
      <c r="Q124" s="151"/>
      <c r="R124" s="151"/>
    </row>
    <row r="125" spans="1:34" ht="21" customHeight="1">
      <c r="A125" s="100"/>
      <c r="B125" s="103" t="s">
        <v>511</v>
      </c>
      <c r="D125" s="104">
        <v>18399</v>
      </c>
      <c r="E125" s="104">
        <v>4222</v>
      </c>
      <c r="F125" s="104">
        <v>2572</v>
      </c>
      <c r="G125" s="104">
        <v>318</v>
      </c>
      <c r="H125" s="104">
        <v>11287</v>
      </c>
      <c r="I125" s="104">
        <v>94</v>
      </c>
      <c r="J125" s="104">
        <v>11193</v>
      </c>
      <c r="K125" s="104">
        <v>8805</v>
      </c>
      <c r="L125" s="104">
        <v>420</v>
      </c>
      <c r="M125" s="104">
        <v>1968</v>
      </c>
      <c r="N125" s="121"/>
      <c r="O125" s="122">
        <v>138</v>
      </c>
      <c r="P125" s="92"/>
      <c r="Q125" s="151"/>
      <c r="R125" s="151"/>
    </row>
    <row r="126" spans="1:34" ht="6.75" customHeight="1">
      <c r="A126" s="106"/>
      <c r="B126" s="125"/>
      <c r="C126" s="107"/>
      <c r="D126" s="126"/>
      <c r="E126" s="126"/>
      <c r="F126" s="126"/>
      <c r="G126" s="126"/>
      <c r="H126" s="126"/>
      <c r="I126" s="126"/>
      <c r="J126" s="126"/>
      <c r="K126" s="126"/>
      <c r="L126" s="126"/>
      <c r="M126" s="126"/>
      <c r="N126" s="127"/>
      <c r="O126" s="128"/>
      <c r="P126" s="91"/>
      <c r="Q126" s="151"/>
      <c r="R126" s="151"/>
    </row>
    <row r="127" spans="1:34" ht="13.5" customHeight="1" thickBot="1">
      <c r="A127" s="129"/>
      <c r="B127" s="129"/>
      <c r="C127" s="129"/>
      <c r="D127" s="129"/>
      <c r="E127" s="129"/>
      <c r="F127" s="129"/>
      <c r="G127" s="129"/>
      <c r="H127" s="129"/>
      <c r="I127" s="129"/>
      <c r="J127" s="129"/>
      <c r="K127" s="129"/>
      <c r="L127" s="129"/>
      <c r="M127" s="129"/>
      <c r="N127" s="129"/>
      <c r="R127" s="151"/>
    </row>
    <row r="128" spans="1:34" ht="14.25" customHeight="1" thickTop="1">
      <c r="A128" s="172"/>
      <c r="B128" s="172" t="s">
        <v>550</v>
      </c>
      <c r="C128" s="172"/>
      <c r="D128" s="172"/>
      <c r="E128" s="172"/>
      <c r="F128" s="172"/>
      <c r="G128" s="172"/>
      <c r="H128" s="172"/>
      <c r="I128" s="172"/>
      <c r="J128" s="172"/>
      <c r="K128" s="172"/>
      <c r="L128" s="172"/>
      <c r="M128" s="172"/>
      <c r="N128" s="172"/>
      <c r="O128" s="172"/>
      <c r="P128" s="172"/>
    </row>
    <row r="129" spans="2:18" ht="5.25" customHeight="1">
      <c r="B129" s="155"/>
      <c r="K129" s="151"/>
    </row>
    <row r="130" spans="2:18" ht="12" customHeight="1">
      <c r="B130" s="174" t="s">
        <v>551</v>
      </c>
      <c r="K130" s="151"/>
    </row>
    <row r="131" spans="2:18" ht="19.5" customHeight="1">
      <c r="R131" s="151"/>
    </row>
    <row r="132" spans="2:18" ht="19.5" customHeight="1">
      <c r="R132" s="151"/>
    </row>
    <row r="133" spans="2:18" ht="19.5" customHeight="1">
      <c r="R133" s="151"/>
    </row>
    <row r="134" spans="2:18" ht="19.5" customHeight="1">
      <c r="R134" s="151"/>
    </row>
    <row r="135" spans="2:18" ht="19.5" customHeight="1">
      <c r="R135" s="151"/>
    </row>
    <row r="136" spans="2:18" ht="19.5" customHeight="1">
      <c r="R136" s="151"/>
    </row>
    <row r="137" spans="2:18" ht="19.5" customHeight="1">
      <c r="R137" s="151"/>
    </row>
    <row r="138" spans="2:18" ht="19.5" customHeight="1">
      <c r="R138" s="151"/>
    </row>
    <row r="139" spans="2:18" ht="19.5" customHeight="1">
      <c r="R139" s="151"/>
    </row>
    <row r="140" spans="2:18" ht="19.5" customHeight="1">
      <c r="R140" s="151"/>
    </row>
    <row r="141" spans="2:18" ht="19.5" customHeight="1">
      <c r="R141" s="151"/>
    </row>
    <row r="142" spans="2:18" ht="19.5" customHeight="1">
      <c r="R142" s="151"/>
    </row>
    <row r="143" spans="2:18" ht="19.5" customHeight="1">
      <c r="R143" s="151"/>
    </row>
    <row r="144" spans="2:18" ht="19.5" customHeight="1">
      <c r="R144" s="151"/>
    </row>
    <row r="145" spans="18:18" ht="19.5" customHeight="1">
      <c r="R145" s="151"/>
    </row>
    <row r="146" spans="18:18" ht="19.5" customHeight="1">
      <c r="R146" s="151"/>
    </row>
    <row r="147" spans="18:18" ht="19.5" customHeight="1">
      <c r="R147" s="151"/>
    </row>
    <row r="148" spans="18:18" ht="19.5" customHeight="1">
      <c r="R148" s="151"/>
    </row>
    <row r="149" spans="18:18" ht="19.5" customHeight="1"/>
    <row r="150" spans="18:18" ht="19.5" customHeight="1"/>
    <row r="151" spans="18:18" ht="19.5" customHeight="1"/>
    <row r="152" spans="18:18" ht="19.5" customHeight="1"/>
    <row r="153" spans="18:18" ht="19.5" customHeight="1"/>
    <row r="154" spans="18:18" ht="19.5" customHeight="1"/>
    <row r="155" spans="18:18" ht="19.5" customHeight="1"/>
    <row r="156" spans="18:18" ht="19.5" customHeight="1"/>
    <row r="157" spans="18:18" ht="19.5" customHeight="1"/>
    <row r="158" spans="18:18" ht="19.5" customHeight="1"/>
    <row r="159" spans="18:18" ht="19.5" customHeight="1"/>
    <row r="160" spans="18:18" ht="19.5" customHeight="1"/>
    <row r="161" ht="14.2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4.2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4.5" customHeight="1"/>
  </sheetData>
  <mergeCells count="5">
    <mergeCell ref="A8:B9"/>
    <mergeCell ref="C8:C9"/>
    <mergeCell ref="B1:D1"/>
    <mergeCell ref="L1:O1"/>
    <mergeCell ref="L2:O2"/>
  </mergeCells>
  <hyperlinks>
    <hyperlink ref="B1" location="'Περιεχόμενα-Contents'!A1" display="Περιεχόμενα - Contents" xr:uid="{00000000-0004-0000-0700-000000000000}"/>
  </hyperlinks>
  <pageMargins left="0.70866141732283472" right="0.70866141732283472" top="0.69" bottom="0.73" header="0.31496062992125984" footer="0.31496062992125984"/>
  <pageSetup paperSize="9" scale="72" orientation="landscape" r:id="rId1"/>
  <ignoredErrors>
    <ignoredError sqref="D10 E10:O10"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R211"/>
  <sheetViews>
    <sheetView zoomScaleNormal="100" workbookViewId="0">
      <pane ySplit="9" topLeftCell="A10" activePane="bottomLeft" state="frozen"/>
      <selection pane="bottomLeft" activeCell="B2" sqref="B2"/>
    </sheetView>
  </sheetViews>
  <sheetFormatPr defaultRowHeight="12"/>
  <cols>
    <col min="1" max="1" width="0.5703125" style="60" customWidth="1"/>
    <col min="2" max="2" width="6.7109375" style="60" customWidth="1"/>
    <col min="3" max="3" width="0.28515625" style="60" customWidth="1"/>
    <col min="4" max="9" width="18.7109375" style="60" customWidth="1"/>
    <col min="10" max="10" width="1.140625" style="60" customWidth="1"/>
    <col min="11" max="11" width="9.140625" style="60"/>
    <col min="12" max="12" width="12.140625" style="60" customWidth="1"/>
    <col min="13" max="17" width="9.140625" style="60" hidden="1" customWidth="1"/>
    <col min="18" max="16384" width="9.140625" style="60"/>
  </cols>
  <sheetData>
    <row r="1" spans="1:18" ht="12.95" customHeight="1">
      <c r="B1" s="183" t="s">
        <v>90</v>
      </c>
      <c r="C1" s="183"/>
      <c r="D1" s="183"/>
      <c r="E1" s="57"/>
      <c r="F1" s="57"/>
      <c r="G1" s="206" t="s">
        <v>555</v>
      </c>
      <c r="H1" s="206"/>
      <c r="I1" s="206"/>
      <c r="J1" s="206"/>
      <c r="K1" s="57"/>
    </row>
    <row r="2" spans="1:18" ht="12.95" customHeight="1">
      <c r="B2" s="58"/>
      <c r="C2" s="59"/>
      <c r="D2" s="57"/>
      <c r="E2" s="57"/>
      <c r="F2" s="57"/>
      <c r="G2" s="206" t="s">
        <v>559</v>
      </c>
      <c r="H2" s="206"/>
      <c r="I2" s="206"/>
      <c r="J2" s="206"/>
      <c r="K2" s="57"/>
    </row>
    <row r="3" spans="1:18" ht="12.75" customHeight="1">
      <c r="B3" s="58"/>
      <c r="C3" s="59"/>
      <c r="D3" s="57"/>
      <c r="E3" s="57"/>
      <c r="F3" s="57"/>
      <c r="G3" s="57"/>
      <c r="H3" s="57"/>
      <c r="I3" s="57"/>
      <c r="J3" s="57"/>
      <c r="K3" s="57"/>
    </row>
    <row r="4" spans="1:18" ht="12" customHeight="1">
      <c r="A4" s="75" t="s">
        <v>142</v>
      </c>
    </row>
    <row r="5" spans="1:18" ht="12.75" customHeight="1">
      <c r="A5" s="75" t="s">
        <v>143</v>
      </c>
    </row>
    <row r="6" spans="1:18" ht="8.25" customHeight="1">
      <c r="A6" s="75"/>
    </row>
    <row r="7" spans="1:18" ht="12" customHeight="1">
      <c r="J7" s="77" t="s">
        <v>0</v>
      </c>
    </row>
    <row r="8" spans="1:18" ht="39" customHeight="1">
      <c r="A8" s="184" t="s">
        <v>386</v>
      </c>
      <c r="B8" s="185"/>
      <c r="C8" s="184"/>
      <c r="D8" s="95" t="s">
        <v>45</v>
      </c>
      <c r="E8" s="95" t="s">
        <v>79</v>
      </c>
      <c r="F8" s="95" t="s">
        <v>80</v>
      </c>
      <c r="G8" s="95" t="s">
        <v>81</v>
      </c>
      <c r="H8" s="95" t="s">
        <v>109</v>
      </c>
      <c r="I8" s="168" t="s">
        <v>85</v>
      </c>
      <c r="J8" s="90"/>
    </row>
    <row r="9" spans="1:18" ht="45" customHeight="1">
      <c r="A9" s="201"/>
      <c r="B9" s="202"/>
      <c r="C9" s="203"/>
      <c r="D9" s="96" t="s">
        <v>47</v>
      </c>
      <c r="E9" s="96" t="s">
        <v>82</v>
      </c>
      <c r="F9" s="96" t="s">
        <v>398</v>
      </c>
      <c r="G9" s="96" t="s">
        <v>83</v>
      </c>
      <c r="H9" s="96" t="s">
        <v>84</v>
      </c>
      <c r="I9" s="169" t="s">
        <v>86</v>
      </c>
      <c r="J9" s="91"/>
    </row>
    <row r="10" spans="1:18" ht="21" customHeight="1">
      <c r="A10" s="100"/>
      <c r="B10" s="98" t="s">
        <v>368</v>
      </c>
      <c r="C10" s="94"/>
      <c r="D10" s="147">
        <f t="shared" ref="D10:I10" si="0">D11+D22+D78</f>
        <v>132884</v>
      </c>
      <c r="E10" s="147">
        <f t="shared" si="0"/>
        <v>44108</v>
      </c>
      <c r="F10" s="147">
        <f t="shared" si="0"/>
        <v>14738</v>
      </c>
      <c r="G10" s="147">
        <f t="shared" si="0"/>
        <v>26603</v>
      </c>
      <c r="H10" s="147">
        <f t="shared" si="0"/>
        <v>8829</v>
      </c>
      <c r="I10" s="147">
        <f t="shared" si="0"/>
        <v>38606</v>
      </c>
      <c r="J10" s="92"/>
      <c r="K10" s="151"/>
      <c r="L10" s="147"/>
      <c r="R10" s="151"/>
    </row>
    <row r="11" spans="1:18" ht="21" customHeight="1">
      <c r="A11" s="100"/>
      <c r="B11" s="101">
        <v>45</v>
      </c>
      <c r="C11" s="94"/>
      <c r="D11" s="147">
        <f>D12+D15+D17+D20</f>
        <v>8560</v>
      </c>
      <c r="E11" s="147">
        <f t="shared" ref="E11:I11" si="1">E12+E15+E17+E20</f>
        <v>1498</v>
      </c>
      <c r="F11" s="147">
        <f t="shared" si="1"/>
        <v>3474</v>
      </c>
      <c r="G11" s="147">
        <f t="shared" si="1"/>
        <v>1245</v>
      </c>
      <c r="H11" s="147">
        <f t="shared" si="1"/>
        <v>405</v>
      </c>
      <c r="I11" s="147">
        <f t="shared" si="1"/>
        <v>1938</v>
      </c>
      <c r="J11" s="92"/>
      <c r="K11" s="151"/>
      <c r="L11" s="147"/>
      <c r="R11" s="151"/>
    </row>
    <row r="12" spans="1:18" ht="21" customHeight="1">
      <c r="A12" s="100"/>
      <c r="B12" s="101" t="s">
        <v>401</v>
      </c>
      <c r="D12" s="147">
        <f>D13+D14</f>
        <v>4024</v>
      </c>
      <c r="E12" s="147">
        <f t="shared" ref="E12:I12" si="2">E13+E14</f>
        <v>383</v>
      </c>
      <c r="F12" s="147">
        <f t="shared" si="2"/>
        <v>2416</v>
      </c>
      <c r="G12" s="147">
        <f t="shared" si="2"/>
        <v>645</v>
      </c>
      <c r="H12" s="147">
        <f t="shared" si="2"/>
        <v>124</v>
      </c>
      <c r="I12" s="147">
        <f t="shared" si="2"/>
        <v>456</v>
      </c>
      <c r="J12" s="92"/>
      <c r="K12" s="151"/>
      <c r="L12" s="147"/>
      <c r="R12" s="151"/>
    </row>
    <row r="13" spans="1:18" ht="21" customHeight="1">
      <c r="A13" s="100"/>
      <c r="B13" s="103" t="s">
        <v>402</v>
      </c>
      <c r="D13" s="149">
        <f>SUM(E13:I13)</f>
        <v>4008</v>
      </c>
      <c r="E13" s="149">
        <v>383</v>
      </c>
      <c r="F13" s="149">
        <v>2416</v>
      </c>
      <c r="G13" s="149">
        <v>637</v>
      </c>
      <c r="H13" s="149">
        <v>122</v>
      </c>
      <c r="I13" s="149">
        <v>450</v>
      </c>
      <c r="J13" s="92"/>
      <c r="K13" s="151"/>
      <c r="L13" s="147"/>
      <c r="R13" s="151"/>
    </row>
    <row r="14" spans="1:18" ht="21" customHeight="1">
      <c r="A14" s="100"/>
      <c r="B14" s="103" t="s">
        <v>403</v>
      </c>
      <c r="D14" s="149">
        <f>SUM(E14:I14)</f>
        <v>16</v>
      </c>
      <c r="E14" s="149">
        <v>0</v>
      </c>
      <c r="F14" s="149">
        <v>0</v>
      </c>
      <c r="G14" s="149">
        <v>8</v>
      </c>
      <c r="H14" s="149">
        <v>2</v>
      </c>
      <c r="I14" s="149">
        <v>6</v>
      </c>
      <c r="J14" s="92"/>
      <c r="K14" s="151"/>
      <c r="L14" s="147"/>
      <c r="R14" s="151"/>
    </row>
    <row r="15" spans="1:18" ht="21" customHeight="1">
      <c r="A15" s="100"/>
      <c r="B15" s="101" t="s">
        <v>404</v>
      </c>
      <c r="C15" s="147">
        <f t="shared" ref="C15:I15" si="3">C16</f>
        <v>0</v>
      </c>
      <c r="D15" s="147">
        <f t="shared" si="3"/>
        <v>1872</v>
      </c>
      <c r="E15" s="147">
        <f t="shared" si="3"/>
        <v>330</v>
      </c>
      <c r="F15" s="147">
        <f t="shared" si="3"/>
        <v>-8</v>
      </c>
      <c r="G15" s="147">
        <f t="shared" si="3"/>
        <v>262</v>
      </c>
      <c r="H15" s="147">
        <f t="shared" si="3"/>
        <v>116</v>
      </c>
      <c r="I15" s="147">
        <f t="shared" si="3"/>
        <v>1172</v>
      </c>
      <c r="J15" s="92"/>
      <c r="K15" s="151"/>
      <c r="L15" s="147"/>
      <c r="R15" s="151"/>
    </row>
    <row r="16" spans="1:18" ht="21" customHeight="1">
      <c r="A16" s="100"/>
      <c r="B16" s="103" t="s">
        <v>405</v>
      </c>
      <c r="D16" s="149">
        <f>SUM(E16:I16)</f>
        <v>1872</v>
      </c>
      <c r="E16" s="149">
        <v>330</v>
      </c>
      <c r="F16" s="149">
        <v>-8</v>
      </c>
      <c r="G16" s="149">
        <v>262</v>
      </c>
      <c r="H16" s="149">
        <v>116</v>
      </c>
      <c r="I16" s="149">
        <v>1172</v>
      </c>
      <c r="J16" s="92"/>
      <c r="K16" s="151"/>
      <c r="L16" s="147"/>
      <c r="R16" s="151"/>
    </row>
    <row r="17" spans="1:18" ht="21" customHeight="1">
      <c r="A17" s="100"/>
      <c r="B17" s="101" t="s">
        <v>406</v>
      </c>
      <c r="C17" s="147">
        <f t="shared" ref="C17:I17" si="4">C18+C19</f>
        <v>0</v>
      </c>
      <c r="D17" s="147">
        <f t="shared" si="4"/>
        <v>2447</v>
      </c>
      <c r="E17" s="147">
        <f t="shared" si="4"/>
        <v>677</v>
      </c>
      <c r="F17" s="147">
        <f t="shared" si="4"/>
        <v>1053</v>
      </c>
      <c r="G17" s="147">
        <f t="shared" si="4"/>
        <v>281</v>
      </c>
      <c r="H17" s="147">
        <f t="shared" si="4"/>
        <v>149</v>
      </c>
      <c r="I17" s="147">
        <f t="shared" si="4"/>
        <v>287</v>
      </c>
      <c r="J17" s="92"/>
      <c r="K17" s="151"/>
      <c r="L17" s="147"/>
      <c r="R17" s="151"/>
    </row>
    <row r="18" spans="1:18" ht="21" customHeight="1">
      <c r="A18" s="100"/>
      <c r="B18" s="103" t="s">
        <v>407</v>
      </c>
      <c r="C18" s="94"/>
      <c r="D18" s="149">
        <f>SUM(E18:I18)</f>
        <v>2035</v>
      </c>
      <c r="E18" s="149">
        <v>676</v>
      </c>
      <c r="F18" s="149">
        <v>793</v>
      </c>
      <c r="G18" s="149">
        <v>246</v>
      </c>
      <c r="H18" s="149">
        <v>135</v>
      </c>
      <c r="I18" s="149">
        <v>185</v>
      </c>
      <c r="J18" s="92"/>
      <c r="K18" s="151"/>
      <c r="L18" s="147"/>
      <c r="R18" s="151"/>
    </row>
    <row r="19" spans="1:18" ht="21" customHeight="1">
      <c r="A19" s="100"/>
      <c r="B19" s="103" t="s">
        <v>408</v>
      </c>
      <c r="C19" s="94"/>
      <c r="D19" s="149">
        <f>SUM(E19:I19)</f>
        <v>412</v>
      </c>
      <c r="E19" s="149">
        <v>1</v>
      </c>
      <c r="F19" s="149">
        <v>260</v>
      </c>
      <c r="G19" s="149">
        <v>35</v>
      </c>
      <c r="H19" s="149">
        <v>14</v>
      </c>
      <c r="I19" s="149">
        <v>102</v>
      </c>
      <c r="J19" s="92"/>
      <c r="K19" s="151"/>
      <c r="L19" s="147"/>
      <c r="R19" s="151"/>
    </row>
    <row r="20" spans="1:18" ht="21" customHeight="1">
      <c r="A20" s="100"/>
      <c r="B20" s="101" t="s">
        <v>409</v>
      </c>
      <c r="C20" s="94"/>
      <c r="D20" s="147">
        <f t="shared" ref="D20:I20" si="5">D21</f>
        <v>217</v>
      </c>
      <c r="E20" s="147">
        <f t="shared" si="5"/>
        <v>108</v>
      </c>
      <c r="F20" s="147">
        <f t="shared" si="5"/>
        <v>13</v>
      </c>
      <c r="G20" s="147">
        <f t="shared" si="5"/>
        <v>57</v>
      </c>
      <c r="H20" s="147">
        <f t="shared" si="5"/>
        <v>16</v>
      </c>
      <c r="I20" s="147">
        <f t="shared" si="5"/>
        <v>23</v>
      </c>
      <c r="J20" s="92"/>
      <c r="K20" s="151"/>
      <c r="L20" s="147"/>
      <c r="R20" s="151"/>
    </row>
    <row r="21" spans="1:18" ht="21" customHeight="1">
      <c r="A21" s="100"/>
      <c r="B21" s="103" t="s">
        <v>410</v>
      </c>
      <c r="C21" s="94"/>
      <c r="D21" s="149">
        <f>SUM(E21:I21)</f>
        <v>217</v>
      </c>
      <c r="E21" s="149">
        <v>108</v>
      </c>
      <c r="F21" s="149">
        <v>13</v>
      </c>
      <c r="G21" s="149">
        <v>57</v>
      </c>
      <c r="H21" s="149">
        <v>16</v>
      </c>
      <c r="I21" s="149">
        <v>23</v>
      </c>
      <c r="J21" s="92"/>
      <c r="K21" s="151"/>
      <c r="L21" s="147"/>
      <c r="R21" s="151"/>
    </row>
    <row r="22" spans="1:18" ht="21" customHeight="1">
      <c r="A22" s="100"/>
      <c r="B22" s="101">
        <v>46</v>
      </c>
      <c r="C22" s="94"/>
      <c r="D22" s="147">
        <f t="shared" ref="D22:I22" si="6">D23+D33+D38+D48+D58+D61+D68+D76</f>
        <v>48982</v>
      </c>
      <c r="E22" s="147">
        <f t="shared" si="6"/>
        <v>14533</v>
      </c>
      <c r="F22" s="147">
        <f t="shared" si="6"/>
        <v>9658</v>
      </c>
      <c r="G22" s="147">
        <f t="shared" si="6"/>
        <v>5311</v>
      </c>
      <c r="H22" s="147">
        <f t="shared" si="6"/>
        <v>3762</v>
      </c>
      <c r="I22" s="147">
        <f t="shared" si="6"/>
        <v>15718</v>
      </c>
      <c r="J22" s="92"/>
      <c r="K22" s="151"/>
      <c r="L22" s="147"/>
      <c r="R22" s="151"/>
    </row>
    <row r="23" spans="1:18" ht="21" customHeight="1">
      <c r="A23" s="100"/>
      <c r="B23" s="101" t="s">
        <v>411</v>
      </c>
      <c r="D23" s="147">
        <f t="shared" ref="D23:I23" si="7">SUM(D24:D32)</f>
        <v>3909</v>
      </c>
      <c r="E23" s="147">
        <f t="shared" si="7"/>
        <v>521</v>
      </c>
      <c r="F23" s="147">
        <f t="shared" si="7"/>
        <v>664</v>
      </c>
      <c r="G23" s="147">
        <f t="shared" si="7"/>
        <v>407</v>
      </c>
      <c r="H23" s="147">
        <f t="shared" si="7"/>
        <v>771</v>
      </c>
      <c r="I23" s="147">
        <f t="shared" si="7"/>
        <v>1546</v>
      </c>
      <c r="J23" s="92"/>
      <c r="K23" s="151"/>
      <c r="L23" s="147"/>
      <c r="R23" s="151"/>
    </row>
    <row r="24" spans="1:18" ht="21" customHeight="1">
      <c r="A24" s="100"/>
      <c r="B24" s="103" t="s">
        <v>412</v>
      </c>
      <c r="D24" s="149">
        <f t="shared" ref="D24:D32" si="8">SUM(E24:I24)</f>
        <v>63</v>
      </c>
      <c r="E24" s="149">
        <v>0</v>
      </c>
      <c r="F24" s="149">
        <v>63</v>
      </c>
      <c r="G24" s="149">
        <v>0</v>
      </c>
      <c r="H24" s="149">
        <v>0</v>
      </c>
      <c r="I24" s="149">
        <v>0</v>
      </c>
      <c r="J24" s="92"/>
      <c r="K24" s="151"/>
      <c r="L24" s="147"/>
      <c r="R24" s="151"/>
    </row>
    <row r="25" spans="1:18" ht="21" customHeight="1">
      <c r="A25" s="100"/>
      <c r="B25" s="103" t="s">
        <v>413</v>
      </c>
      <c r="D25" s="149">
        <f t="shared" si="8"/>
        <v>524</v>
      </c>
      <c r="E25" s="149">
        <v>59</v>
      </c>
      <c r="F25" s="149">
        <v>194</v>
      </c>
      <c r="G25" s="149">
        <v>108</v>
      </c>
      <c r="H25" s="149">
        <v>154</v>
      </c>
      <c r="I25" s="149">
        <v>9</v>
      </c>
      <c r="J25" s="92"/>
      <c r="K25" s="151"/>
      <c r="L25" s="147"/>
      <c r="R25" s="151"/>
    </row>
    <row r="26" spans="1:18" ht="21" customHeight="1">
      <c r="A26" s="100"/>
      <c r="B26" s="103" t="s">
        <v>414</v>
      </c>
      <c r="D26" s="149">
        <f t="shared" si="8"/>
        <v>314</v>
      </c>
      <c r="E26" s="149">
        <v>1</v>
      </c>
      <c r="F26" s="149">
        <v>0</v>
      </c>
      <c r="G26" s="149">
        <v>21</v>
      </c>
      <c r="H26" s="149">
        <v>292</v>
      </c>
      <c r="I26" s="149">
        <v>0</v>
      </c>
      <c r="J26" s="92"/>
      <c r="K26" s="151"/>
      <c r="L26" s="147"/>
      <c r="R26" s="151"/>
    </row>
    <row r="27" spans="1:18" ht="21" customHeight="1">
      <c r="A27" s="100"/>
      <c r="B27" s="103" t="s">
        <v>415</v>
      </c>
      <c r="D27" s="149">
        <f t="shared" si="8"/>
        <v>43</v>
      </c>
      <c r="E27" s="149">
        <v>2</v>
      </c>
      <c r="F27" s="149">
        <v>0</v>
      </c>
      <c r="G27" s="149">
        <v>28</v>
      </c>
      <c r="H27" s="149">
        <v>13</v>
      </c>
      <c r="I27" s="149">
        <v>0</v>
      </c>
      <c r="J27" s="92"/>
      <c r="K27" s="151"/>
      <c r="L27" s="147"/>
      <c r="R27" s="151"/>
    </row>
    <row r="28" spans="1:18" ht="21" customHeight="1">
      <c r="A28" s="100"/>
      <c r="B28" s="103" t="s">
        <v>416</v>
      </c>
      <c r="D28" s="149">
        <f t="shared" si="8"/>
        <v>13</v>
      </c>
      <c r="E28" s="149">
        <v>0</v>
      </c>
      <c r="F28" s="149">
        <v>0</v>
      </c>
      <c r="G28" s="149">
        <v>11</v>
      </c>
      <c r="H28" s="149">
        <v>2</v>
      </c>
      <c r="I28" s="149">
        <v>0</v>
      </c>
      <c r="J28" s="92"/>
      <c r="K28" s="151"/>
      <c r="L28" s="147"/>
      <c r="R28" s="151"/>
    </row>
    <row r="29" spans="1:18" ht="21" customHeight="1">
      <c r="A29" s="100"/>
      <c r="B29" s="103" t="s">
        <v>417</v>
      </c>
      <c r="C29" s="94"/>
      <c r="D29" s="149">
        <f t="shared" si="8"/>
        <v>269</v>
      </c>
      <c r="E29" s="149">
        <v>225</v>
      </c>
      <c r="F29" s="149">
        <v>23</v>
      </c>
      <c r="G29" s="149">
        <v>21</v>
      </c>
      <c r="H29" s="149">
        <v>0</v>
      </c>
      <c r="I29" s="149">
        <v>0</v>
      </c>
      <c r="J29" s="92"/>
      <c r="K29" s="151"/>
      <c r="L29" s="147"/>
      <c r="R29" s="151"/>
    </row>
    <row r="30" spans="1:18" ht="21" customHeight="1">
      <c r="A30" s="100"/>
      <c r="B30" s="103" t="s">
        <v>418</v>
      </c>
      <c r="D30" s="149">
        <f t="shared" si="8"/>
        <v>-6</v>
      </c>
      <c r="E30" s="149">
        <v>0</v>
      </c>
      <c r="F30" s="149">
        <v>-114</v>
      </c>
      <c r="G30" s="149">
        <v>48</v>
      </c>
      <c r="H30" s="149">
        <v>44</v>
      </c>
      <c r="I30" s="149">
        <v>16</v>
      </c>
      <c r="J30" s="92"/>
      <c r="K30" s="151"/>
      <c r="L30" s="147"/>
      <c r="R30" s="151"/>
    </row>
    <row r="31" spans="1:18" ht="21" customHeight="1">
      <c r="A31" s="100"/>
      <c r="B31" s="103" t="s">
        <v>419</v>
      </c>
      <c r="D31" s="149">
        <f t="shared" si="8"/>
        <v>2628</v>
      </c>
      <c r="E31" s="149">
        <v>234</v>
      </c>
      <c r="F31" s="149">
        <v>449</v>
      </c>
      <c r="G31" s="149">
        <v>169</v>
      </c>
      <c r="H31" s="149">
        <v>255</v>
      </c>
      <c r="I31" s="149">
        <v>1521</v>
      </c>
      <c r="J31" s="92"/>
      <c r="K31" s="151"/>
      <c r="L31" s="147"/>
      <c r="R31" s="151"/>
    </row>
    <row r="32" spans="1:18" ht="21" customHeight="1">
      <c r="A32" s="105"/>
      <c r="B32" s="103" t="s">
        <v>420</v>
      </c>
      <c r="C32" s="94"/>
      <c r="D32" s="149">
        <f t="shared" si="8"/>
        <v>61</v>
      </c>
      <c r="E32" s="149">
        <v>0</v>
      </c>
      <c r="F32" s="149">
        <v>49</v>
      </c>
      <c r="G32" s="149">
        <v>1</v>
      </c>
      <c r="H32" s="149">
        <v>11</v>
      </c>
      <c r="I32" s="149">
        <v>0</v>
      </c>
      <c r="J32" s="92"/>
      <c r="K32" s="151"/>
      <c r="L32" s="147"/>
      <c r="R32" s="151"/>
    </row>
    <row r="33" spans="1:18" ht="21" customHeight="1">
      <c r="A33" s="100"/>
      <c r="B33" s="101" t="s">
        <v>421</v>
      </c>
      <c r="C33" s="147">
        <f t="shared" ref="C33:I33" si="9">SUM(C34:C37)</f>
        <v>0</v>
      </c>
      <c r="D33" s="147">
        <f t="shared" si="9"/>
        <v>1342</v>
      </c>
      <c r="E33" s="147">
        <f t="shared" si="9"/>
        <v>924</v>
      </c>
      <c r="F33" s="147">
        <f t="shared" si="9"/>
        <v>245</v>
      </c>
      <c r="G33" s="147">
        <f t="shared" si="9"/>
        <v>76</v>
      </c>
      <c r="H33" s="147">
        <f t="shared" si="9"/>
        <v>-34</v>
      </c>
      <c r="I33" s="147">
        <f t="shared" si="9"/>
        <v>131</v>
      </c>
      <c r="J33" s="92"/>
      <c r="K33" s="151"/>
      <c r="L33" s="147"/>
      <c r="R33" s="151"/>
    </row>
    <row r="34" spans="1:18" ht="21" customHeight="1">
      <c r="A34" s="100"/>
      <c r="B34" s="103" t="s">
        <v>422</v>
      </c>
      <c r="D34" s="149">
        <f>SUM(E34:I34)</f>
        <v>1105</v>
      </c>
      <c r="E34" s="149">
        <v>879</v>
      </c>
      <c r="F34" s="149">
        <v>153</v>
      </c>
      <c r="G34" s="149">
        <v>46</v>
      </c>
      <c r="H34" s="149">
        <v>-36</v>
      </c>
      <c r="I34" s="149">
        <v>63</v>
      </c>
      <c r="J34" s="92"/>
      <c r="K34" s="151"/>
      <c r="L34" s="147"/>
      <c r="R34" s="151"/>
    </row>
    <row r="35" spans="1:18" ht="21" customHeight="1">
      <c r="A35" s="100"/>
      <c r="B35" s="103" t="s">
        <v>423</v>
      </c>
      <c r="D35" s="149">
        <f>SUM(E35:I35)</f>
        <v>215</v>
      </c>
      <c r="E35" s="149">
        <v>41</v>
      </c>
      <c r="F35" s="149">
        <v>79</v>
      </c>
      <c r="G35" s="149">
        <v>25</v>
      </c>
      <c r="H35" s="149">
        <v>2</v>
      </c>
      <c r="I35" s="149">
        <v>68</v>
      </c>
      <c r="J35" s="92"/>
      <c r="K35" s="151"/>
      <c r="L35" s="147"/>
      <c r="R35" s="151"/>
    </row>
    <row r="36" spans="1:18" ht="21" customHeight="1">
      <c r="A36" s="100"/>
      <c r="B36" s="103" t="s">
        <v>424</v>
      </c>
      <c r="D36" s="149">
        <f>SUM(E36:I36)</f>
        <v>9</v>
      </c>
      <c r="E36" s="149">
        <v>4</v>
      </c>
      <c r="F36" s="149">
        <v>0</v>
      </c>
      <c r="G36" s="149">
        <v>5</v>
      </c>
      <c r="H36" s="149">
        <v>0</v>
      </c>
      <c r="I36" s="149">
        <v>0</v>
      </c>
      <c r="J36" s="92"/>
      <c r="K36" s="151"/>
      <c r="L36" s="147"/>
      <c r="R36" s="151"/>
    </row>
    <row r="37" spans="1:18" ht="21" customHeight="1">
      <c r="A37" s="100"/>
      <c r="B37" s="103" t="s">
        <v>425</v>
      </c>
      <c r="D37" s="149">
        <f>SUM(E37:I37)</f>
        <v>13</v>
      </c>
      <c r="E37" s="149">
        <v>0</v>
      </c>
      <c r="F37" s="149">
        <v>13</v>
      </c>
      <c r="G37" s="149">
        <v>0</v>
      </c>
      <c r="H37" s="149">
        <v>0</v>
      </c>
      <c r="I37" s="149">
        <v>0</v>
      </c>
      <c r="J37" s="92"/>
      <c r="K37" s="151"/>
      <c r="L37" s="147"/>
      <c r="R37" s="151"/>
    </row>
    <row r="38" spans="1:18" ht="21" customHeight="1">
      <c r="A38" s="100"/>
      <c r="B38" s="101" t="s">
        <v>426</v>
      </c>
      <c r="C38" s="94"/>
      <c r="D38" s="147">
        <f>SUM(D39:D47)</f>
        <v>14296</v>
      </c>
      <c r="E38" s="147">
        <f t="shared" ref="E38:I38" si="10">SUM(E39:E47)</f>
        <v>4649</v>
      </c>
      <c r="F38" s="147">
        <f t="shared" si="10"/>
        <v>3392</v>
      </c>
      <c r="G38" s="147">
        <f t="shared" si="10"/>
        <v>1554</v>
      </c>
      <c r="H38" s="147">
        <f t="shared" si="10"/>
        <v>940</v>
      </c>
      <c r="I38" s="147">
        <f t="shared" si="10"/>
        <v>3761</v>
      </c>
      <c r="J38" s="92"/>
      <c r="K38" s="151"/>
      <c r="L38" s="147"/>
      <c r="R38" s="151"/>
    </row>
    <row r="39" spans="1:18" ht="21" customHeight="1">
      <c r="A39" s="100"/>
      <c r="B39" s="103" t="s">
        <v>427</v>
      </c>
      <c r="D39" s="149">
        <f t="shared" ref="D39:D47" si="11">SUM(E39:I39)</f>
        <v>2524</v>
      </c>
      <c r="E39" s="149">
        <v>814</v>
      </c>
      <c r="F39" s="149">
        <v>642</v>
      </c>
      <c r="G39" s="149">
        <v>220</v>
      </c>
      <c r="H39" s="149">
        <v>61</v>
      </c>
      <c r="I39" s="149">
        <v>787</v>
      </c>
      <c r="J39" s="92"/>
      <c r="K39" s="151"/>
      <c r="L39" s="147"/>
      <c r="R39" s="151"/>
    </row>
    <row r="40" spans="1:18" ht="21" customHeight="1">
      <c r="A40" s="100"/>
      <c r="B40" s="103" t="s">
        <v>428</v>
      </c>
      <c r="D40" s="149">
        <f t="shared" si="11"/>
        <v>479</v>
      </c>
      <c r="E40" s="149">
        <v>418</v>
      </c>
      <c r="F40" s="149">
        <v>-48</v>
      </c>
      <c r="G40" s="149">
        <v>31</v>
      </c>
      <c r="H40" s="149">
        <v>4</v>
      </c>
      <c r="I40" s="149">
        <v>74</v>
      </c>
      <c r="J40" s="92"/>
      <c r="K40" s="151"/>
      <c r="L40" s="147"/>
      <c r="R40" s="151"/>
    </row>
    <row r="41" spans="1:18" ht="21" customHeight="1">
      <c r="A41" s="100"/>
      <c r="B41" s="103" t="s">
        <v>429</v>
      </c>
      <c r="D41" s="149">
        <f t="shared" si="11"/>
        <v>517</v>
      </c>
      <c r="E41" s="149">
        <v>85</v>
      </c>
      <c r="F41" s="149">
        <v>261</v>
      </c>
      <c r="G41" s="149">
        <v>30</v>
      </c>
      <c r="H41" s="149">
        <v>112</v>
      </c>
      <c r="I41" s="149">
        <v>29</v>
      </c>
      <c r="J41" s="92"/>
      <c r="K41" s="151"/>
      <c r="L41" s="147"/>
      <c r="R41" s="151"/>
    </row>
    <row r="42" spans="1:18" ht="21" customHeight="1">
      <c r="A42" s="100"/>
      <c r="B42" s="103" t="s">
        <v>430</v>
      </c>
      <c r="D42" s="149">
        <f t="shared" si="11"/>
        <v>2447</v>
      </c>
      <c r="E42" s="149">
        <v>756</v>
      </c>
      <c r="F42" s="149">
        <v>413</v>
      </c>
      <c r="G42" s="149">
        <v>390</v>
      </c>
      <c r="H42" s="149">
        <v>168</v>
      </c>
      <c r="I42" s="149">
        <v>720</v>
      </c>
      <c r="J42" s="92"/>
      <c r="K42" s="151"/>
      <c r="L42" s="147"/>
      <c r="R42" s="151"/>
    </row>
    <row r="43" spans="1:18" ht="21" customHeight="1">
      <c r="A43" s="100"/>
      <c r="B43" s="103" t="s">
        <v>431</v>
      </c>
      <c r="C43" s="94"/>
      <c r="D43" s="149">
        <f t="shared" si="11"/>
        <v>255</v>
      </c>
      <c r="E43" s="149">
        <v>0</v>
      </c>
      <c r="F43" s="149">
        <v>113</v>
      </c>
      <c r="G43" s="149">
        <v>36</v>
      </c>
      <c r="H43" s="149">
        <v>98</v>
      </c>
      <c r="I43" s="149">
        <v>8</v>
      </c>
      <c r="J43" s="92"/>
      <c r="K43" s="151"/>
      <c r="L43" s="147"/>
      <c r="R43" s="151"/>
    </row>
    <row r="44" spans="1:18" ht="21" customHeight="1">
      <c r="A44" s="100"/>
      <c r="B44" s="103" t="s">
        <v>432</v>
      </c>
      <c r="C44" s="94"/>
      <c r="D44" s="149">
        <f t="shared" si="11"/>
        <v>32</v>
      </c>
      <c r="E44" s="149">
        <v>426</v>
      </c>
      <c r="F44" s="149">
        <v>86</v>
      </c>
      <c r="G44" s="149">
        <v>-205</v>
      </c>
      <c r="H44" s="149">
        <v>17</v>
      </c>
      <c r="I44" s="149">
        <v>-292</v>
      </c>
      <c r="J44" s="92"/>
      <c r="K44" s="151"/>
      <c r="L44" s="147"/>
      <c r="R44" s="151"/>
    </row>
    <row r="45" spans="1:18" ht="21" customHeight="1">
      <c r="A45" s="100"/>
      <c r="B45" s="103" t="s">
        <v>433</v>
      </c>
      <c r="D45" s="149">
        <f t="shared" si="11"/>
        <v>340</v>
      </c>
      <c r="E45" s="149">
        <v>0</v>
      </c>
      <c r="F45" s="149">
        <v>36</v>
      </c>
      <c r="G45" s="149">
        <v>16</v>
      </c>
      <c r="H45" s="149">
        <v>1</v>
      </c>
      <c r="I45" s="149">
        <v>287</v>
      </c>
      <c r="J45" s="92"/>
      <c r="K45" s="151"/>
      <c r="L45" s="147"/>
      <c r="R45" s="151"/>
    </row>
    <row r="46" spans="1:18" ht="21" customHeight="1">
      <c r="A46" s="100"/>
      <c r="B46" s="103" t="s">
        <v>434</v>
      </c>
      <c r="D46" s="149">
        <f t="shared" si="11"/>
        <v>741</v>
      </c>
      <c r="E46" s="149">
        <v>294</v>
      </c>
      <c r="F46" s="149">
        <v>184</v>
      </c>
      <c r="G46" s="149">
        <v>90</v>
      </c>
      <c r="H46" s="149">
        <v>21</v>
      </c>
      <c r="I46" s="149">
        <v>152</v>
      </c>
      <c r="J46" s="92"/>
      <c r="K46" s="151"/>
      <c r="L46" s="147"/>
      <c r="R46" s="151"/>
    </row>
    <row r="47" spans="1:18" ht="21" customHeight="1">
      <c r="A47" s="100"/>
      <c r="B47" s="103" t="s">
        <v>435</v>
      </c>
      <c r="D47" s="149">
        <f t="shared" si="11"/>
        <v>6961</v>
      </c>
      <c r="E47" s="149">
        <v>1856</v>
      </c>
      <c r="F47" s="149">
        <v>1705</v>
      </c>
      <c r="G47" s="149">
        <v>946</v>
      </c>
      <c r="H47" s="149">
        <v>458</v>
      </c>
      <c r="I47" s="149">
        <v>1996</v>
      </c>
      <c r="J47" s="92"/>
      <c r="K47" s="151"/>
      <c r="L47" s="147"/>
      <c r="R47" s="151"/>
    </row>
    <row r="48" spans="1:18" ht="21" customHeight="1">
      <c r="A48" s="100"/>
      <c r="B48" s="101" t="s">
        <v>436</v>
      </c>
      <c r="D48" s="147">
        <f>SUM(D49:D57)</f>
        <v>6171</v>
      </c>
      <c r="E48" s="147">
        <f t="shared" ref="E48:I48" si="12">SUM(E49:E57)</f>
        <v>1078</v>
      </c>
      <c r="F48" s="147">
        <f t="shared" si="12"/>
        <v>2167</v>
      </c>
      <c r="G48" s="147">
        <f t="shared" si="12"/>
        <v>1210</v>
      </c>
      <c r="H48" s="147">
        <f t="shared" si="12"/>
        <v>656</v>
      </c>
      <c r="I48" s="147">
        <f t="shared" si="12"/>
        <v>1060</v>
      </c>
      <c r="J48" s="92"/>
      <c r="K48" s="151"/>
      <c r="L48" s="147"/>
      <c r="R48" s="151"/>
    </row>
    <row r="49" spans="1:18" ht="21" customHeight="1">
      <c r="A49" s="100"/>
      <c r="B49" s="103" t="s">
        <v>437</v>
      </c>
      <c r="D49" s="149">
        <f t="shared" ref="D49:D57" si="13">SUM(E49:I49)</f>
        <v>7</v>
      </c>
      <c r="E49" s="149">
        <v>3</v>
      </c>
      <c r="F49" s="149">
        <v>-34</v>
      </c>
      <c r="G49" s="149">
        <v>6</v>
      </c>
      <c r="H49" s="149">
        <v>2</v>
      </c>
      <c r="I49" s="149">
        <v>30</v>
      </c>
      <c r="J49" s="92"/>
      <c r="K49" s="151"/>
      <c r="L49" s="147"/>
      <c r="R49" s="151"/>
    </row>
    <row r="50" spans="1:18" ht="21" customHeight="1">
      <c r="A50" s="100"/>
      <c r="B50" s="103" t="s">
        <v>438</v>
      </c>
      <c r="D50" s="149">
        <f t="shared" si="13"/>
        <v>222</v>
      </c>
      <c r="E50" s="149">
        <v>2</v>
      </c>
      <c r="F50" s="149">
        <v>101</v>
      </c>
      <c r="G50" s="149">
        <v>90</v>
      </c>
      <c r="H50" s="149">
        <v>24</v>
      </c>
      <c r="I50" s="149">
        <v>5</v>
      </c>
      <c r="J50" s="92"/>
      <c r="K50" s="151"/>
      <c r="L50" s="147"/>
      <c r="R50" s="151"/>
    </row>
    <row r="51" spans="1:18" ht="21" customHeight="1">
      <c r="A51" s="100"/>
      <c r="B51" s="103" t="s">
        <v>439</v>
      </c>
      <c r="D51" s="149">
        <f t="shared" si="13"/>
        <v>682</v>
      </c>
      <c r="E51" s="149">
        <v>81</v>
      </c>
      <c r="F51" s="149">
        <v>225</v>
      </c>
      <c r="G51" s="149">
        <v>245</v>
      </c>
      <c r="H51" s="149">
        <v>73</v>
      </c>
      <c r="I51" s="149">
        <v>58</v>
      </c>
      <c r="J51" s="92"/>
      <c r="K51" s="151"/>
      <c r="L51" s="147"/>
      <c r="R51" s="151"/>
    </row>
    <row r="52" spans="1:18" ht="21" customHeight="1">
      <c r="A52" s="100"/>
      <c r="B52" s="103" t="s">
        <v>440</v>
      </c>
      <c r="C52" s="94"/>
      <c r="D52" s="149">
        <f t="shared" si="13"/>
        <v>458</v>
      </c>
      <c r="E52" s="149">
        <v>2</v>
      </c>
      <c r="F52" s="149">
        <v>87</v>
      </c>
      <c r="G52" s="149">
        <v>88</v>
      </c>
      <c r="H52" s="149">
        <v>50</v>
      </c>
      <c r="I52" s="149">
        <v>231</v>
      </c>
      <c r="J52" s="92"/>
      <c r="K52" s="151"/>
      <c r="L52" s="147"/>
      <c r="R52" s="151"/>
    </row>
    <row r="53" spans="1:18" ht="21" customHeight="1">
      <c r="A53" s="100"/>
      <c r="B53" s="103" t="s">
        <v>441</v>
      </c>
      <c r="D53" s="149">
        <f t="shared" si="13"/>
        <v>1772</v>
      </c>
      <c r="E53" s="149">
        <v>454</v>
      </c>
      <c r="F53" s="149">
        <v>541</v>
      </c>
      <c r="G53" s="149">
        <v>507</v>
      </c>
      <c r="H53" s="149">
        <v>149</v>
      </c>
      <c r="I53" s="149">
        <v>121</v>
      </c>
      <c r="J53" s="92"/>
      <c r="K53" s="151"/>
      <c r="L53" s="147"/>
      <c r="R53" s="151"/>
    </row>
    <row r="54" spans="1:18" ht="21" customHeight="1">
      <c r="A54" s="100"/>
      <c r="B54" s="103" t="s">
        <v>442</v>
      </c>
      <c r="D54" s="149">
        <f t="shared" si="13"/>
        <v>1974</v>
      </c>
      <c r="E54" s="149">
        <v>114</v>
      </c>
      <c r="F54" s="149">
        <v>777</v>
      </c>
      <c r="G54" s="149">
        <v>282</v>
      </c>
      <c r="H54" s="149">
        <v>255</v>
      </c>
      <c r="I54" s="149">
        <v>546</v>
      </c>
      <c r="J54" s="92"/>
      <c r="K54" s="151"/>
      <c r="L54" s="147"/>
      <c r="R54" s="151"/>
    </row>
    <row r="55" spans="1:18" ht="21" customHeight="1">
      <c r="A55" s="100"/>
      <c r="B55" s="103" t="s">
        <v>443</v>
      </c>
      <c r="D55" s="149">
        <f t="shared" si="13"/>
        <v>124</v>
      </c>
      <c r="E55" s="149">
        <v>53</v>
      </c>
      <c r="F55" s="149">
        <v>4</v>
      </c>
      <c r="G55" s="149">
        <v>52</v>
      </c>
      <c r="H55" s="149">
        <v>7</v>
      </c>
      <c r="I55" s="149">
        <v>8</v>
      </c>
      <c r="J55" s="92"/>
      <c r="K55" s="151"/>
      <c r="L55" s="147"/>
      <c r="R55" s="151"/>
    </row>
    <row r="56" spans="1:18" ht="21" customHeight="1">
      <c r="A56" s="100"/>
      <c r="B56" s="103" t="s">
        <v>444</v>
      </c>
      <c r="D56" s="149">
        <f t="shared" si="13"/>
        <v>251</v>
      </c>
      <c r="E56" s="149">
        <v>108</v>
      </c>
      <c r="F56" s="149">
        <v>14</v>
      </c>
      <c r="G56" s="149">
        <v>123</v>
      </c>
      <c r="H56" s="149">
        <v>6</v>
      </c>
      <c r="I56" s="149">
        <v>0</v>
      </c>
      <c r="J56" s="92"/>
      <c r="K56" s="151"/>
      <c r="L56" s="147"/>
      <c r="R56" s="151"/>
    </row>
    <row r="57" spans="1:18" ht="21" customHeight="1">
      <c r="A57" s="100"/>
      <c r="B57" s="103" t="s">
        <v>445</v>
      </c>
      <c r="D57" s="149">
        <f t="shared" si="13"/>
        <v>681</v>
      </c>
      <c r="E57" s="149">
        <v>261</v>
      </c>
      <c r="F57" s="149">
        <v>452</v>
      </c>
      <c r="G57" s="149">
        <v>-183</v>
      </c>
      <c r="H57" s="149">
        <v>90</v>
      </c>
      <c r="I57" s="149">
        <v>61</v>
      </c>
      <c r="J57" s="92"/>
      <c r="K57" s="151"/>
      <c r="L57" s="147"/>
      <c r="R57" s="151"/>
    </row>
    <row r="58" spans="1:18" ht="21" customHeight="1">
      <c r="A58" s="100"/>
      <c r="B58" s="101" t="s">
        <v>446</v>
      </c>
      <c r="C58" s="94"/>
      <c r="D58" s="147">
        <f>SUM(D59:D60)</f>
        <v>2068</v>
      </c>
      <c r="E58" s="147">
        <f t="shared" ref="E58:I58" si="14">SUM(E59:E60)</f>
        <v>500</v>
      </c>
      <c r="F58" s="147">
        <f t="shared" si="14"/>
        <v>203</v>
      </c>
      <c r="G58" s="147">
        <f t="shared" si="14"/>
        <v>231</v>
      </c>
      <c r="H58" s="147">
        <f t="shared" si="14"/>
        <v>823</v>
      </c>
      <c r="I58" s="147">
        <f t="shared" si="14"/>
        <v>311</v>
      </c>
      <c r="J58" s="92"/>
      <c r="K58" s="151"/>
      <c r="L58" s="147"/>
      <c r="R58" s="151"/>
    </row>
    <row r="59" spans="1:18" ht="21" customHeight="1">
      <c r="A59" s="100"/>
      <c r="B59" s="103" t="s">
        <v>447</v>
      </c>
      <c r="D59" s="149">
        <f>SUM(E59:I59)</f>
        <v>1413</v>
      </c>
      <c r="E59" s="149">
        <v>181</v>
      </c>
      <c r="F59" s="149">
        <v>271</v>
      </c>
      <c r="G59" s="149">
        <v>173</v>
      </c>
      <c r="H59" s="149">
        <v>524</v>
      </c>
      <c r="I59" s="149">
        <v>264</v>
      </c>
      <c r="J59" s="92"/>
      <c r="K59" s="151"/>
      <c r="L59" s="147"/>
      <c r="R59" s="151"/>
    </row>
    <row r="60" spans="1:18" ht="21" customHeight="1">
      <c r="A60" s="100"/>
      <c r="B60" s="103" t="s">
        <v>448</v>
      </c>
      <c r="D60" s="149">
        <f>SUM(E60:I60)</f>
        <v>655</v>
      </c>
      <c r="E60" s="149">
        <v>319</v>
      </c>
      <c r="F60" s="149">
        <v>-68</v>
      </c>
      <c r="G60" s="149">
        <v>58</v>
      </c>
      <c r="H60" s="149">
        <v>299</v>
      </c>
      <c r="I60" s="149">
        <v>47</v>
      </c>
      <c r="J60" s="92"/>
      <c r="K60" s="151"/>
      <c r="L60" s="147"/>
      <c r="R60" s="151"/>
    </row>
    <row r="61" spans="1:18" ht="21" customHeight="1">
      <c r="A61" s="100"/>
      <c r="B61" s="101" t="s">
        <v>449</v>
      </c>
      <c r="C61" s="94"/>
      <c r="D61" s="147">
        <f>SUM(D62:D67)</f>
        <v>1165</v>
      </c>
      <c r="E61" s="147">
        <f t="shared" ref="E61:I61" si="15">SUM(E62:E67)</f>
        <v>205</v>
      </c>
      <c r="F61" s="147">
        <f t="shared" si="15"/>
        <v>474</v>
      </c>
      <c r="G61" s="147">
        <f t="shared" si="15"/>
        <v>153</v>
      </c>
      <c r="H61" s="147">
        <f t="shared" si="15"/>
        <v>177</v>
      </c>
      <c r="I61" s="147">
        <f t="shared" si="15"/>
        <v>156</v>
      </c>
      <c r="J61" s="92"/>
      <c r="K61" s="151"/>
      <c r="L61" s="147"/>
      <c r="R61" s="151"/>
    </row>
    <row r="62" spans="1:18" ht="21" customHeight="1">
      <c r="A62" s="100"/>
      <c r="B62" s="103" t="s">
        <v>450</v>
      </c>
      <c r="D62" s="149">
        <f>SUM(E62:I62)</f>
        <v>42</v>
      </c>
      <c r="E62" s="149">
        <v>0</v>
      </c>
      <c r="F62" s="149">
        <v>19</v>
      </c>
      <c r="G62" s="149">
        <v>11</v>
      </c>
      <c r="H62" s="149">
        <v>8</v>
      </c>
      <c r="I62" s="149">
        <v>4</v>
      </c>
      <c r="J62" s="92"/>
      <c r="K62" s="151"/>
      <c r="L62" s="147"/>
      <c r="R62" s="151"/>
    </row>
    <row r="63" spans="1:18" ht="5.25" customHeight="1">
      <c r="A63" s="100"/>
      <c r="B63" s="103"/>
      <c r="D63" s="149"/>
      <c r="E63" s="149"/>
      <c r="F63" s="149"/>
      <c r="G63" s="149"/>
      <c r="H63" s="149"/>
      <c r="I63" s="149"/>
      <c r="J63" s="92"/>
      <c r="K63" s="151"/>
      <c r="L63" s="147"/>
      <c r="R63" s="151"/>
    </row>
    <row r="64" spans="1:18" ht="37.5" customHeight="1">
      <c r="A64" s="100"/>
      <c r="B64" s="103" t="s">
        <v>536</v>
      </c>
      <c r="D64" s="149">
        <f>SUM(E64:I64)</f>
        <v>0</v>
      </c>
      <c r="E64" s="149">
        <v>0</v>
      </c>
      <c r="F64" s="149">
        <v>0</v>
      </c>
      <c r="G64" s="149">
        <v>0</v>
      </c>
      <c r="H64" s="149">
        <v>0</v>
      </c>
      <c r="I64" s="149">
        <v>0</v>
      </c>
      <c r="J64" s="92"/>
      <c r="K64" s="151"/>
      <c r="L64" s="147"/>
      <c r="R64" s="151"/>
    </row>
    <row r="65" spans="1:18" ht="21" customHeight="1">
      <c r="A65" s="100"/>
      <c r="B65" s="103" t="s">
        <v>452</v>
      </c>
      <c r="D65" s="149">
        <f>SUM(E65:I65)</f>
        <v>348</v>
      </c>
      <c r="E65" s="149">
        <v>27</v>
      </c>
      <c r="F65" s="149">
        <v>196</v>
      </c>
      <c r="G65" s="149">
        <v>68</v>
      </c>
      <c r="H65" s="149">
        <v>15</v>
      </c>
      <c r="I65" s="149">
        <v>42</v>
      </c>
      <c r="J65" s="92"/>
      <c r="K65" s="151"/>
      <c r="L65" s="147"/>
      <c r="R65" s="151"/>
    </row>
    <row r="66" spans="1:18" ht="21" customHeight="1">
      <c r="A66" s="100"/>
      <c r="B66" s="103" t="s">
        <v>453</v>
      </c>
      <c r="D66" s="149">
        <f>SUM(E66:I66)</f>
        <v>86</v>
      </c>
      <c r="E66" s="149">
        <v>2</v>
      </c>
      <c r="F66" s="149">
        <v>15</v>
      </c>
      <c r="G66" s="149">
        <v>9</v>
      </c>
      <c r="H66" s="149">
        <v>4</v>
      </c>
      <c r="I66" s="149">
        <v>56</v>
      </c>
      <c r="J66" s="92"/>
      <c r="K66" s="151"/>
      <c r="L66" s="147"/>
      <c r="R66" s="151"/>
    </row>
    <row r="67" spans="1:18" ht="21" customHeight="1">
      <c r="A67" s="100"/>
      <c r="B67" s="103" t="s">
        <v>455</v>
      </c>
      <c r="D67" s="149">
        <f>SUM(E67:I67)</f>
        <v>689</v>
      </c>
      <c r="E67" s="149">
        <v>176</v>
      </c>
      <c r="F67" s="149">
        <v>244</v>
      </c>
      <c r="G67" s="149">
        <v>65</v>
      </c>
      <c r="H67" s="149">
        <v>150</v>
      </c>
      <c r="I67" s="149">
        <v>54</v>
      </c>
      <c r="J67" s="92"/>
      <c r="K67" s="151"/>
      <c r="L67" s="147"/>
      <c r="R67" s="151"/>
    </row>
    <row r="68" spans="1:18" ht="21" customHeight="1">
      <c r="A68" s="100"/>
      <c r="B68" s="101" t="s">
        <v>456</v>
      </c>
      <c r="D68" s="147">
        <f t="shared" ref="D68:I68" si="16">SUM(D69:D75)</f>
        <v>19257</v>
      </c>
      <c r="E68" s="147">
        <f t="shared" si="16"/>
        <v>6570</v>
      </c>
      <c r="F68" s="147">
        <f t="shared" si="16"/>
        <v>2262</v>
      </c>
      <c r="G68" s="147">
        <f t="shared" si="16"/>
        <v>1442</v>
      </c>
      <c r="H68" s="147">
        <f t="shared" si="16"/>
        <v>360</v>
      </c>
      <c r="I68" s="147">
        <f t="shared" si="16"/>
        <v>8623</v>
      </c>
      <c r="J68" s="92"/>
      <c r="K68" s="151"/>
      <c r="L68" s="147"/>
      <c r="R68" s="151"/>
    </row>
    <row r="69" spans="1:18" ht="21" customHeight="1">
      <c r="A69" s="100"/>
      <c r="B69" s="103" t="s">
        <v>457</v>
      </c>
      <c r="D69" s="149">
        <f t="shared" ref="D69:D75" si="17">SUM(E69:I69)</f>
        <v>13354</v>
      </c>
      <c r="E69" s="149">
        <v>3985</v>
      </c>
      <c r="F69" s="149">
        <v>941</v>
      </c>
      <c r="G69" s="149">
        <v>79</v>
      </c>
      <c r="H69" s="149">
        <v>92</v>
      </c>
      <c r="I69" s="149">
        <v>8257</v>
      </c>
      <c r="J69" s="92"/>
      <c r="K69" s="151"/>
      <c r="L69" s="147"/>
      <c r="R69" s="151"/>
    </row>
    <row r="70" spans="1:18" ht="21" customHeight="1">
      <c r="A70" s="100"/>
      <c r="B70" s="103" t="s">
        <v>458</v>
      </c>
      <c r="C70" s="94"/>
      <c r="D70" s="149">
        <f t="shared" si="17"/>
        <v>655</v>
      </c>
      <c r="E70" s="149">
        <v>31</v>
      </c>
      <c r="F70" s="149">
        <v>124</v>
      </c>
      <c r="G70" s="149">
        <v>402</v>
      </c>
      <c r="H70" s="149">
        <v>39</v>
      </c>
      <c r="I70" s="149">
        <v>59</v>
      </c>
      <c r="J70" s="92"/>
      <c r="K70" s="151"/>
      <c r="L70" s="147"/>
      <c r="R70" s="151"/>
    </row>
    <row r="71" spans="1:18" ht="21" customHeight="1">
      <c r="A71" s="100"/>
      <c r="B71" s="103" t="s">
        <v>459</v>
      </c>
      <c r="D71" s="149">
        <f t="shared" si="17"/>
        <v>2515</v>
      </c>
      <c r="E71" s="149">
        <v>1276</v>
      </c>
      <c r="F71" s="149">
        <v>331</v>
      </c>
      <c r="G71" s="149">
        <v>628</v>
      </c>
      <c r="H71" s="149">
        <v>119</v>
      </c>
      <c r="I71" s="149">
        <v>161</v>
      </c>
      <c r="J71" s="92"/>
      <c r="K71" s="151"/>
      <c r="L71" s="147"/>
      <c r="R71" s="151"/>
    </row>
    <row r="72" spans="1:18" ht="21" customHeight="1">
      <c r="A72" s="100"/>
      <c r="B72" s="103" t="s">
        <v>460</v>
      </c>
      <c r="D72" s="149">
        <f t="shared" si="17"/>
        <v>1187</v>
      </c>
      <c r="E72" s="149">
        <v>530</v>
      </c>
      <c r="F72" s="149">
        <v>392</v>
      </c>
      <c r="G72" s="149">
        <v>175</v>
      </c>
      <c r="H72" s="149">
        <v>47</v>
      </c>
      <c r="I72" s="149">
        <v>43</v>
      </c>
      <c r="J72" s="92"/>
      <c r="K72" s="151"/>
      <c r="L72" s="147"/>
      <c r="R72" s="151"/>
    </row>
    <row r="73" spans="1:18" ht="21" customHeight="1">
      <c r="A73" s="100"/>
      <c r="B73" s="103" t="s">
        <v>461</v>
      </c>
      <c r="D73" s="149">
        <f t="shared" si="17"/>
        <v>1303</v>
      </c>
      <c r="E73" s="149">
        <v>634</v>
      </c>
      <c r="F73" s="149">
        <v>464</v>
      </c>
      <c r="G73" s="149">
        <v>103</v>
      </c>
      <c r="H73" s="149">
        <v>60</v>
      </c>
      <c r="I73" s="149">
        <v>42</v>
      </c>
      <c r="J73" s="92"/>
      <c r="K73" s="151"/>
      <c r="L73" s="147"/>
      <c r="R73" s="151"/>
    </row>
    <row r="74" spans="1:18" ht="21" customHeight="1">
      <c r="A74" s="100"/>
      <c r="B74" s="103" t="s">
        <v>462</v>
      </c>
      <c r="D74" s="149">
        <f t="shared" si="17"/>
        <v>243</v>
      </c>
      <c r="E74" s="149">
        <v>114</v>
      </c>
      <c r="F74" s="149">
        <v>10</v>
      </c>
      <c r="G74" s="149">
        <v>55</v>
      </c>
      <c r="H74" s="149">
        <v>3</v>
      </c>
      <c r="I74" s="149">
        <v>61</v>
      </c>
      <c r="J74" s="92"/>
      <c r="K74" s="151"/>
      <c r="L74" s="147"/>
      <c r="R74" s="151"/>
    </row>
    <row r="75" spans="1:18" ht="21" customHeight="1">
      <c r="A75" s="105"/>
      <c r="B75" s="103" t="s">
        <v>463</v>
      </c>
      <c r="C75" s="94"/>
      <c r="D75" s="149">
        <f t="shared" si="17"/>
        <v>0</v>
      </c>
      <c r="E75" s="149">
        <v>0</v>
      </c>
      <c r="F75" s="149">
        <v>0</v>
      </c>
      <c r="G75" s="149">
        <v>0</v>
      </c>
      <c r="H75" s="149">
        <v>0</v>
      </c>
      <c r="I75" s="149">
        <v>0</v>
      </c>
      <c r="J75" s="92"/>
      <c r="K75" s="151"/>
      <c r="L75" s="147"/>
      <c r="R75" s="151"/>
    </row>
    <row r="76" spans="1:18" ht="21" customHeight="1">
      <c r="A76" s="100"/>
      <c r="B76" s="101" t="s">
        <v>464</v>
      </c>
      <c r="C76" s="94"/>
      <c r="D76" s="147">
        <f t="shared" ref="D76:I76" si="18">SUM(D77)</f>
        <v>774</v>
      </c>
      <c r="E76" s="147">
        <f t="shared" si="18"/>
        <v>86</v>
      </c>
      <c r="F76" s="147">
        <f t="shared" si="18"/>
        <v>251</v>
      </c>
      <c r="G76" s="147">
        <f t="shared" si="18"/>
        <v>238</v>
      </c>
      <c r="H76" s="147">
        <f t="shared" si="18"/>
        <v>69</v>
      </c>
      <c r="I76" s="147">
        <f t="shared" si="18"/>
        <v>130</v>
      </c>
      <c r="J76" s="92"/>
      <c r="K76" s="151"/>
      <c r="L76" s="147"/>
      <c r="R76" s="151"/>
    </row>
    <row r="77" spans="1:18" ht="21" customHeight="1">
      <c r="A77" s="100"/>
      <c r="B77" s="103" t="s">
        <v>465</v>
      </c>
      <c r="D77" s="149">
        <f>SUM(E77:I77)</f>
        <v>774</v>
      </c>
      <c r="E77" s="149">
        <v>86</v>
      </c>
      <c r="F77" s="149">
        <v>251</v>
      </c>
      <c r="G77" s="149">
        <v>238</v>
      </c>
      <c r="H77" s="149">
        <v>69</v>
      </c>
      <c r="I77" s="149">
        <v>130</v>
      </c>
      <c r="J77" s="92"/>
      <c r="K77" s="151"/>
      <c r="L77" s="147"/>
      <c r="R77" s="151"/>
    </row>
    <row r="78" spans="1:18" ht="21" customHeight="1">
      <c r="A78" s="100"/>
      <c r="B78" s="101">
        <v>47</v>
      </c>
      <c r="D78" s="147">
        <f>D79+D82+D90+D92+D96+D102+D108+D118+D122</f>
        <v>75342</v>
      </c>
      <c r="E78" s="147">
        <f t="shared" ref="E78:I78" si="19">E79+E82+E90+E92+E96+E102+E108+E118+E122</f>
        <v>28077</v>
      </c>
      <c r="F78" s="147">
        <f t="shared" si="19"/>
        <v>1606</v>
      </c>
      <c r="G78" s="147">
        <f t="shared" si="19"/>
        <v>20047</v>
      </c>
      <c r="H78" s="147">
        <f t="shared" si="19"/>
        <v>4662</v>
      </c>
      <c r="I78" s="147">
        <f t="shared" si="19"/>
        <v>20950</v>
      </c>
      <c r="J78" s="92"/>
      <c r="K78" s="151"/>
      <c r="L78" s="147"/>
      <c r="R78" s="151"/>
    </row>
    <row r="79" spans="1:18" ht="21" customHeight="1">
      <c r="A79" s="100"/>
      <c r="B79" s="101" t="s">
        <v>466</v>
      </c>
      <c r="D79" s="147">
        <f>D80+D81</f>
        <v>38033</v>
      </c>
      <c r="E79" s="147">
        <f t="shared" ref="E79:I79" si="20">E80+E81</f>
        <v>6264</v>
      </c>
      <c r="F79" s="147">
        <f t="shared" si="20"/>
        <v>1579</v>
      </c>
      <c r="G79" s="147">
        <f t="shared" si="20"/>
        <v>11672</v>
      </c>
      <c r="H79" s="147">
        <f t="shared" si="20"/>
        <v>2915</v>
      </c>
      <c r="I79" s="147">
        <f t="shared" si="20"/>
        <v>15603</v>
      </c>
      <c r="J79" s="92"/>
      <c r="K79" s="151"/>
      <c r="L79" s="147"/>
      <c r="R79" s="151"/>
    </row>
    <row r="80" spans="1:18" ht="21" customHeight="1">
      <c r="A80" s="100"/>
      <c r="B80" s="103" t="s">
        <v>467</v>
      </c>
      <c r="D80" s="149">
        <f>SUM(E80:I80)</f>
        <v>25968</v>
      </c>
      <c r="E80" s="149">
        <v>2248</v>
      </c>
      <c r="F80" s="149">
        <v>1395</v>
      </c>
      <c r="G80" s="149">
        <v>11486</v>
      </c>
      <c r="H80" s="149">
        <v>1862</v>
      </c>
      <c r="I80" s="149">
        <v>8977</v>
      </c>
      <c r="J80" s="92"/>
      <c r="K80" s="151"/>
      <c r="L80" s="147"/>
      <c r="R80" s="151"/>
    </row>
    <row r="81" spans="1:18" ht="21" customHeight="1">
      <c r="A81" s="100"/>
      <c r="B81" s="103" t="s">
        <v>468</v>
      </c>
      <c r="C81" s="94"/>
      <c r="D81" s="149">
        <f>SUM(E81:I81)</f>
        <v>12065</v>
      </c>
      <c r="E81" s="149">
        <v>4016</v>
      </c>
      <c r="F81" s="149">
        <v>184</v>
      </c>
      <c r="G81" s="149">
        <v>186</v>
      </c>
      <c r="H81" s="149">
        <v>1053</v>
      </c>
      <c r="I81" s="149">
        <v>6626</v>
      </c>
      <c r="J81" s="92"/>
      <c r="K81" s="151"/>
      <c r="L81" s="147"/>
      <c r="R81" s="151"/>
    </row>
    <row r="82" spans="1:18" ht="21" customHeight="1">
      <c r="A82" s="100"/>
      <c r="B82" s="101" t="s">
        <v>469</v>
      </c>
      <c r="C82" s="94"/>
      <c r="D82" s="147">
        <f t="shared" ref="D82:I82" si="21">D83+D84+D85+D86+D87+D88+D89</f>
        <v>2451</v>
      </c>
      <c r="E82" s="147">
        <f t="shared" si="21"/>
        <v>200</v>
      </c>
      <c r="F82" s="147">
        <f t="shared" si="21"/>
        <v>439</v>
      </c>
      <c r="G82" s="147">
        <f t="shared" si="21"/>
        <v>313</v>
      </c>
      <c r="H82" s="147">
        <f t="shared" si="21"/>
        <v>136</v>
      </c>
      <c r="I82" s="147">
        <f t="shared" si="21"/>
        <v>1363</v>
      </c>
      <c r="J82" s="92"/>
      <c r="K82" s="151"/>
      <c r="L82" s="147"/>
      <c r="R82" s="151"/>
    </row>
    <row r="83" spans="1:18" ht="21" customHeight="1">
      <c r="A83" s="100"/>
      <c r="B83" s="103" t="s">
        <v>470</v>
      </c>
      <c r="D83" s="149">
        <f t="shared" ref="D83:D89" si="22">SUM(E83:I83)</f>
        <v>236</v>
      </c>
      <c r="E83" s="149">
        <v>14</v>
      </c>
      <c r="F83" s="149">
        <v>65</v>
      </c>
      <c r="G83" s="149">
        <v>90</v>
      </c>
      <c r="H83" s="149">
        <v>20</v>
      </c>
      <c r="I83" s="149">
        <v>47</v>
      </c>
      <c r="J83" s="92"/>
      <c r="K83" s="151"/>
      <c r="L83" s="147"/>
      <c r="R83" s="151"/>
    </row>
    <row r="84" spans="1:18" ht="21" customHeight="1">
      <c r="A84" s="100"/>
      <c r="B84" s="103" t="s">
        <v>471</v>
      </c>
      <c r="D84" s="149">
        <f t="shared" si="22"/>
        <v>690</v>
      </c>
      <c r="E84" s="149">
        <v>25</v>
      </c>
      <c r="F84" s="149">
        <v>119</v>
      </c>
      <c r="G84" s="149">
        <v>39</v>
      </c>
      <c r="H84" s="149">
        <v>56</v>
      </c>
      <c r="I84" s="149">
        <v>451</v>
      </c>
      <c r="J84" s="92"/>
      <c r="K84" s="151"/>
      <c r="L84" s="147"/>
      <c r="R84" s="151"/>
    </row>
    <row r="85" spans="1:18" ht="21" customHeight="1">
      <c r="A85" s="100"/>
      <c r="B85" s="103" t="s">
        <v>472</v>
      </c>
      <c r="C85" s="94"/>
      <c r="D85" s="149">
        <f t="shared" si="22"/>
        <v>1106</v>
      </c>
      <c r="E85" s="149">
        <v>121</v>
      </c>
      <c r="F85" s="149">
        <v>218</v>
      </c>
      <c r="G85" s="149">
        <v>21</v>
      </c>
      <c r="H85" s="149">
        <v>39</v>
      </c>
      <c r="I85" s="149">
        <v>707</v>
      </c>
      <c r="J85" s="92"/>
      <c r="K85" s="151"/>
      <c r="L85" s="147"/>
      <c r="R85" s="151"/>
    </row>
    <row r="86" spans="1:18" ht="21" customHeight="1">
      <c r="A86" s="100"/>
      <c r="B86" s="103" t="s">
        <v>473</v>
      </c>
      <c r="D86" s="149">
        <f t="shared" si="22"/>
        <v>14</v>
      </c>
      <c r="E86" s="149">
        <v>0</v>
      </c>
      <c r="F86" s="149">
        <v>0</v>
      </c>
      <c r="G86" s="149">
        <v>13</v>
      </c>
      <c r="H86" s="149">
        <v>0</v>
      </c>
      <c r="I86" s="149">
        <v>1</v>
      </c>
      <c r="J86" s="92"/>
      <c r="K86" s="151"/>
      <c r="L86" s="147"/>
      <c r="R86" s="151"/>
    </row>
    <row r="87" spans="1:18" ht="21" customHeight="1">
      <c r="A87" s="100"/>
      <c r="B87" s="103" t="s">
        <v>474</v>
      </c>
      <c r="D87" s="149">
        <f t="shared" si="22"/>
        <v>51</v>
      </c>
      <c r="E87" s="149">
        <v>0</v>
      </c>
      <c r="F87" s="149">
        <v>0</v>
      </c>
      <c r="G87" s="149">
        <v>19</v>
      </c>
      <c r="H87" s="149">
        <v>17</v>
      </c>
      <c r="I87" s="149">
        <v>15</v>
      </c>
      <c r="J87" s="92"/>
      <c r="K87" s="151"/>
      <c r="L87" s="147"/>
      <c r="R87" s="151"/>
    </row>
    <row r="88" spans="1:18" ht="21" customHeight="1">
      <c r="A88" s="100"/>
      <c r="B88" s="103" t="s">
        <v>475</v>
      </c>
      <c r="D88" s="149">
        <f t="shared" si="22"/>
        <v>2</v>
      </c>
      <c r="E88" s="149">
        <v>0</v>
      </c>
      <c r="F88" s="149">
        <v>0</v>
      </c>
      <c r="G88" s="149">
        <v>1</v>
      </c>
      <c r="H88" s="149">
        <v>0</v>
      </c>
      <c r="I88" s="149">
        <v>1</v>
      </c>
      <c r="J88" s="92"/>
      <c r="K88" s="151"/>
      <c r="L88" s="147"/>
      <c r="R88" s="151"/>
    </row>
    <row r="89" spans="1:18" ht="21" customHeight="1">
      <c r="A89" s="100"/>
      <c r="B89" s="103" t="s">
        <v>476</v>
      </c>
      <c r="C89" s="94"/>
      <c r="D89" s="149">
        <f t="shared" si="22"/>
        <v>352</v>
      </c>
      <c r="E89" s="149">
        <v>40</v>
      </c>
      <c r="F89" s="149">
        <v>37</v>
      </c>
      <c r="G89" s="149">
        <v>130</v>
      </c>
      <c r="H89" s="149">
        <v>4</v>
      </c>
      <c r="I89" s="149">
        <v>141</v>
      </c>
      <c r="J89" s="92"/>
      <c r="K89" s="151"/>
      <c r="L89" s="147"/>
      <c r="R89" s="151"/>
    </row>
    <row r="90" spans="1:18" ht="21" customHeight="1">
      <c r="A90" s="100"/>
      <c r="B90" s="101" t="s">
        <v>477</v>
      </c>
      <c r="D90" s="147">
        <f t="shared" ref="D90:I90" si="23">D91</f>
        <v>3877</v>
      </c>
      <c r="E90" s="147">
        <f t="shared" si="23"/>
        <v>1029</v>
      </c>
      <c r="F90" s="147">
        <f t="shared" si="23"/>
        <v>392</v>
      </c>
      <c r="G90" s="147">
        <f t="shared" si="23"/>
        <v>250</v>
      </c>
      <c r="H90" s="147">
        <f t="shared" si="23"/>
        <v>48</v>
      </c>
      <c r="I90" s="147">
        <f t="shared" si="23"/>
        <v>2158</v>
      </c>
      <c r="J90" s="92"/>
      <c r="K90" s="151"/>
      <c r="L90" s="147"/>
      <c r="R90" s="151"/>
    </row>
    <row r="91" spans="1:18" ht="21" customHeight="1">
      <c r="A91" s="100"/>
      <c r="B91" s="103" t="s">
        <v>478</v>
      </c>
      <c r="D91" s="149">
        <f>SUM(E91:I91)</f>
        <v>3877</v>
      </c>
      <c r="E91" s="149">
        <v>1029</v>
      </c>
      <c r="F91" s="149">
        <v>392</v>
      </c>
      <c r="G91" s="149">
        <v>250</v>
      </c>
      <c r="H91" s="149">
        <v>48</v>
      </c>
      <c r="I91" s="149">
        <v>2158</v>
      </c>
      <c r="J91" s="92"/>
      <c r="K91" s="151"/>
      <c r="L91" s="147"/>
      <c r="R91" s="151"/>
    </row>
    <row r="92" spans="1:18" ht="21" customHeight="1">
      <c r="A92" s="100"/>
      <c r="B92" s="101" t="s">
        <v>479</v>
      </c>
      <c r="C92" s="147">
        <f t="shared" ref="C92:I92" si="24">C93+C94+C95</f>
        <v>0</v>
      </c>
      <c r="D92" s="147">
        <f t="shared" si="24"/>
        <v>1978</v>
      </c>
      <c r="E92" s="147">
        <f t="shared" si="24"/>
        <v>328</v>
      </c>
      <c r="F92" s="147">
        <f t="shared" si="24"/>
        <v>269</v>
      </c>
      <c r="G92" s="147">
        <f t="shared" si="24"/>
        <v>581</v>
      </c>
      <c r="H92" s="147">
        <f t="shared" si="24"/>
        <v>111</v>
      </c>
      <c r="I92" s="147">
        <f t="shared" si="24"/>
        <v>689</v>
      </c>
      <c r="J92" s="92"/>
      <c r="K92" s="151"/>
      <c r="L92" s="147"/>
      <c r="R92" s="151"/>
    </row>
    <row r="93" spans="1:18" ht="21" customHeight="1">
      <c r="A93" s="100"/>
      <c r="B93" s="103" t="s">
        <v>480</v>
      </c>
      <c r="C93" s="94"/>
      <c r="D93" s="149">
        <f>SUM(E93:I93)</f>
        <v>861</v>
      </c>
      <c r="E93" s="149">
        <v>114</v>
      </c>
      <c r="F93" s="149">
        <v>174</v>
      </c>
      <c r="G93" s="149">
        <v>39</v>
      </c>
      <c r="H93" s="149">
        <v>74</v>
      </c>
      <c r="I93" s="149">
        <v>460</v>
      </c>
      <c r="J93" s="92"/>
      <c r="K93" s="151"/>
      <c r="L93" s="147"/>
      <c r="R93" s="151"/>
    </row>
    <row r="94" spans="1:18" ht="21" customHeight="1">
      <c r="A94" s="100"/>
      <c r="B94" s="103" t="s">
        <v>481</v>
      </c>
      <c r="D94" s="149">
        <f>SUM(E94:I94)</f>
        <v>555</v>
      </c>
      <c r="E94" s="149">
        <v>93</v>
      </c>
      <c r="F94" s="149">
        <v>95</v>
      </c>
      <c r="G94" s="149">
        <v>113</v>
      </c>
      <c r="H94" s="149">
        <v>25</v>
      </c>
      <c r="I94" s="149">
        <v>229</v>
      </c>
      <c r="J94" s="92"/>
      <c r="K94" s="151"/>
      <c r="L94" s="147"/>
      <c r="R94" s="151"/>
    </row>
    <row r="95" spans="1:18" ht="21" customHeight="1">
      <c r="A95" s="100"/>
      <c r="B95" s="103" t="s">
        <v>482</v>
      </c>
      <c r="D95" s="149">
        <f>SUM(E95:I95)</f>
        <v>562</v>
      </c>
      <c r="E95" s="149">
        <v>121</v>
      </c>
      <c r="F95" s="149">
        <v>0</v>
      </c>
      <c r="G95" s="149">
        <v>429</v>
      </c>
      <c r="H95" s="149">
        <v>12</v>
      </c>
      <c r="I95" s="149">
        <v>0</v>
      </c>
      <c r="J95" s="92"/>
      <c r="K95" s="151"/>
      <c r="L95" s="147"/>
      <c r="R95" s="151"/>
    </row>
    <row r="96" spans="1:18" ht="21" customHeight="1">
      <c r="A96" s="100"/>
      <c r="B96" s="101" t="s">
        <v>483</v>
      </c>
      <c r="D96" s="147">
        <f t="shared" ref="D96:I96" si="25">D97+D98+D99+D100+D101</f>
        <v>-25</v>
      </c>
      <c r="E96" s="147">
        <f t="shared" si="25"/>
        <v>-3053</v>
      </c>
      <c r="F96" s="147">
        <f t="shared" si="25"/>
        <v>652</v>
      </c>
      <c r="G96" s="147">
        <f t="shared" si="25"/>
        <v>1585</v>
      </c>
      <c r="H96" s="147">
        <f t="shared" si="25"/>
        <v>469</v>
      </c>
      <c r="I96" s="147">
        <f t="shared" si="25"/>
        <v>322</v>
      </c>
      <c r="J96" s="170"/>
      <c r="K96" s="151"/>
      <c r="L96" s="147"/>
      <c r="R96" s="151"/>
    </row>
    <row r="97" spans="1:18" ht="21" customHeight="1">
      <c r="A97" s="100"/>
      <c r="B97" s="103" t="s">
        <v>484</v>
      </c>
      <c r="C97" s="94"/>
      <c r="D97" s="149">
        <f>SUM(E97:I97)</f>
        <v>72</v>
      </c>
      <c r="E97" s="149">
        <v>5</v>
      </c>
      <c r="F97" s="149">
        <v>0</v>
      </c>
      <c r="G97" s="149">
        <v>58</v>
      </c>
      <c r="H97" s="149">
        <v>5</v>
      </c>
      <c r="I97" s="149">
        <v>4</v>
      </c>
      <c r="J97" s="92"/>
      <c r="K97" s="151"/>
      <c r="L97" s="147"/>
      <c r="R97" s="151"/>
    </row>
    <row r="98" spans="1:18" ht="21" customHeight="1">
      <c r="A98" s="100"/>
      <c r="B98" s="103" t="s">
        <v>485</v>
      </c>
      <c r="D98" s="149">
        <f>SUM(E98:I98)</f>
        <v>1521</v>
      </c>
      <c r="E98" s="149">
        <v>673</v>
      </c>
      <c r="F98" s="149">
        <v>24</v>
      </c>
      <c r="G98" s="149">
        <v>412</v>
      </c>
      <c r="H98" s="149">
        <v>127</v>
      </c>
      <c r="I98" s="149">
        <v>285</v>
      </c>
      <c r="J98" s="92"/>
      <c r="K98" s="151"/>
      <c r="L98" s="147"/>
      <c r="R98" s="151"/>
    </row>
    <row r="99" spans="1:18" ht="21" customHeight="1">
      <c r="A99" s="100"/>
      <c r="B99" s="103" t="s">
        <v>486</v>
      </c>
      <c r="D99" s="149">
        <f>SUM(E99:I99)</f>
        <v>108</v>
      </c>
      <c r="E99" s="149">
        <v>75</v>
      </c>
      <c r="F99" s="149">
        <v>9</v>
      </c>
      <c r="G99" s="149">
        <v>9</v>
      </c>
      <c r="H99" s="149">
        <v>15</v>
      </c>
      <c r="I99" s="149">
        <v>0</v>
      </c>
      <c r="J99" s="92"/>
      <c r="K99" s="151"/>
      <c r="L99" s="147"/>
      <c r="R99" s="151"/>
    </row>
    <row r="100" spans="1:18" ht="21" customHeight="1">
      <c r="A100" s="100"/>
      <c r="B100" s="103" t="s">
        <v>487</v>
      </c>
      <c r="D100" s="149">
        <f>SUM(E100:I100)</f>
        <v>694</v>
      </c>
      <c r="E100" s="149">
        <v>73</v>
      </c>
      <c r="F100" s="149">
        <v>355</v>
      </c>
      <c r="G100" s="149">
        <v>139</v>
      </c>
      <c r="H100" s="149">
        <v>121</v>
      </c>
      <c r="I100" s="149">
        <v>6</v>
      </c>
      <c r="J100" s="92"/>
      <c r="K100" s="151"/>
      <c r="L100" s="147"/>
      <c r="R100" s="151"/>
    </row>
    <row r="101" spans="1:18" ht="21" customHeight="1">
      <c r="A101" s="100"/>
      <c r="B101" s="103" t="s">
        <v>488</v>
      </c>
      <c r="D101" s="149">
        <f>SUM(E101:I101)</f>
        <v>-2420</v>
      </c>
      <c r="E101" s="149">
        <v>-3879</v>
      </c>
      <c r="F101" s="149">
        <v>264</v>
      </c>
      <c r="G101" s="149">
        <v>967</v>
      </c>
      <c r="H101" s="149">
        <v>201</v>
      </c>
      <c r="I101" s="149">
        <v>27</v>
      </c>
      <c r="J101" s="92"/>
      <c r="K101" s="151"/>
      <c r="L101" s="147"/>
      <c r="R101" s="151"/>
    </row>
    <row r="102" spans="1:18" ht="21" customHeight="1">
      <c r="A102" s="100"/>
      <c r="B102" s="101" t="s">
        <v>489</v>
      </c>
      <c r="C102" s="94"/>
      <c r="D102" s="147">
        <f t="shared" ref="D102:I102" si="26">D103+D104+D105+D106+D107</f>
        <v>11848</v>
      </c>
      <c r="E102" s="147">
        <f t="shared" si="26"/>
        <v>13284</v>
      </c>
      <c r="F102" s="147">
        <f t="shared" si="26"/>
        <v>-2723</v>
      </c>
      <c r="G102" s="147">
        <f t="shared" si="26"/>
        <v>1091</v>
      </c>
      <c r="H102" s="147">
        <f t="shared" si="26"/>
        <v>111</v>
      </c>
      <c r="I102" s="147">
        <f t="shared" si="26"/>
        <v>85</v>
      </c>
      <c r="J102" s="92"/>
      <c r="K102" s="151"/>
      <c r="L102" s="147"/>
      <c r="R102" s="151"/>
    </row>
    <row r="103" spans="1:18" ht="21" customHeight="1">
      <c r="A103" s="100"/>
      <c r="B103" s="103" t="s">
        <v>490</v>
      </c>
      <c r="D103" s="149">
        <f>SUM(E103:I103)</f>
        <v>90</v>
      </c>
      <c r="E103" s="149">
        <v>12</v>
      </c>
      <c r="F103" s="149">
        <v>31</v>
      </c>
      <c r="G103" s="149">
        <v>36</v>
      </c>
      <c r="H103" s="149">
        <v>11</v>
      </c>
      <c r="I103" s="149">
        <v>0</v>
      </c>
      <c r="J103" s="92"/>
      <c r="K103" s="151"/>
      <c r="L103" s="147"/>
      <c r="R103" s="151"/>
    </row>
    <row r="104" spans="1:18" ht="21" customHeight="1">
      <c r="A104" s="100"/>
      <c r="B104" s="103" t="s">
        <v>491</v>
      </c>
      <c r="C104" s="94"/>
      <c r="D104" s="149">
        <f>SUM(E104:I104)</f>
        <v>204</v>
      </c>
      <c r="E104" s="149">
        <v>35</v>
      </c>
      <c r="F104" s="149">
        <v>-5</v>
      </c>
      <c r="G104" s="149">
        <v>84</v>
      </c>
      <c r="H104" s="149">
        <v>13</v>
      </c>
      <c r="I104" s="149">
        <v>77</v>
      </c>
      <c r="J104" s="92"/>
      <c r="K104" s="151"/>
      <c r="L104" s="147"/>
      <c r="R104" s="151"/>
    </row>
    <row r="105" spans="1:18" ht="21" customHeight="1">
      <c r="A105" s="100"/>
      <c r="B105" s="103" t="s">
        <v>492</v>
      </c>
      <c r="C105" s="94"/>
      <c r="D105" s="149">
        <f>SUM(E105:I105)</f>
        <v>0</v>
      </c>
      <c r="E105" s="149">
        <v>0</v>
      </c>
      <c r="F105" s="149">
        <v>0</v>
      </c>
      <c r="G105" s="149">
        <v>0</v>
      </c>
      <c r="H105" s="149">
        <v>0</v>
      </c>
      <c r="I105" s="149">
        <v>0</v>
      </c>
      <c r="J105" s="92"/>
      <c r="K105" s="151"/>
      <c r="L105" s="147"/>
      <c r="R105" s="151"/>
    </row>
    <row r="106" spans="1:18" ht="21" customHeight="1">
      <c r="A106" s="100"/>
      <c r="B106" s="103" t="s">
        <v>493</v>
      </c>
      <c r="D106" s="149">
        <f>SUM(E106:I106)</f>
        <v>243</v>
      </c>
      <c r="E106" s="149">
        <v>169</v>
      </c>
      <c r="F106" s="149">
        <v>-18</v>
      </c>
      <c r="G106" s="149">
        <v>80</v>
      </c>
      <c r="H106" s="149">
        <v>9</v>
      </c>
      <c r="I106" s="149">
        <v>3</v>
      </c>
      <c r="J106" s="92"/>
      <c r="K106" s="151"/>
      <c r="L106" s="147"/>
      <c r="R106" s="151"/>
    </row>
    <row r="107" spans="1:18" ht="21" customHeight="1">
      <c r="A107" s="100"/>
      <c r="B107" s="103" t="s">
        <v>494</v>
      </c>
      <c r="D107" s="149">
        <f>SUM(E107:I107)</f>
        <v>11311</v>
      </c>
      <c r="E107" s="149">
        <v>13068</v>
      </c>
      <c r="F107" s="149">
        <v>-2731</v>
      </c>
      <c r="G107" s="149">
        <v>891</v>
      </c>
      <c r="H107" s="149">
        <v>78</v>
      </c>
      <c r="I107" s="149">
        <v>5</v>
      </c>
      <c r="J107" s="92"/>
      <c r="K107" s="151"/>
      <c r="L107" s="147"/>
      <c r="R107" s="151"/>
    </row>
    <row r="108" spans="1:18" ht="21" customHeight="1">
      <c r="A108" s="100"/>
      <c r="B108" s="101" t="s">
        <v>495</v>
      </c>
      <c r="D108" s="147">
        <f t="shared" ref="D108:I108" si="27">D109+D110+D111+D112+D113+D114+D115+D116+D117</f>
        <v>14824</v>
      </c>
      <c r="E108" s="147">
        <f t="shared" si="27"/>
        <v>7843</v>
      </c>
      <c r="F108" s="147">
        <f t="shared" si="27"/>
        <v>937</v>
      </c>
      <c r="G108" s="147">
        <f t="shared" si="27"/>
        <v>4485</v>
      </c>
      <c r="H108" s="147">
        <f t="shared" si="27"/>
        <v>834</v>
      </c>
      <c r="I108" s="147">
        <f t="shared" si="27"/>
        <v>725</v>
      </c>
      <c r="J108" s="92"/>
      <c r="K108" s="151"/>
      <c r="L108" s="147"/>
      <c r="R108" s="151"/>
    </row>
    <row r="109" spans="1:18" ht="21" customHeight="1">
      <c r="A109" s="100"/>
      <c r="B109" s="103" t="s">
        <v>496</v>
      </c>
      <c r="D109" s="149">
        <f t="shared" ref="D109:D117" si="28">SUM(E109:I109)</f>
        <v>9384</v>
      </c>
      <c r="E109" s="149">
        <v>5581</v>
      </c>
      <c r="F109" s="149">
        <v>277</v>
      </c>
      <c r="G109" s="149">
        <v>2865</v>
      </c>
      <c r="H109" s="149">
        <v>375</v>
      </c>
      <c r="I109" s="149">
        <v>286</v>
      </c>
      <c r="J109" s="92"/>
      <c r="K109" s="151"/>
      <c r="L109" s="147"/>
      <c r="R109" s="151"/>
    </row>
    <row r="110" spans="1:18" ht="21" customHeight="1">
      <c r="A110" s="100"/>
      <c r="B110" s="103" t="s">
        <v>497</v>
      </c>
      <c r="D110" s="149">
        <f t="shared" si="28"/>
        <v>1487</v>
      </c>
      <c r="E110" s="149">
        <v>681</v>
      </c>
      <c r="F110" s="149">
        <v>129</v>
      </c>
      <c r="G110" s="149">
        <v>599</v>
      </c>
      <c r="H110" s="149">
        <v>50</v>
      </c>
      <c r="I110" s="149">
        <v>28</v>
      </c>
      <c r="J110" s="92"/>
      <c r="K110" s="151"/>
      <c r="L110" s="147"/>
      <c r="R110" s="151"/>
    </row>
    <row r="111" spans="1:18" ht="21" customHeight="1">
      <c r="A111" s="100"/>
      <c r="B111" s="103" t="s">
        <v>498</v>
      </c>
      <c r="D111" s="149">
        <f t="shared" si="28"/>
        <v>787</v>
      </c>
      <c r="E111" s="149">
        <v>253</v>
      </c>
      <c r="F111" s="149">
        <v>31</v>
      </c>
      <c r="G111" s="149">
        <v>413</v>
      </c>
      <c r="H111" s="149">
        <v>44</v>
      </c>
      <c r="I111" s="149">
        <v>46</v>
      </c>
      <c r="J111" s="92"/>
      <c r="K111" s="151"/>
      <c r="L111" s="147"/>
      <c r="R111" s="151"/>
    </row>
    <row r="112" spans="1:18" ht="21" customHeight="1">
      <c r="A112" s="100"/>
      <c r="B112" s="103" t="s">
        <v>499</v>
      </c>
      <c r="D112" s="149">
        <f t="shared" si="28"/>
        <v>124</v>
      </c>
      <c r="E112" s="149">
        <v>9</v>
      </c>
      <c r="F112" s="149">
        <v>102</v>
      </c>
      <c r="G112" s="149">
        <v>38</v>
      </c>
      <c r="H112" s="149">
        <v>31</v>
      </c>
      <c r="I112" s="149">
        <v>-56</v>
      </c>
      <c r="J112" s="92"/>
      <c r="K112" s="151"/>
      <c r="L112" s="147"/>
      <c r="R112" s="151"/>
    </row>
    <row r="113" spans="1:18" ht="21" customHeight="1">
      <c r="A113" s="100"/>
      <c r="B113" s="103" t="s">
        <v>500</v>
      </c>
      <c r="D113" s="149">
        <f t="shared" si="28"/>
        <v>711</v>
      </c>
      <c r="E113" s="149">
        <v>146</v>
      </c>
      <c r="F113" s="149">
        <v>11</v>
      </c>
      <c r="G113" s="149">
        <v>493</v>
      </c>
      <c r="H113" s="149">
        <v>24</v>
      </c>
      <c r="I113" s="149">
        <v>37</v>
      </c>
      <c r="J113" s="92"/>
      <c r="K113" s="151"/>
      <c r="L113" s="147"/>
      <c r="R113" s="151"/>
    </row>
    <row r="114" spans="1:18" ht="21" customHeight="1">
      <c r="A114" s="100"/>
      <c r="B114" s="103" t="s">
        <v>501</v>
      </c>
      <c r="D114" s="149">
        <f t="shared" si="28"/>
        <v>404</v>
      </c>
      <c r="E114" s="149">
        <v>4</v>
      </c>
      <c r="F114" s="149">
        <v>201</v>
      </c>
      <c r="G114" s="149">
        <v>73</v>
      </c>
      <c r="H114" s="149">
        <v>89</v>
      </c>
      <c r="I114" s="149">
        <v>37</v>
      </c>
      <c r="J114" s="92"/>
      <c r="K114" s="151"/>
      <c r="L114" s="147"/>
      <c r="M114" s="151"/>
      <c r="N114" s="151"/>
      <c r="O114" s="151"/>
      <c r="P114" s="151"/>
      <c r="Q114" s="151"/>
      <c r="R114" s="151"/>
    </row>
    <row r="115" spans="1:18" ht="21" customHeight="1">
      <c r="A115" s="100"/>
      <c r="B115" s="103" t="s">
        <v>502</v>
      </c>
      <c r="D115" s="149">
        <f t="shared" si="28"/>
        <v>403</v>
      </c>
      <c r="E115" s="149">
        <v>96</v>
      </c>
      <c r="F115" s="149">
        <v>43</v>
      </c>
      <c r="G115" s="149">
        <v>110</v>
      </c>
      <c r="H115" s="149">
        <v>140</v>
      </c>
      <c r="I115" s="149">
        <v>14</v>
      </c>
      <c r="J115" s="92"/>
      <c r="K115" s="151"/>
      <c r="L115" s="147"/>
      <c r="R115" s="151"/>
    </row>
    <row r="116" spans="1:18" ht="21" customHeight="1">
      <c r="A116" s="100"/>
      <c r="B116" s="103" t="s">
        <v>503</v>
      </c>
      <c r="D116" s="149">
        <f t="shared" si="28"/>
        <v>1524</v>
      </c>
      <c r="E116" s="149">
        <v>1073</v>
      </c>
      <c r="F116" s="149">
        <v>143</v>
      </c>
      <c r="G116" s="149">
        <v>-106</v>
      </c>
      <c r="H116" s="149">
        <v>81</v>
      </c>
      <c r="I116" s="149">
        <v>333</v>
      </c>
      <c r="J116" s="92"/>
      <c r="K116" s="151"/>
      <c r="L116" s="147"/>
      <c r="R116" s="151"/>
    </row>
    <row r="117" spans="1:18" ht="21" customHeight="1">
      <c r="A117" s="100"/>
      <c r="B117" s="103" t="s">
        <v>504</v>
      </c>
      <c r="C117" s="94"/>
      <c r="D117" s="149">
        <f t="shared" si="28"/>
        <v>0</v>
      </c>
      <c r="E117" s="149">
        <v>0</v>
      </c>
      <c r="F117" s="149">
        <v>0</v>
      </c>
      <c r="G117" s="149">
        <v>0</v>
      </c>
      <c r="H117" s="149">
        <v>0</v>
      </c>
      <c r="I117" s="149">
        <v>0</v>
      </c>
      <c r="J117" s="92"/>
      <c r="K117" s="151"/>
      <c r="L117" s="147"/>
      <c r="R117" s="151"/>
    </row>
    <row r="118" spans="1:18" ht="21" customHeight="1">
      <c r="A118" s="100"/>
      <c r="B118" s="101" t="s">
        <v>505</v>
      </c>
      <c r="D118" s="147">
        <f>SUM(D119:D121)</f>
        <v>0</v>
      </c>
      <c r="E118" s="147">
        <f t="shared" ref="E118:I118" si="29">SUM(E119:E121)</f>
        <v>0</v>
      </c>
      <c r="F118" s="147">
        <f t="shared" si="29"/>
        <v>0</v>
      </c>
      <c r="G118" s="147">
        <f t="shared" si="29"/>
        <v>0</v>
      </c>
      <c r="H118" s="147">
        <f t="shared" si="29"/>
        <v>0</v>
      </c>
      <c r="I118" s="147">
        <f t="shared" si="29"/>
        <v>0</v>
      </c>
      <c r="J118" s="92"/>
      <c r="K118" s="151"/>
      <c r="L118" s="147"/>
      <c r="R118" s="151"/>
    </row>
    <row r="119" spans="1:18" ht="21" customHeight="1">
      <c r="A119" s="100"/>
      <c r="B119" s="103" t="s">
        <v>506</v>
      </c>
      <c r="D119" s="149">
        <f>SUM(E119:I119)</f>
        <v>0</v>
      </c>
      <c r="E119" s="149">
        <v>0</v>
      </c>
      <c r="F119" s="149">
        <v>0</v>
      </c>
      <c r="G119" s="149">
        <v>0</v>
      </c>
      <c r="H119" s="149">
        <v>0</v>
      </c>
      <c r="I119" s="149">
        <v>0</v>
      </c>
      <c r="J119" s="92"/>
      <c r="K119" s="151"/>
      <c r="L119" s="147"/>
      <c r="R119" s="151"/>
    </row>
    <row r="120" spans="1:18" ht="21" customHeight="1">
      <c r="A120" s="100"/>
      <c r="B120" s="103" t="s">
        <v>507</v>
      </c>
      <c r="D120" s="149">
        <f>SUM(E120:I120)</f>
        <v>0</v>
      </c>
      <c r="E120" s="149">
        <v>0</v>
      </c>
      <c r="F120" s="149">
        <v>0</v>
      </c>
      <c r="G120" s="149">
        <v>0</v>
      </c>
      <c r="H120" s="149">
        <v>0</v>
      </c>
      <c r="I120" s="149">
        <v>0</v>
      </c>
      <c r="J120" s="92"/>
      <c r="K120" s="151"/>
      <c r="L120" s="147"/>
      <c r="R120" s="151"/>
    </row>
    <row r="121" spans="1:18" ht="21" customHeight="1">
      <c r="A121" s="100"/>
      <c r="B121" s="103" t="s">
        <v>508</v>
      </c>
      <c r="C121" s="94"/>
      <c r="D121" s="149">
        <f>SUM(E121:I121)</f>
        <v>0</v>
      </c>
      <c r="E121" s="149">
        <v>0</v>
      </c>
      <c r="F121" s="149">
        <v>0</v>
      </c>
      <c r="G121" s="149">
        <v>0</v>
      </c>
      <c r="H121" s="149">
        <v>0</v>
      </c>
      <c r="I121" s="149">
        <v>0</v>
      </c>
      <c r="J121" s="92"/>
      <c r="K121" s="151"/>
      <c r="L121" s="147"/>
      <c r="R121" s="151"/>
    </row>
    <row r="122" spans="1:18" ht="21" customHeight="1">
      <c r="A122" s="100"/>
      <c r="B122" s="101" t="s">
        <v>509</v>
      </c>
      <c r="D122" s="147">
        <f t="shared" ref="D122:I122" si="30">D123+D124</f>
        <v>2356</v>
      </c>
      <c r="E122" s="147">
        <f t="shared" si="30"/>
        <v>2182</v>
      </c>
      <c r="F122" s="147">
        <f t="shared" si="30"/>
        <v>61</v>
      </c>
      <c r="G122" s="147">
        <f t="shared" si="30"/>
        <v>70</v>
      </c>
      <c r="H122" s="147">
        <f t="shared" si="30"/>
        <v>38</v>
      </c>
      <c r="I122" s="147">
        <f t="shared" si="30"/>
        <v>5</v>
      </c>
      <c r="J122" s="92"/>
      <c r="K122" s="151"/>
      <c r="L122" s="147"/>
      <c r="R122" s="151"/>
    </row>
    <row r="123" spans="1:18" ht="21" customHeight="1">
      <c r="A123" s="100"/>
      <c r="B123" s="103" t="s">
        <v>510</v>
      </c>
      <c r="D123" s="149">
        <f>SUM(E123:I123)</f>
        <v>1</v>
      </c>
      <c r="E123" s="149">
        <v>0</v>
      </c>
      <c r="F123" s="149">
        <v>0</v>
      </c>
      <c r="G123" s="149">
        <v>1</v>
      </c>
      <c r="H123" s="149">
        <v>0</v>
      </c>
      <c r="I123" s="149">
        <v>0</v>
      </c>
      <c r="J123" s="92"/>
      <c r="K123" s="151"/>
      <c r="L123" s="147"/>
      <c r="R123" s="151"/>
    </row>
    <row r="124" spans="1:18" ht="21" customHeight="1">
      <c r="A124" s="100"/>
      <c r="B124" s="103" t="s">
        <v>511</v>
      </c>
      <c r="D124" s="149">
        <f>SUM(E124:I124)</f>
        <v>2355</v>
      </c>
      <c r="E124" s="149">
        <v>2182</v>
      </c>
      <c r="F124" s="149">
        <v>61</v>
      </c>
      <c r="G124" s="149">
        <v>69</v>
      </c>
      <c r="H124" s="149">
        <v>38</v>
      </c>
      <c r="I124" s="149">
        <v>5</v>
      </c>
      <c r="J124" s="92"/>
      <c r="K124" s="151"/>
      <c r="L124" s="147"/>
      <c r="R124" s="151"/>
    </row>
    <row r="125" spans="1:18" ht="3.75" customHeight="1">
      <c r="A125" s="106"/>
      <c r="B125" s="125"/>
      <c r="C125" s="106"/>
      <c r="D125" s="152"/>
      <c r="E125" s="126"/>
      <c r="F125" s="126"/>
      <c r="G125" s="126"/>
      <c r="H125" s="126"/>
      <c r="I125" s="126"/>
      <c r="J125" s="91"/>
      <c r="K125" s="151"/>
      <c r="L125" s="147"/>
    </row>
    <row r="126" spans="1:18" ht="14.25" customHeight="1" thickBot="1">
      <c r="K126" s="151"/>
      <c r="L126" s="151"/>
    </row>
    <row r="127" spans="1:18" ht="14.25" customHeight="1" thickTop="1">
      <c r="A127" s="172"/>
      <c r="B127" s="172" t="s">
        <v>562</v>
      </c>
      <c r="C127" s="172"/>
      <c r="D127" s="172"/>
      <c r="E127" s="172"/>
      <c r="F127" s="172"/>
      <c r="G127" s="172"/>
      <c r="H127" s="172"/>
      <c r="I127" s="172"/>
      <c r="J127" s="172"/>
      <c r="K127" s="173"/>
      <c r="L127" s="173"/>
      <c r="M127" s="172"/>
      <c r="N127" s="172"/>
      <c r="O127" s="172"/>
    </row>
    <row r="128" spans="1:18" ht="5.25" customHeight="1">
      <c r="B128" s="155"/>
      <c r="J128" s="151"/>
    </row>
    <row r="129" spans="2:12" ht="12" customHeight="1">
      <c r="B129" s="174" t="s">
        <v>563</v>
      </c>
      <c r="J129" s="151"/>
    </row>
    <row r="130" spans="2:12" ht="19.5" customHeight="1">
      <c r="K130" s="151"/>
      <c r="L130" s="151"/>
    </row>
    <row r="131" spans="2:12" ht="19.5" customHeight="1">
      <c r="K131" s="151"/>
      <c r="L131" s="151"/>
    </row>
    <row r="132" spans="2:12" ht="19.5" customHeight="1">
      <c r="K132" s="151"/>
      <c r="L132" s="151"/>
    </row>
    <row r="133" spans="2:12" ht="19.5" customHeight="1">
      <c r="K133" s="151"/>
      <c r="L133" s="151"/>
    </row>
    <row r="134" spans="2:12" ht="19.5" customHeight="1">
      <c r="K134" s="151"/>
      <c r="L134" s="151"/>
    </row>
    <row r="135" spans="2:12" ht="19.5" customHeight="1">
      <c r="K135" s="151"/>
      <c r="L135" s="151"/>
    </row>
    <row r="136" spans="2:12" ht="19.5" customHeight="1">
      <c r="K136" s="151"/>
      <c r="L136" s="151"/>
    </row>
    <row r="137" spans="2:12" ht="19.5" customHeight="1">
      <c r="K137" s="151"/>
      <c r="L137" s="151"/>
    </row>
    <row r="138" spans="2:12" ht="19.5" customHeight="1">
      <c r="K138" s="151"/>
      <c r="L138" s="151"/>
    </row>
    <row r="139" spans="2:12" ht="19.5" customHeight="1">
      <c r="K139" s="151"/>
      <c r="L139" s="151"/>
    </row>
    <row r="140" spans="2:12" ht="19.5" customHeight="1">
      <c r="K140" s="151"/>
      <c r="L140" s="151"/>
    </row>
    <row r="141" spans="2:12" ht="19.5" customHeight="1">
      <c r="K141" s="151"/>
      <c r="L141" s="151"/>
    </row>
    <row r="142" spans="2:12" ht="19.5" customHeight="1">
      <c r="K142" s="151"/>
      <c r="L142" s="151"/>
    </row>
    <row r="143" spans="2:12" ht="19.5" customHeight="1">
      <c r="K143" s="151"/>
      <c r="L143" s="151"/>
    </row>
    <row r="144" spans="2:12" ht="19.5" customHeight="1">
      <c r="K144" s="151"/>
      <c r="L144" s="151"/>
    </row>
    <row r="145" spans="11:12" ht="19.5" customHeight="1">
      <c r="K145" s="151"/>
      <c r="L145" s="151"/>
    </row>
    <row r="146" spans="11:12" ht="19.5" customHeight="1">
      <c r="K146" s="151"/>
      <c r="L146" s="151"/>
    </row>
    <row r="147" spans="11:12" ht="19.5" customHeight="1">
      <c r="K147" s="151"/>
      <c r="L147" s="151"/>
    </row>
    <row r="148" spans="11:12" ht="19.5" customHeight="1">
      <c r="K148" s="151"/>
    </row>
    <row r="149" spans="11:12" ht="19.5" customHeight="1">
      <c r="K149" s="151"/>
    </row>
    <row r="150" spans="11:12" ht="19.5" customHeight="1">
      <c r="K150" s="151"/>
    </row>
    <row r="151" spans="11:12" ht="19.5" customHeight="1">
      <c r="K151" s="151"/>
    </row>
    <row r="152" spans="11:12" ht="19.5" customHeight="1">
      <c r="K152" s="151"/>
    </row>
    <row r="153" spans="11:12" ht="19.5" customHeight="1">
      <c r="K153" s="151"/>
    </row>
    <row r="154" spans="11:12" ht="19.5" customHeight="1">
      <c r="K154" s="151"/>
    </row>
    <row r="155" spans="11:12" ht="19.5" customHeight="1">
      <c r="K155" s="151"/>
    </row>
    <row r="156" spans="11:12" ht="19.5" customHeight="1">
      <c r="K156" s="151"/>
    </row>
    <row r="157" spans="11:12" ht="19.5" customHeight="1">
      <c r="K157" s="151"/>
    </row>
    <row r="158" spans="11:12" ht="14.25" customHeight="1">
      <c r="K158" s="151"/>
    </row>
    <row r="159" spans="11:12" ht="19.5" customHeight="1">
      <c r="K159" s="151"/>
    </row>
    <row r="160" spans="11:12" ht="19.5" customHeight="1">
      <c r="K160" s="151"/>
    </row>
    <row r="161" spans="11:11" ht="19.5" customHeight="1">
      <c r="K161" s="151"/>
    </row>
    <row r="162" spans="11:11" ht="19.5" customHeight="1">
      <c r="K162" s="151"/>
    </row>
    <row r="163" spans="11:11" ht="19.5" customHeight="1">
      <c r="K163" s="151"/>
    </row>
    <row r="164" spans="11:11" ht="19.5" customHeight="1">
      <c r="K164" s="151"/>
    </row>
    <row r="165" spans="11:11" ht="19.5" customHeight="1">
      <c r="K165" s="151"/>
    </row>
    <row r="166" spans="11:11" ht="19.5" customHeight="1">
      <c r="K166" s="151"/>
    </row>
    <row r="167" spans="11:11" ht="19.5" customHeight="1">
      <c r="K167" s="151"/>
    </row>
    <row r="168" spans="11:11" ht="19.5" customHeight="1">
      <c r="K168" s="151"/>
    </row>
    <row r="169" spans="11:11" ht="19.5" customHeight="1">
      <c r="K169" s="151"/>
    </row>
    <row r="170" spans="11:11" ht="19.5" customHeight="1">
      <c r="K170" s="151"/>
    </row>
    <row r="171" spans="11:11" ht="19.5" customHeight="1">
      <c r="K171" s="151"/>
    </row>
    <row r="172" spans="11:11" ht="19.5" customHeight="1">
      <c r="K172" s="151"/>
    </row>
    <row r="173" spans="11:11" ht="19.5" customHeight="1">
      <c r="K173" s="151"/>
    </row>
    <row r="174" spans="11:11" ht="14.25" customHeight="1">
      <c r="K174" s="151"/>
    </row>
    <row r="175" spans="11:11" ht="19.5" customHeight="1">
      <c r="K175" s="151"/>
    </row>
    <row r="176" spans="11:11" ht="19.5" customHeight="1">
      <c r="K176" s="151"/>
    </row>
    <row r="177" spans="11:11" ht="19.5" customHeight="1">
      <c r="K177" s="151"/>
    </row>
    <row r="178" spans="11:11" ht="19.5" customHeight="1">
      <c r="K178" s="151"/>
    </row>
    <row r="179" spans="11:11" ht="19.5" customHeight="1">
      <c r="K179" s="151"/>
    </row>
    <row r="180" spans="11:11" ht="19.5" customHeight="1">
      <c r="K180" s="151"/>
    </row>
    <row r="181" spans="11:11" ht="19.5" customHeight="1">
      <c r="K181" s="151"/>
    </row>
    <row r="182" spans="11:11" ht="19.5" customHeight="1">
      <c r="K182" s="151"/>
    </row>
    <row r="183" spans="11:11" ht="19.5" customHeight="1">
      <c r="K183" s="151"/>
    </row>
    <row r="184" spans="11:11" ht="19.5" customHeight="1">
      <c r="K184" s="151"/>
    </row>
    <row r="185" spans="11:11" ht="19.5" customHeight="1">
      <c r="K185" s="151"/>
    </row>
    <row r="186" spans="11:11" ht="19.5" customHeight="1">
      <c r="K186" s="151"/>
    </row>
    <row r="187" spans="11:11" ht="19.5" customHeight="1">
      <c r="K187" s="151"/>
    </row>
    <row r="188" spans="11:11" ht="19.5" customHeight="1">
      <c r="K188" s="151"/>
    </row>
    <row r="189" spans="11:11" ht="19.5" customHeight="1">
      <c r="K189" s="151"/>
    </row>
    <row r="190" spans="11:11" ht="19.5" customHeight="1">
      <c r="K190" s="151"/>
    </row>
    <row r="191" spans="11:11" ht="19.5" customHeight="1">
      <c r="K191" s="151"/>
    </row>
    <row r="192" spans="11:11" ht="19.5" customHeight="1">
      <c r="K192" s="151"/>
    </row>
    <row r="193" spans="11:11" ht="19.5" customHeight="1">
      <c r="K193" s="151"/>
    </row>
    <row r="194" spans="11:11" ht="19.5" customHeight="1">
      <c r="K194" s="151"/>
    </row>
    <row r="195" spans="11:11" ht="19.5" customHeight="1">
      <c r="K195" s="151"/>
    </row>
    <row r="196" spans="11:11" ht="19.5" customHeight="1">
      <c r="K196" s="151"/>
    </row>
    <row r="197" spans="11:11" ht="19.5" customHeight="1">
      <c r="K197" s="151"/>
    </row>
    <row r="198" spans="11:11" ht="19.5" customHeight="1">
      <c r="K198" s="151"/>
    </row>
    <row r="199" spans="11:11" ht="19.5" customHeight="1">
      <c r="K199" s="151"/>
    </row>
    <row r="200" spans="11:11" ht="19.5" customHeight="1">
      <c r="K200" s="151"/>
    </row>
    <row r="201" spans="11:11" ht="19.5" customHeight="1">
      <c r="K201" s="151"/>
    </row>
    <row r="202" spans="11:11" ht="19.5" customHeight="1">
      <c r="K202" s="151"/>
    </row>
    <row r="203" spans="11:11" ht="19.5" customHeight="1">
      <c r="K203" s="151"/>
    </row>
    <row r="204" spans="11:11" ht="19.5" customHeight="1">
      <c r="K204" s="151"/>
    </row>
    <row r="205" spans="11:11" ht="19.5" customHeight="1">
      <c r="K205" s="151"/>
    </row>
    <row r="206" spans="11:11" ht="19.5" customHeight="1">
      <c r="K206" s="151"/>
    </row>
    <row r="207" spans="11:11" ht="19.5" customHeight="1">
      <c r="K207" s="151"/>
    </row>
    <row r="208" spans="11:11" ht="19.5" customHeight="1">
      <c r="K208" s="151"/>
    </row>
    <row r="209" spans="11:11" ht="19.5" customHeight="1">
      <c r="K209" s="151"/>
    </row>
    <row r="210" spans="11:11" ht="19.5" customHeight="1">
      <c r="K210" s="151"/>
    </row>
    <row r="211" spans="11:11" ht="3.75" customHeight="1">
      <c r="K211" s="151"/>
    </row>
  </sheetData>
  <mergeCells count="5">
    <mergeCell ref="A8:B9"/>
    <mergeCell ref="C8:C9"/>
    <mergeCell ref="B1:D1"/>
    <mergeCell ref="G1:J1"/>
    <mergeCell ref="G2:J2"/>
  </mergeCells>
  <hyperlinks>
    <hyperlink ref="B1" location="'Περιεχόμενα-Contents'!A1" display="Περιεχόμενα - Contents" xr:uid="{00000000-0004-0000-0800-000000000000}"/>
  </hyperlinks>
  <printOptions horizontalCentered="1"/>
  <pageMargins left="0.70866141732283472" right="0.70866141732283472" top="0.74803149606299213" bottom="0.74803149606299213" header="0.31496062992125984" footer="0.31496062992125984"/>
  <pageSetup paperSize="9" orientation="landscape" r:id="rId1"/>
  <ignoredErrors>
    <ignoredError sqref="D73:D75 E59:I72 D94:D95 D99:D101 D109:D117 E108:I108 D103:D107 E102:I102 D83:D89 E76:I82 D123:D125 E118:I122 E73:I75 E94:I95 E99:I101 E109:I117 E103:I107 E83:I89 E123:I125" formulaRange="1"/>
    <ignoredError sqref="D59:D72 D90:D93 D96:D98 D108 D102 D76:D82 D118:D122 E90:I93 E96:I98" formula="1" formulaRange="1"/>
    <ignoredError sqref="D15:D5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Περιεχόμενα-Contents</vt:lpstr>
      <vt:lpstr>Μεθοδ. Σημείωμα-Method. Note</vt:lpstr>
      <vt:lpstr>Κώδ. - Cod. NACE Rev. 2</vt:lpstr>
      <vt:lpstr>ΠΙΝΑΚΕΣ 2017-TABLES 2017</vt:lpstr>
      <vt:lpstr>1</vt:lpstr>
      <vt:lpstr>2</vt:lpstr>
      <vt:lpstr>3</vt:lpstr>
      <vt:lpstr>4</vt:lpstr>
      <vt:lpstr>5</vt:lpstr>
      <vt:lpstr>6</vt:lpstr>
      <vt:lpstr>7</vt:lpstr>
      <vt:lpstr>'1'!Print_Area</vt:lpstr>
      <vt:lpstr>'2'!Print_Area</vt:lpstr>
      <vt:lpstr>'3'!Print_Area</vt:lpstr>
      <vt:lpstr>'4'!Print_Area</vt:lpstr>
      <vt:lpstr>'5'!Print_Area</vt:lpstr>
      <vt:lpstr>'6'!Print_Area</vt:lpstr>
      <vt:lpstr>'7'!Print_Area</vt:lpstr>
      <vt:lpstr>'Κώδ. - Cod. NACE Rev. 2'!Print_Area</vt:lpstr>
      <vt:lpstr>'Μεθοδ. Σημείωμα-Method. Note'!Print_Area</vt:lpstr>
      <vt:lpstr>'Περιεχόμενα-Contents'!Print_Area</vt:lpstr>
      <vt:lpstr>'ΠΙΝΑΚΕΣ 2017-TABLES 2017'!Print_Area</vt:lpstr>
      <vt:lpstr>'1'!Print_Titles</vt:lpstr>
      <vt:lpstr>'2'!Print_Titles</vt:lpstr>
      <vt:lpstr>'3'!Print_Titles</vt:lpstr>
      <vt:lpstr>'4'!Print_Titles</vt:lpstr>
      <vt:lpstr>'5'!Print_Titles</vt:lpstr>
      <vt:lpstr>'6'!Print_Titles</vt:lpstr>
      <vt:lpstr>'7'!Print_Titles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Theodoulou  George</cp:lastModifiedBy>
  <cp:lastPrinted>2023-11-16T08:17:49Z</cp:lastPrinted>
  <dcterms:created xsi:type="dcterms:W3CDTF">2017-09-21T11:34:35Z</dcterms:created>
  <dcterms:modified xsi:type="dcterms:W3CDTF">2023-11-16T08:17:53Z</dcterms:modified>
</cp:coreProperties>
</file>