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heckCompatibility="1" defaultThemeVersion="124226"/>
  <mc:AlternateContent xmlns:mc="http://schemas.openxmlformats.org/markup-compatibility/2006">
    <mc:Choice Requires="x15">
      <x15ac:absPath xmlns:x15ac="http://schemas.microsoft.com/office/spreadsheetml/2010/11/ac" url="Z:\ΙΣΤΟΣΕΛΙΔΑ\ΙΣΤΟΣΕΛΙΔΑ 2023\ΗΛΕΚΤΡΟΝΙΚΗ ΕΚΔΟΣΗ\"/>
    </mc:Choice>
  </mc:AlternateContent>
  <xr:revisionPtr revIDLastSave="0" documentId="13_ncr:1_{CB32CE4E-7B71-4B3C-A140-877743BE16CF}" xr6:coauthVersionLast="47" xr6:coauthVersionMax="47" xr10:uidLastSave="{00000000-0000-0000-0000-000000000000}"/>
  <bookViews>
    <workbookView xWindow="-120" yWindow="-120" windowWidth="29040" windowHeight="15720" tabRatio="756" xr2:uid="{00000000-000D-0000-FFFF-FFFF00000000}"/>
  </bookViews>
  <sheets>
    <sheet name="Περιεχόμενα-Contents" sheetId="50" r:id="rId1"/>
    <sheet name="Μεθοδ. Σημείωμα-Method. Note" sheetId="32" r:id="rId2"/>
    <sheet name="Κώδ. - Cod. NACE Rev. 2" sheetId="33" r:id="rId3"/>
    <sheet name="ΠΙΝΑΚΕΣ 2023-TABLES 2023" sheetId="37" r:id="rId4"/>
    <sheet name="1" sheetId="51" r:id="rId5"/>
    <sheet name="2" sheetId="40" r:id="rId6"/>
    <sheet name="3" sheetId="41" r:id="rId7"/>
    <sheet name="4" sheetId="42" r:id="rId8"/>
    <sheet name="5" sheetId="43" r:id="rId9"/>
    <sheet name="6" sheetId="52" r:id="rId10"/>
    <sheet name="7" sheetId="53" r:id="rId11"/>
  </sheets>
  <definedNames>
    <definedName name="_xlnm.Print_Area" localSheetId="4">'1'!$A$1:$I$130</definedName>
    <definedName name="_xlnm.Print_Area" localSheetId="5">'2'!$A$1:$L$132</definedName>
    <definedName name="_xlnm.Print_Area" localSheetId="6">'3'!$A$1:$M$131</definedName>
    <definedName name="_xlnm.Print_Area" localSheetId="7">'4'!$A$1:$P$138</definedName>
    <definedName name="_xlnm.Print_Area" localSheetId="8">'5'!$A$1:$J$127</definedName>
    <definedName name="_xlnm.Print_Area" localSheetId="9">'6'!$A$1:$K$58</definedName>
    <definedName name="_xlnm.Print_Area" localSheetId="10">'7'!$A$1:$I$42</definedName>
    <definedName name="_xlnm.Print_Area" localSheetId="2">'Κώδ. - Cod. NACE Rev. 2'!$A$1:$F$126</definedName>
    <definedName name="_xlnm.Print_Area" localSheetId="1">'Μεθοδ. Σημείωμα-Method. Note'!$A$1:$D$70</definedName>
    <definedName name="_xlnm.Print_Area" localSheetId="0">'Περιεχόμενα-Contents'!$A$1:$D$13</definedName>
    <definedName name="_xlnm.Print_Area" localSheetId="3">'ΠΙΝΑΚΕΣ 2023-TABLES 2023'!$A$1:$O$32</definedName>
    <definedName name="_xlnm.Print_Titles" localSheetId="4">'1'!$10:$12</definedName>
    <definedName name="_xlnm.Print_Titles" localSheetId="5">'2'!$9:$13</definedName>
    <definedName name="_xlnm.Print_Titles" localSheetId="6">'3'!$7:$9</definedName>
    <definedName name="_xlnm.Print_Titles" localSheetId="7">'4'!$7:$10</definedName>
    <definedName name="_xlnm.Print_Titles" localSheetId="8">'5'!$7:$9</definedName>
    <definedName name="_xlnm.Print_Titles" localSheetId="9">'6'!$8:$11</definedName>
    <definedName name="_xlnm.Print_Titles" localSheetId="10">'7'!$8:$12</definedName>
  </definedNames>
  <calcPr calcId="191029"/>
</workbook>
</file>

<file path=xl/calcChain.xml><?xml version="1.0" encoding="utf-8"?>
<calcChain xmlns="http://schemas.openxmlformats.org/spreadsheetml/2006/main">
  <c r="K43" i="52" l="1"/>
  <c r="P130" i="42"/>
  <c r="P131" i="42"/>
  <c r="E19" i="53"/>
  <c r="E13" i="52"/>
  <c r="M75" i="42" l="1"/>
  <c r="D89" i="42"/>
  <c r="E89" i="42"/>
  <c r="F89" i="42"/>
  <c r="G89" i="42"/>
  <c r="H89" i="42"/>
  <c r="I89" i="42"/>
  <c r="J89" i="42"/>
  <c r="K89" i="42"/>
  <c r="L89" i="42"/>
  <c r="M89" i="42"/>
  <c r="O89" i="42"/>
  <c r="D67" i="42"/>
  <c r="E67" i="42"/>
  <c r="F67" i="42"/>
  <c r="G67" i="42"/>
  <c r="H67" i="42"/>
  <c r="I67" i="42"/>
  <c r="J67" i="42"/>
  <c r="K67" i="42"/>
  <c r="L67" i="42"/>
  <c r="M67" i="42"/>
  <c r="O67" i="42"/>
  <c r="D19" i="40" l="1"/>
  <c r="E19" i="40"/>
  <c r="F19" i="40"/>
  <c r="G19" i="40"/>
  <c r="H19" i="40"/>
  <c r="I19" i="40"/>
  <c r="J19" i="40"/>
  <c r="D36" i="51"/>
  <c r="D123" i="51"/>
  <c r="D119" i="51"/>
  <c r="D109" i="51"/>
  <c r="D103" i="51"/>
  <c r="D97" i="51"/>
  <c r="D93" i="51"/>
  <c r="D91" i="51"/>
  <c r="D83" i="51"/>
  <c r="D80" i="51"/>
  <c r="D77" i="51"/>
  <c r="D69" i="51"/>
  <c r="D63" i="51"/>
  <c r="D50" i="51"/>
  <c r="D40" i="51"/>
  <c r="D26" i="51"/>
  <c r="D20" i="51"/>
  <c r="D18" i="51"/>
  <c r="D14" i="51"/>
  <c r="D15" i="51"/>
  <c r="D79" i="51" l="1"/>
  <c r="D25" i="51"/>
  <c r="D13" i="51" l="1"/>
  <c r="D23" i="43"/>
  <c r="K34" i="42" l="1"/>
  <c r="L34" i="42"/>
  <c r="D20" i="43" l="1"/>
  <c r="H23" i="51"/>
  <c r="H123" i="51" l="1"/>
  <c r="H119" i="51"/>
  <c r="H109" i="51"/>
  <c r="H103" i="51"/>
  <c r="H97" i="51"/>
  <c r="H93" i="51"/>
  <c r="H91" i="51"/>
  <c r="H83" i="51"/>
  <c r="H80" i="51"/>
  <c r="H77" i="51"/>
  <c r="H69" i="51"/>
  <c r="H63" i="51"/>
  <c r="H60" i="51"/>
  <c r="H50" i="51"/>
  <c r="H40" i="51"/>
  <c r="H36" i="51"/>
  <c r="H26" i="51"/>
  <c r="H20" i="51"/>
  <c r="H18" i="51"/>
  <c r="H15" i="51"/>
  <c r="D120" i="43"/>
  <c r="D116" i="43"/>
  <c r="D106" i="43"/>
  <c r="D100" i="43"/>
  <c r="D94" i="43"/>
  <c r="D90" i="43"/>
  <c r="D88" i="43"/>
  <c r="D80" i="43"/>
  <c r="D77" i="43"/>
  <c r="D74" i="43"/>
  <c r="D66" i="43"/>
  <c r="D60" i="43"/>
  <c r="D57" i="43"/>
  <c r="D47" i="43"/>
  <c r="D37" i="43"/>
  <c r="D33" i="43"/>
  <c r="D17" i="43"/>
  <c r="D15" i="43"/>
  <c r="D12" i="43"/>
  <c r="E120" i="43"/>
  <c r="F120" i="43"/>
  <c r="G120" i="43"/>
  <c r="H120" i="43"/>
  <c r="I120" i="43"/>
  <c r="E116" i="43"/>
  <c r="F116" i="43"/>
  <c r="G116" i="43"/>
  <c r="H116" i="43"/>
  <c r="I116" i="43"/>
  <c r="E106" i="43"/>
  <c r="F106" i="43"/>
  <c r="G106" i="43"/>
  <c r="H106" i="43"/>
  <c r="I106" i="43"/>
  <c r="E100" i="43"/>
  <c r="F100" i="43"/>
  <c r="G100" i="43"/>
  <c r="H100" i="43"/>
  <c r="I100" i="43"/>
  <c r="E94" i="43"/>
  <c r="F94" i="43"/>
  <c r="G94" i="43"/>
  <c r="H94" i="43"/>
  <c r="I94" i="43"/>
  <c r="E90" i="43"/>
  <c r="F90" i="43"/>
  <c r="G90" i="43"/>
  <c r="H90" i="43"/>
  <c r="I90" i="43"/>
  <c r="E88" i="43"/>
  <c r="F88" i="43"/>
  <c r="G88" i="43"/>
  <c r="H88" i="43"/>
  <c r="I88" i="43"/>
  <c r="E80" i="43"/>
  <c r="F80" i="43"/>
  <c r="G80" i="43"/>
  <c r="H80" i="43"/>
  <c r="I80" i="43"/>
  <c r="E77" i="43"/>
  <c r="F77" i="43"/>
  <c r="G77" i="43"/>
  <c r="H77" i="43"/>
  <c r="I77" i="43"/>
  <c r="E74" i="43"/>
  <c r="F74" i="43"/>
  <c r="G74" i="43"/>
  <c r="H74" i="43"/>
  <c r="I74" i="43"/>
  <c r="E66" i="43"/>
  <c r="F66" i="43"/>
  <c r="G66" i="43"/>
  <c r="H66" i="43"/>
  <c r="I66" i="43"/>
  <c r="E60" i="43"/>
  <c r="F60" i="43"/>
  <c r="G60" i="43"/>
  <c r="H60" i="43"/>
  <c r="I60" i="43"/>
  <c r="E57" i="43"/>
  <c r="F57" i="43"/>
  <c r="G57" i="43"/>
  <c r="H57" i="43"/>
  <c r="I57" i="43"/>
  <c r="E47" i="43"/>
  <c r="F47" i="43"/>
  <c r="G47" i="43"/>
  <c r="H47" i="43"/>
  <c r="I47" i="43"/>
  <c r="E37" i="43"/>
  <c r="F37" i="43"/>
  <c r="G37" i="43"/>
  <c r="H37" i="43"/>
  <c r="I37" i="43"/>
  <c r="E33" i="43"/>
  <c r="F33" i="43"/>
  <c r="G33" i="43"/>
  <c r="H33" i="43"/>
  <c r="I33" i="43"/>
  <c r="E23" i="43"/>
  <c r="F23" i="43"/>
  <c r="G23" i="43"/>
  <c r="H23" i="43"/>
  <c r="I23" i="43"/>
  <c r="E20" i="43"/>
  <c r="F20" i="43"/>
  <c r="G20" i="43"/>
  <c r="H20" i="43"/>
  <c r="I20" i="43"/>
  <c r="E17" i="43"/>
  <c r="F17" i="43"/>
  <c r="G17" i="43"/>
  <c r="H17" i="43"/>
  <c r="I17" i="43"/>
  <c r="E15" i="43"/>
  <c r="F15" i="43"/>
  <c r="G15" i="43"/>
  <c r="H15" i="43"/>
  <c r="I15" i="43"/>
  <c r="E12" i="43"/>
  <c r="F12" i="43"/>
  <c r="G12" i="43"/>
  <c r="H12" i="43"/>
  <c r="I12" i="43"/>
  <c r="H14" i="51" l="1"/>
  <c r="E76" i="43"/>
  <c r="I22" i="43"/>
  <c r="I11" i="43"/>
  <c r="H11" i="43"/>
  <c r="H79" i="51"/>
  <c r="H25" i="51"/>
  <c r="D76" i="43"/>
  <c r="D22" i="43"/>
  <c r="D11" i="43"/>
  <c r="F76" i="43"/>
  <c r="I76" i="43"/>
  <c r="G76" i="43"/>
  <c r="H76" i="43"/>
  <c r="H22" i="43"/>
  <c r="E22" i="43"/>
  <c r="G22" i="43"/>
  <c r="F22" i="43"/>
  <c r="F11" i="43"/>
  <c r="E11" i="43"/>
  <c r="G11" i="43"/>
  <c r="D10" i="43" l="1"/>
  <c r="I10" i="43"/>
  <c r="H13" i="51"/>
  <c r="H10" i="43"/>
  <c r="G10" i="43"/>
  <c r="E10" i="43"/>
  <c r="F10" i="43"/>
  <c r="F28" i="53" l="1"/>
  <c r="G28" i="53"/>
  <c r="E28" i="53"/>
  <c r="F19" i="53"/>
  <c r="G19" i="53"/>
  <c r="H19" i="53"/>
  <c r="F14" i="53"/>
  <c r="G14" i="53"/>
  <c r="H14" i="53"/>
  <c r="E14" i="53"/>
  <c r="C19" i="53" l="1"/>
  <c r="D28" i="53"/>
  <c r="D19" i="53"/>
  <c r="C28" i="53"/>
  <c r="G13" i="53"/>
  <c r="F13" i="53"/>
  <c r="H13" i="53"/>
  <c r="E13" i="53"/>
  <c r="D14" i="53"/>
  <c r="C14" i="53"/>
  <c r="C13" i="53" l="1"/>
  <c r="D13" i="53"/>
  <c r="E27" i="52"/>
  <c r="F27" i="52"/>
  <c r="G27" i="52"/>
  <c r="H27" i="52"/>
  <c r="F13" i="52"/>
  <c r="G13" i="52"/>
  <c r="H13" i="52"/>
  <c r="I13" i="52"/>
  <c r="J13" i="52"/>
  <c r="F18" i="52"/>
  <c r="G18" i="52"/>
  <c r="H18" i="52"/>
  <c r="I18" i="52"/>
  <c r="J18" i="52"/>
  <c r="I27" i="52"/>
  <c r="J27" i="52"/>
  <c r="E18" i="52"/>
  <c r="E12" i="52" l="1"/>
  <c r="C13" i="52"/>
  <c r="C27" i="52"/>
  <c r="J12" i="52"/>
  <c r="I12" i="52"/>
  <c r="H12" i="52"/>
  <c r="G12" i="52"/>
  <c r="F12" i="52"/>
  <c r="D27" i="52"/>
  <c r="D18" i="52"/>
  <c r="D13" i="52"/>
  <c r="C18" i="52"/>
  <c r="C12" i="52" l="1"/>
  <c r="D12" i="52"/>
  <c r="O121" i="42" l="1"/>
  <c r="L121" i="42"/>
  <c r="K121" i="42"/>
  <c r="J121" i="42"/>
  <c r="I121" i="42"/>
  <c r="H121" i="42"/>
  <c r="G121" i="42"/>
  <c r="F121" i="42"/>
  <c r="E121" i="42"/>
  <c r="O117" i="42"/>
  <c r="M117" i="42"/>
  <c r="L117" i="42"/>
  <c r="K117" i="42"/>
  <c r="J117" i="42"/>
  <c r="I117" i="42"/>
  <c r="H117" i="42"/>
  <c r="G117" i="42"/>
  <c r="F117" i="42"/>
  <c r="E117" i="42"/>
  <c r="O107" i="42"/>
  <c r="L107" i="42"/>
  <c r="K107" i="42"/>
  <c r="J107" i="42"/>
  <c r="I107" i="42"/>
  <c r="H107" i="42"/>
  <c r="G107" i="42"/>
  <c r="F107" i="42"/>
  <c r="E107" i="42"/>
  <c r="O101" i="42"/>
  <c r="L101" i="42"/>
  <c r="K101" i="42"/>
  <c r="J101" i="42"/>
  <c r="I101" i="42"/>
  <c r="H101" i="42"/>
  <c r="G101" i="42"/>
  <c r="F101" i="42"/>
  <c r="E101" i="42"/>
  <c r="O95" i="42"/>
  <c r="L95" i="42"/>
  <c r="K95" i="42"/>
  <c r="J95" i="42"/>
  <c r="I95" i="42"/>
  <c r="H95" i="42"/>
  <c r="G95" i="42"/>
  <c r="F95" i="42"/>
  <c r="E95" i="42"/>
  <c r="O91" i="42"/>
  <c r="L91" i="42"/>
  <c r="K91" i="42"/>
  <c r="J91" i="42"/>
  <c r="I91" i="42"/>
  <c r="H91" i="42"/>
  <c r="G91" i="42"/>
  <c r="F91" i="42"/>
  <c r="E91" i="42"/>
  <c r="O81" i="42"/>
  <c r="L81" i="42"/>
  <c r="K81" i="42"/>
  <c r="J81" i="42"/>
  <c r="I81" i="42"/>
  <c r="H81" i="42"/>
  <c r="G81" i="42"/>
  <c r="F81" i="42"/>
  <c r="E81" i="42"/>
  <c r="O78" i="42"/>
  <c r="L78" i="42"/>
  <c r="K78" i="42"/>
  <c r="J78" i="42"/>
  <c r="I78" i="42"/>
  <c r="H78" i="42"/>
  <c r="G78" i="42"/>
  <c r="F78" i="42"/>
  <c r="E78" i="42"/>
  <c r="O75" i="42"/>
  <c r="L75" i="42"/>
  <c r="K75" i="42"/>
  <c r="J75" i="42"/>
  <c r="I75" i="42"/>
  <c r="H75" i="42"/>
  <c r="G75" i="42"/>
  <c r="F75" i="42"/>
  <c r="E75" i="42"/>
  <c r="O61" i="42"/>
  <c r="L61" i="42"/>
  <c r="K61" i="42"/>
  <c r="J61" i="42"/>
  <c r="I61" i="42"/>
  <c r="H61" i="42"/>
  <c r="G61" i="42"/>
  <c r="F61" i="42"/>
  <c r="E61" i="42"/>
  <c r="O58" i="42"/>
  <c r="L58" i="42"/>
  <c r="K58" i="42"/>
  <c r="J58" i="42"/>
  <c r="I58" i="42"/>
  <c r="H58" i="42"/>
  <c r="G58" i="42"/>
  <c r="F58" i="42"/>
  <c r="E58" i="42"/>
  <c r="O48" i="42"/>
  <c r="L48" i="42"/>
  <c r="K48" i="42"/>
  <c r="J48" i="42"/>
  <c r="I48" i="42"/>
  <c r="H48" i="42"/>
  <c r="G48" i="42"/>
  <c r="F48" i="42"/>
  <c r="E48" i="42"/>
  <c r="O38" i="42"/>
  <c r="L38" i="42"/>
  <c r="K38" i="42"/>
  <c r="J38" i="42"/>
  <c r="I38" i="42"/>
  <c r="H38" i="42"/>
  <c r="G38" i="42"/>
  <c r="F38" i="42"/>
  <c r="E38" i="42"/>
  <c r="O34" i="42"/>
  <c r="J34" i="42"/>
  <c r="I34" i="42"/>
  <c r="H34" i="42"/>
  <c r="G34" i="42"/>
  <c r="F34" i="42"/>
  <c r="E34" i="42"/>
  <c r="O24" i="42"/>
  <c r="L24" i="42"/>
  <c r="K24" i="42"/>
  <c r="J24" i="42"/>
  <c r="I24" i="42"/>
  <c r="H24" i="42"/>
  <c r="G24" i="42"/>
  <c r="F24" i="42"/>
  <c r="E24" i="42"/>
  <c r="O21" i="42"/>
  <c r="L21" i="42"/>
  <c r="K21" i="42"/>
  <c r="J21" i="42"/>
  <c r="I21" i="42"/>
  <c r="H21" i="42"/>
  <c r="G21" i="42"/>
  <c r="F21" i="42"/>
  <c r="E21" i="42"/>
  <c r="O18" i="42"/>
  <c r="L18" i="42"/>
  <c r="K18" i="42"/>
  <c r="J18" i="42"/>
  <c r="I18" i="42"/>
  <c r="H18" i="42"/>
  <c r="G18" i="42"/>
  <c r="F18" i="42"/>
  <c r="E18" i="42"/>
  <c r="O16" i="42"/>
  <c r="L16" i="42"/>
  <c r="K16" i="42"/>
  <c r="J16" i="42"/>
  <c r="I16" i="42"/>
  <c r="H16" i="42"/>
  <c r="G16" i="42"/>
  <c r="F16" i="42"/>
  <c r="E16" i="42"/>
  <c r="O13" i="42"/>
  <c r="M13" i="42"/>
  <c r="L13" i="42"/>
  <c r="K13" i="42"/>
  <c r="J13" i="42"/>
  <c r="I13" i="42"/>
  <c r="H13" i="42"/>
  <c r="G13" i="42"/>
  <c r="F13" i="42"/>
  <c r="E13" i="42"/>
  <c r="M121" i="42"/>
  <c r="M107" i="42"/>
  <c r="M101" i="42"/>
  <c r="M95" i="42"/>
  <c r="M91" i="42"/>
  <c r="M81" i="42"/>
  <c r="M78" i="42"/>
  <c r="M61" i="42"/>
  <c r="M58" i="42"/>
  <c r="M48" i="42"/>
  <c r="M38" i="42"/>
  <c r="M34" i="42"/>
  <c r="M24" i="42"/>
  <c r="M21" i="42"/>
  <c r="M18" i="42"/>
  <c r="M16" i="42"/>
  <c r="I12" i="42" l="1"/>
  <c r="E77" i="42"/>
  <c r="E23" i="42"/>
  <c r="O12" i="42"/>
  <c r="E12" i="42"/>
  <c r="L12" i="42"/>
  <c r="K12" i="42"/>
  <c r="F12" i="42"/>
  <c r="I77" i="42"/>
  <c r="O77" i="42"/>
  <c r="G77" i="42"/>
  <c r="M77" i="42"/>
  <c r="K77" i="42"/>
  <c r="F77" i="42"/>
  <c r="L77" i="42"/>
  <c r="J77" i="42"/>
  <c r="H77" i="42"/>
  <c r="F23" i="42"/>
  <c r="K23" i="42"/>
  <c r="G23" i="42"/>
  <c r="L23" i="42"/>
  <c r="M23" i="42"/>
  <c r="I23" i="42"/>
  <c r="O23" i="42"/>
  <c r="J23" i="42"/>
  <c r="H23" i="42"/>
  <c r="M12" i="42"/>
  <c r="H12" i="42"/>
  <c r="G12" i="42"/>
  <c r="J12" i="42"/>
  <c r="M11" i="42" l="1"/>
  <c r="E11" i="42"/>
  <c r="H11" i="42"/>
  <c r="O11" i="42"/>
  <c r="I11" i="42"/>
  <c r="K11" i="42"/>
  <c r="F11" i="42"/>
  <c r="L11" i="42"/>
  <c r="G11" i="42"/>
  <c r="J11" i="42"/>
  <c r="D121" i="42" l="1"/>
  <c r="D117" i="42"/>
  <c r="D107" i="42"/>
  <c r="D101" i="42"/>
  <c r="D95" i="42"/>
  <c r="D91" i="42"/>
  <c r="D81" i="42"/>
  <c r="D78" i="42"/>
  <c r="D75" i="42"/>
  <c r="D61" i="42"/>
  <c r="D58" i="42"/>
  <c r="D48" i="42"/>
  <c r="D38" i="42"/>
  <c r="D34" i="42"/>
  <c r="D24" i="42"/>
  <c r="D21" i="42"/>
  <c r="D18" i="42"/>
  <c r="D16" i="42"/>
  <c r="D13" i="42"/>
  <c r="L61" i="41"/>
  <c r="L121" i="41"/>
  <c r="K121" i="41"/>
  <c r="J121" i="41"/>
  <c r="I121" i="41"/>
  <c r="H121" i="41"/>
  <c r="G121" i="41"/>
  <c r="F121" i="41"/>
  <c r="E121" i="41"/>
  <c r="D121" i="41"/>
  <c r="L117" i="41"/>
  <c r="K117" i="41"/>
  <c r="J117" i="41"/>
  <c r="I117" i="41"/>
  <c r="H117" i="41"/>
  <c r="G117" i="41"/>
  <c r="F117" i="41"/>
  <c r="E117" i="41"/>
  <c r="D117" i="41"/>
  <c r="L107" i="41"/>
  <c r="K107" i="41"/>
  <c r="J107" i="41"/>
  <c r="I107" i="41"/>
  <c r="H107" i="41"/>
  <c r="G107" i="41"/>
  <c r="F107" i="41"/>
  <c r="E107" i="41"/>
  <c r="D107" i="41"/>
  <c r="L101" i="41"/>
  <c r="K101" i="41"/>
  <c r="J101" i="41"/>
  <c r="I101" i="41"/>
  <c r="H101" i="41"/>
  <c r="G101" i="41"/>
  <c r="F101" i="41"/>
  <c r="E101" i="41"/>
  <c r="D101" i="41"/>
  <c r="L95" i="41"/>
  <c r="K95" i="41"/>
  <c r="J95" i="41"/>
  <c r="I95" i="41"/>
  <c r="H95" i="41"/>
  <c r="G95" i="41"/>
  <c r="F95" i="41"/>
  <c r="E95" i="41"/>
  <c r="D95" i="41"/>
  <c r="L91" i="41"/>
  <c r="K91" i="41"/>
  <c r="J91" i="41"/>
  <c r="I91" i="41"/>
  <c r="H91" i="41"/>
  <c r="G91" i="41"/>
  <c r="F91" i="41"/>
  <c r="E91" i="41"/>
  <c r="D91" i="41"/>
  <c r="L89" i="41"/>
  <c r="K89" i="41"/>
  <c r="J89" i="41"/>
  <c r="I89" i="41"/>
  <c r="H89" i="41"/>
  <c r="G89" i="41"/>
  <c r="F89" i="41"/>
  <c r="E89" i="41"/>
  <c r="D89" i="41"/>
  <c r="L81" i="41"/>
  <c r="K81" i="41"/>
  <c r="J81" i="41"/>
  <c r="I81" i="41"/>
  <c r="H81" i="41"/>
  <c r="G81" i="41"/>
  <c r="F81" i="41"/>
  <c r="E81" i="41"/>
  <c r="D81" i="41"/>
  <c r="L78" i="41"/>
  <c r="K78" i="41"/>
  <c r="J78" i="41"/>
  <c r="I78" i="41"/>
  <c r="H78" i="41"/>
  <c r="G78" i="41"/>
  <c r="F78" i="41"/>
  <c r="E78" i="41"/>
  <c r="D78" i="41"/>
  <c r="L75" i="41"/>
  <c r="K75" i="41"/>
  <c r="J75" i="41"/>
  <c r="I75" i="41"/>
  <c r="H75" i="41"/>
  <c r="G75" i="41"/>
  <c r="F75" i="41"/>
  <c r="E75" i="41"/>
  <c r="D75" i="41"/>
  <c r="L67" i="41"/>
  <c r="K67" i="41"/>
  <c r="J67" i="41"/>
  <c r="I67" i="41"/>
  <c r="H67" i="41"/>
  <c r="G67" i="41"/>
  <c r="F67" i="41"/>
  <c r="E67" i="41"/>
  <c r="D67" i="41"/>
  <c r="K61" i="41"/>
  <c r="J61" i="41"/>
  <c r="I61" i="41"/>
  <c r="H61" i="41"/>
  <c r="G61" i="41"/>
  <c r="F61" i="41"/>
  <c r="E61" i="41"/>
  <c r="D61" i="41"/>
  <c r="L58" i="41"/>
  <c r="K58" i="41"/>
  <c r="J58" i="41"/>
  <c r="I58" i="41"/>
  <c r="H58" i="41"/>
  <c r="G58" i="41"/>
  <c r="F58" i="41"/>
  <c r="E58" i="41"/>
  <c r="D58" i="41"/>
  <c r="L48" i="41"/>
  <c r="K48" i="41"/>
  <c r="J48" i="41"/>
  <c r="I48" i="41"/>
  <c r="H48" i="41"/>
  <c r="G48" i="41"/>
  <c r="F48" i="41"/>
  <c r="E48" i="41"/>
  <c r="D48" i="41"/>
  <c r="L38" i="41"/>
  <c r="K38" i="41"/>
  <c r="J38" i="41"/>
  <c r="I38" i="41"/>
  <c r="H38" i="41"/>
  <c r="G38" i="41"/>
  <c r="F38" i="41"/>
  <c r="E38" i="41"/>
  <c r="D38" i="41"/>
  <c r="L34" i="41"/>
  <c r="K34" i="41"/>
  <c r="J34" i="41"/>
  <c r="I34" i="41"/>
  <c r="H34" i="41"/>
  <c r="G34" i="41"/>
  <c r="F34" i="41"/>
  <c r="E34" i="41"/>
  <c r="D34" i="41"/>
  <c r="L24" i="41"/>
  <c r="K24" i="41"/>
  <c r="J24" i="41"/>
  <c r="I24" i="41"/>
  <c r="H24" i="41"/>
  <c r="G24" i="41"/>
  <c r="F24" i="41"/>
  <c r="E24" i="41"/>
  <c r="D24" i="41"/>
  <c r="L21" i="41"/>
  <c r="K21" i="41"/>
  <c r="J21" i="41"/>
  <c r="I21" i="41"/>
  <c r="H21" i="41"/>
  <c r="G21" i="41"/>
  <c r="F21" i="41"/>
  <c r="E21" i="41"/>
  <c r="D21" i="41"/>
  <c r="L18" i="41"/>
  <c r="K18" i="41"/>
  <c r="J18" i="41"/>
  <c r="I18" i="41"/>
  <c r="H18" i="41"/>
  <c r="G18" i="41"/>
  <c r="F18" i="41"/>
  <c r="E18" i="41"/>
  <c r="D18" i="41"/>
  <c r="L16" i="41"/>
  <c r="K16" i="41"/>
  <c r="J16" i="41"/>
  <c r="I16" i="41"/>
  <c r="H16" i="41"/>
  <c r="G16" i="41"/>
  <c r="F16" i="41"/>
  <c r="E16" i="41"/>
  <c r="D16" i="41"/>
  <c r="L13" i="41"/>
  <c r="K13" i="41"/>
  <c r="J13" i="41"/>
  <c r="I13" i="41"/>
  <c r="H13" i="41"/>
  <c r="G13" i="41"/>
  <c r="F13" i="41"/>
  <c r="E13" i="41"/>
  <c r="D13" i="41"/>
  <c r="L12" i="41" l="1"/>
  <c r="F12" i="41"/>
  <c r="D77" i="42"/>
  <c r="D23" i="42"/>
  <c r="D12" i="42"/>
  <c r="H77" i="41"/>
  <c r="H12" i="41"/>
  <c r="F23" i="41"/>
  <c r="H23" i="41"/>
  <c r="L77" i="41"/>
  <c r="D23" i="41"/>
  <c r="J23" i="41"/>
  <c r="D77" i="41"/>
  <c r="J77" i="41"/>
  <c r="D12" i="41"/>
  <c r="J12" i="41"/>
  <c r="F77" i="41"/>
  <c r="E77" i="41"/>
  <c r="K77" i="41"/>
  <c r="G77" i="41"/>
  <c r="I77" i="41"/>
  <c r="L23" i="41"/>
  <c r="G23" i="41"/>
  <c r="E23" i="41"/>
  <c r="K23" i="41"/>
  <c r="I23" i="41"/>
  <c r="G12" i="41"/>
  <c r="E12" i="41"/>
  <c r="K12" i="41"/>
  <c r="I12" i="41"/>
  <c r="L11" i="41" l="1"/>
  <c r="D11" i="42"/>
  <c r="F11" i="41"/>
  <c r="J11" i="41"/>
  <c r="D11" i="41"/>
  <c r="H11" i="41"/>
  <c r="I11" i="41"/>
  <c r="K11" i="41"/>
  <c r="G11" i="41"/>
  <c r="E11" i="41"/>
  <c r="K64" i="40" l="1"/>
  <c r="J64" i="40"/>
  <c r="I64" i="40"/>
  <c r="H64" i="40"/>
  <c r="G64" i="40"/>
  <c r="F64" i="40"/>
  <c r="E64" i="40"/>
  <c r="D64" i="40"/>
  <c r="K124" i="40"/>
  <c r="J124" i="40"/>
  <c r="I124" i="40"/>
  <c r="H124" i="40"/>
  <c r="G124" i="40"/>
  <c r="F124" i="40"/>
  <c r="E124" i="40"/>
  <c r="D124" i="40"/>
  <c r="K120" i="40"/>
  <c r="J120" i="40"/>
  <c r="I120" i="40"/>
  <c r="H120" i="40"/>
  <c r="G120" i="40"/>
  <c r="F120" i="40"/>
  <c r="E120" i="40"/>
  <c r="D120" i="40"/>
  <c r="K110" i="40"/>
  <c r="J110" i="40"/>
  <c r="I110" i="40"/>
  <c r="H110" i="40"/>
  <c r="G110" i="40"/>
  <c r="F110" i="40"/>
  <c r="E110" i="40"/>
  <c r="D110" i="40"/>
  <c r="K104" i="40"/>
  <c r="J104" i="40"/>
  <c r="I104" i="40"/>
  <c r="H104" i="40"/>
  <c r="G104" i="40"/>
  <c r="F104" i="40"/>
  <c r="E104" i="40"/>
  <c r="D104" i="40"/>
  <c r="K98" i="40"/>
  <c r="J98" i="40"/>
  <c r="I98" i="40"/>
  <c r="H98" i="40"/>
  <c r="G98" i="40"/>
  <c r="F98" i="40"/>
  <c r="E98" i="40"/>
  <c r="D98" i="40"/>
  <c r="K94" i="40"/>
  <c r="J94" i="40"/>
  <c r="I94" i="40"/>
  <c r="H94" i="40"/>
  <c r="G94" i="40"/>
  <c r="F94" i="40"/>
  <c r="E94" i="40"/>
  <c r="D94" i="40"/>
  <c r="K92" i="40"/>
  <c r="J92" i="40"/>
  <c r="I92" i="40"/>
  <c r="H92" i="40"/>
  <c r="G92" i="40"/>
  <c r="F92" i="40"/>
  <c r="E92" i="40"/>
  <c r="D92" i="40"/>
  <c r="K84" i="40"/>
  <c r="J84" i="40"/>
  <c r="I84" i="40"/>
  <c r="H84" i="40"/>
  <c r="G84" i="40"/>
  <c r="F84" i="40"/>
  <c r="E84" i="40"/>
  <c r="D84" i="40"/>
  <c r="K81" i="40"/>
  <c r="J81" i="40"/>
  <c r="I81" i="40"/>
  <c r="H81" i="40"/>
  <c r="G81" i="40"/>
  <c r="F81" i="40"/>
  <c r="E81" i="40"/>
  <c r="D81" i="40"/>
  <c r="K78" i="40"/>
  <c r="J78" i="40"/>
  <c r="I78" i="40"/>
  <c r="H78" i="40"/>
  <c r="G78" i="40"/>
  <c r="F78" i="40"/>
  <c r="E78" i="40"/>
  <c r="D78" i="40"/>
  <c r="K70" i="40"/>
  <c r="J70" i="40"/>
  <c r="I70" i="40"/>
  <c r="H70" i="40"/>
  <c r="G70" i="40"/>
  <c r="F70" i="40"/>
  <c r="E70" i="40"/>
  <c r="D70" i="40"/>
  <c r="K61" i="40"/>
  <c r="J61" i="40"/>
  <c r="I61" i="40"/>
  <c r="H61" i="40"/>
  <c r="G61" i="40"/>
  <c r="F61" i="40"/>
  <c r="E61" i="40"/>
  <c r="D61" i="40"/>
  <c r="K51" i="40"/>
  <c r="J51" i="40"/>
  <c r="I51" i="40"/>
  <c r="H51" i="40"/>
  <c r="G51" i="40"/>
  <c r="F51" i="40"/>
  <c r="E51" i="40"/>
  <c r="D51" i="40"/>
  <c r="K41" i="40"/>
  <c r="J41" i="40"/>
  <c r="I41" i="40"/>
  <c r="H41" i="40"/>
  <c r="G41" i="40"/>
  <c r="F41" i="40"/>
  <c r="E41" i="40"/>
  <c r="D41" i="40"/>
  <c r="K37" i="40"/>
  <c r="J37" i="40"/>
  <c r="I37" i="40"/>
  <c r="H37" i="40"/>
  <c r="G37" i="40"/>
  <c r="F37" i="40"/>
  <c r="E37" i="40"/>
  <c r="D37" i="40"/>
  <c r="K27" i="40"/>
  <c r="J27" i="40"/>
  <c r="I27" i="40"/>
  <c r="H27" i="40"/>
  <c r="G27" i="40"/>
  <c r="F27" i="40"/>
  <c r="E27" i="40"/>
  <c r="D27" i="40"/>
  <c r="K24" i="40"/>
  <c r="J24" i="40"/>
  <c r="I24" i="40"/>
  <c r="H24" i="40"/>
  <c r="G24" i="40"/>
  <c r="F24" i="40"/>
  <c r="E24" i="40"/>
  <c r="D24" i="40"/>
  <c r="K21" i="40"/>
  <c r="J21" i="40"/>
  <c r="I21" i="40"/>
  <c r="H21" i="40"/>
  <c r="G21" i="40"/>
  <c r="F21" i="40"/>
  <c r="E21" i="40"/>
  <c r="D21" i="40"/>
  <c r="K19" i="40"/>
  <c r="K16" i="40"/>
  <c r="J16" i="40"/>
  <c r="I16" i="40"/>
  <c r="H16" i="40"/>
  <c r="G16" i="40"/>
  <c r="F16" i="40"/>
  <c r="E16" i="40"/>
  <c r="D16" i="40"/>
  <c r="C123" i="51"/>
  <c r="E123" i="51"/>
  <c r="F123" i="51"/>
  <c r="G123" i="51"/>
  <c r="E119" i="51"/>
  <c r="F119" i="51"/>
  <c r="G119" i="51"/>
  <c r="E109" i="51"/>
  <c r="F109" i="51"/>
  <c r="G109" i="51"/>
  <c r="E103" i="51"/>
  <c r="F103" i="51"/>
  <c r="G103" i="51"/>
  <c r="E97" i="51"/>
  <c r="F97" i="51"/>
  <c r="G97" i="51"/>
  <c r="E93" i="51"/>
  <c r="F93" i="51"/>
  <c r="G93" i="51"/>
  <c r="E91" i="51"/>
  <c r="F91" i="51"/>
  <c r="G91" i="51"/>
  <c r="E83" i="51"/>
  <c r="F83" i="51"/>
  <c r="G83" i="51"/>
  <c r="E80" i="51"/>
  <c r="F80" i="51"/>
  <c r="G80" i="51"/>
  <c r="E77" i="51"/>
  <c r="F77" i="51"/>
  <c r="G77" i="51"/>
  <c r="E69" i="51"/>
  <c r="F69" i="51"/>
  <c r="G69" i="51"/>
  <c r="E63" i="51"/>
  <c r="F63" i="51"/>
  <c r="G63" i="51"/>
  <c r="E60" i="51"/>
  <c r="F60" i="51"/>
  <c r="G60" i="51"/>
  <c r="E50" i="51"/>
  <c r="F50" i="51"/>
  <c r="G50" i="51"/>
  <c r="E40" i="51"/>
  <c r="F40" i="51"/>
  <c r="G40" i="51"/>
  <c r="E36" i="51"/>
  <c r="F36" i="51"/>
  <c r="G36" i="51"/>
  <c r="E26" i="51"/>
  <c r="F26" i="51"/>
  <c r="G26" i="51"/>
  <c r="E23" i="51"/>
  <c r="F23" i="51"/>
  <c r="G23" i="51"/>
  <c r="E20" i="51"/>
  <c r="F20" i="51"/>
  <c r="G20" i="51"/>
  <c r="C18" i="51"/>
  <c r="E18" i="51"/>
  <c r="F18" i="51"/>
  <c r="G18" i="51"/>
  <c r="E15" i="51"/>
  <c r="F15" i="51"/>
  <c r="G15" i="51"/>
  <c r="H26" i="40" l="1"/>
  <c r="F26" i="40"/>
  <c r="G26" i="40"/>
  <c r="G80" i="40"/>
  <c r="F80" i="40"/>
  <c r="I26" i="40"/>
  <c r="E26" i="40"/>
  <c r="K26" i="40"/>
  <c r="D26" i="40"/>
  <c r="J26" i="40"/>
  <c r="D15" i="40"/>
  <c r="E15" i="40"/>
  <c r="I80" i="40"/>
  <c r="H80" i="40"/>
  <c r="D80" i="40"/>
  <c r="J80" i="40"/>
  <c r="E80" i="40"/>
  <c r="K80" i="40"/>
  <c r="F15" i="40"/>
  <c r="G15" i="40"/>
  <c r="J15" i="40"/>
  <c r="K15" i="40"/>
  <c r="H15" i="40"/>
  <c r="I15" i="40"/>
  <c r="F79" i="51"/>
  <c r="G79" i="51"/>
  <c r="E79" i="51"/>
  <c r="G25" i="51"/>
  <c r="F25" i="51"/>
  <c r="E25" i="51"/>
  <c r="G14" i="51"/>
  <c r="F14" i="51"/>
  <c r="E14" i="51"/>
  <c r="F14" i="40" l="1"/>
  <c r="G14" i="40"/>
  <c r="D14" i="40"/>
  <c r="E14" i="40"/>
  <c r="K14" i="40"/>
  <c r="J14" i="40"/>
  <c r="I14" i="40"/>
  <c r="H14" i="40"/>
  <c r="E13" i="51"/>
  <c r="F13" i="51"/>
  <c r="G13" i="51"/>
  <c r="C90" i="43" l="1"/>
  <c r="C33" i="43"/>
  <c r="C17" i="43"/>
  <c r="C15" i="43"/>
  <c r="C77" i="51"/>
  <c r="C69" i="51"/>
  <c r="C23" i="51"/>
  <c r="C51" i="40"/>
  <c r="C16" i="40"/>
</calcChain>
</file>

<file path=xl/sharedStrings.xml><?xml version="1.0" encoding="utf-8"?>
<sst xmlns="http://schemas.openxmlformats.org/spreadsheetml/2006/main" count="1252" uniqueCount="574">
  <si>
    <t>(€000's)</t>
  </si>
  <si>
    <t>ΜΕΘΟΔΟΛΟΓΙΚΟ ΣΗΜΕΙΩΜΑ</t>
  </si>
  <si>
    <t>METHODOLOGICAL NOTE</t>
  </si>
  <si>
    <t>Κάλυψη</t>
  </si>
  <si>
    <t xml:space="preserve">Η στατιστική μονάδα που καλύφθηκε ήταν η επιχείρηση. </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</si>
  <si>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</si>
  <si>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</si>
  <si>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</si>
  <si>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</si>
  <si>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</si>
  <si>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</si>
  <si>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</si>
  <si>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The statistical unit enumerated was the enterprise.</t>
  </si>
  <si>
    <t>Definitions of terms used</t>
  </si>
  <si>
    <t>Πηγές των στοιχείων</t>
  </si>
  <si>
    <t>Το δείγμα</t>
  </si>
  <si>
    <t>Περίοδος αναφοράς</t>
  </si>
  <si>
    <t>Στατιστική μονάδα έρευνας</t>
  </si>
  <si>
    <t>Εμπιστευτικότητα των στοιχείων</t>
  </si>
  <si>
    <t>Reference period</t>
  </si>
  <si>
    <t>The sample</t>
  </si>
  <si>
    <t>Sources οf data</t>
  </si>
  <si>
    <t>The statistical unit enumerated</t>
  </si>
  <si>
    <t>Confidentiality of data collected</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</si>
  <si>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</si>
  <si>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</si>
  <si>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</si>
  <si>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</si>
  <si>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</si>
  <si>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</si>
  <si>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</si>
  <si>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</si>
  <si>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</si>
  <si>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</si>
  <si>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Code NACE   Rev. 2</t>
  </si>
  <si>
    <t>Κώδικας NACE Aναθ. 2</t>
  </si>
  <si>
    <t>Αξία παραγωγής</t>
  </si>
  <si>
    <t xml:space="preserve"> (No.)</t>
  </si>
  <si>
    <t xml:space="preserve"> (€000's)</t>
  </si>
  <si>
    <t>Μισθωτοί</t>
  </si>
  <si>
    <t>Σύνολο</t>
  </si>
  <si>
    <t>Employees</t>
  </si>
  <si>
    <t>Total</t>
  </si>
  <si>
    <t>Κώδικας NACE Αναθ. 2</t>
  </si>
  <si>
    <t xml:space="preserve">Συνεισφορές εργοδότη στα διάφορα ταμεία </t>
  </si>
  <si>
    <t>Έσοδα από
παροχή
υπηρεσιών</t>
  </si>
  <si>
    <t>Άλλα λειτουργικά
 έσοδα</t>
  </si>
  <si>
    <t xml:space="preserve">Change in stocks </t>
  </si>
  <si>
    <t>Production value</t>
  </si>
  <si>
    <t>Έξοδα παραγωγής</t>
  </si>
  <si>
    <t>Διοικητικά
 έξοδα</t>
  </si>
  <si>
    <t>Ενοίκια που πληρώθηκαν</t>
  </si>
  <si>
    <t>Production expenses</t>
  </si>
  <si>
    <t>Administrative
 expenses</t>
  </si>
  <si>
    <t>Rents
 paid</t>
  </si>
  <si>
    <t>Value added at factor cost</t>
  </si>
  <si>
    <t>Εργατικό κόστος</t>
  </si>
  <si>
    <t>Αποσβέσεις</t>
  </si>
  <si>
    <t>Depreciation</t>
  </si>
  <si>
    <t xml:space="preserve">Interest paid
</t>
  </si>
  <si>
    <t>Κτίρια</t>
  </si>
  <si>
    <t>Μεταφορικά
μέσα</t>
  </si>
  <si>
    <t xml:space="preserve">Έπιπλα </t>
  </si>
  <si>
    <t>Buildings</t>
  </si>
  <si>
    <t xml:space="preserve">Furniture </t>
  </si>
  <si>
    <t>Computers &amp; software</t>
  </si>
  <si>
    <t>Μηχανήματα, εξοπλισμός και άυλα αγαθά</t>
  </si>
  <si>
    <t>Machinery, equipment and intangible goods</t>
  </si>
  <si>
    <t>ΠΕΡΙΕΧΟΜΕΝΑ</t>
  </si>
  <si>
    <t>CONTENTS</t>
  </si>
  <si>
    <t xml:space="preserve">Πίνακας Table </t>
  </si>
  <si>
    <t>Περιεχόμενα - Contents</t>
  </si>
  <si>
    <t>0 = Nil or less than half of the unit of measurement</t>
  </si>
  <si>
    <t>Ακαθάριστες πάγιες κεφαλαιουχικές επενδύσεις κατά κατηγορία και οικονομική δραστηριότητα</t>
  </si>
  <si>
    <t>Gross fixed capital formation by type and economic activity</t>
  </si>
  <si>
    <t>Turnover and production value by economic activity</t>
  </si>
  <si>
    <t xml:space="preserve">Μισθοί και ημερομίσθια </t>
  </si>
  <si>
    <t>Wages and salaries</t>
  </si>
  <si>
    <t>Production value, intermediate inputs, value added, labour costs and interest paid on loans by economic activity</t>
  </si>
  <si>
    <t>Αξία παραγωγής, ενδιάμεση ανάλωση, προστιθέμενη αξία, εργατικό κόστος και τόκοι που πληρώθηκαν για δάνεια κατά οικονομική δραστηριότητα</t>
  </si>
  <si>
    <t>7=5-6</t>
  </si>
  <si>
    <t>6</t>
  </si>
  <si>
    <t>3</t>
  </si>
  <si>
    <t>2</t>
  </si>
  <si>
    <t>1</t>
  </si>
  <si>
    <t>4</t>
  </si>
  <si>
    <t>5=1-(2+3+4)</t>
  </si>
  <si>
    <t>8</t>
  </si>
  <si>
    <t>9</t>
  </si>
  <si>
    <t>11</t>
  </si>
  <si>
    <t>10=7-8-9</t>
  </si>
  <si>
    <t>Income from  construction activities</t>
  </si>
  <si>
    <t>Έσοδα από δραστηριότητες εμπορίου</t>
  </si>
  <si>
    <t>Έσοδα από   βιομηχανικές δραστηριότητες</t>
  </si>
  <si>
    <t>Έσοδα από  κατασκευαστικές  δραστηριότητες</t>
  </si>
  <si>
    <t>ΠINAKAΣ   4:  ΑΞΙΑ ΠΑΡΑΓΩΓΗΣ, ΕΝΔΙΑΜΕΣΗ ΑΝΑΛΩΣΗ, ΠΡΟΣΤΙΘΕΜΕΝΗ ΑΞΙΑ, ΕΡΓΑΤΙΚΟ ΚΟΣΤΟΣ ΚΑΙ ΤΟΚΟΙ ΠΟΥ ΠΛΗΡΩΘΗΚΑΝ ΓΙΑ ΔΑΝΕΙΑ ΚΑΤΑ ΟΙΚΟΝΟΜΙΚΗ ΔΡΑΣΤΗΡΙΟΤΗΤΑ</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</si>
  <si>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</si>
  <si>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</si>
  <si>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</si>
  <si>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</si>
  <si>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</si>
  <si>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</si>
  <si>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Πώληση αυτοκινήτων και ελαφρών μηχανοκίνητων οχημάτων</t>
  </si>
  <si>
    <t>Sale of  cars and light motor vehicles</t>
  </si>
  <si>
    <t>Πώληση άλλων μηχανοκίνητων οχημάτων</t>
  </si>
  <si>
    <t>Sale of other motor vehicles</t>
  </si>
  <si>
    <t>Συντήρηση και επισκευή μηχανοκίνητων οχημάτων</t>
  </si>
  <si>
    <t>Maintenance and repair of motor vehicles</t>
  </si>
  <si>
    <t>Sale of motor vehicle parts and accessories</t>
  </si>
  <si>
    <t>Χονδρικό εμπόριο μερών, εξαρτημάτων και αξεσουάρ μηχανοκίνητων οχημάτων</t>
  </si>
  <si>
    <t>Wholesale trade of motor vehicle parts and accessories</t>
  </si>
  <si>
    <t>Retail trade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</si>
  <si>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</si>
  <si>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</si>
  <si>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</si>
  <si>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</si>
  <si>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</si>
  <si>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Εμπορικοί αντιπρόσωποι που μεσολαβούν στην πώληση γεωργικών πρώτων υλών, ζώντων ζώων, κλωστοϋφαντουργικών πρώτων υλών και ημιτελών προϊόντων</t>
  </si>
  <si>
    <t>Agents involved in the sale of agricultural raw materials, live animals, textile raw materials and semi-finished goods</t>
  </si>
  <si>
    <t>Εμπορικοί αντιπρόσωποι που μεσολαβούν στην πώληση καυσίμων, μεταλλευμάτων, μετάλλων και βιομηχανικών χημικών προϊόντων</t>
  </si>
  <si>
    <t>Agents involved in the sale of fuels, ores, metals and industrial chemicals</t>
  </si>
  <si>
    <t>Εμπορικοί αντιπρόσωποι που μεσολαβούν στην πώληση ξυλείας και οικοδομικών υλικών</t>
  </si>
  <si>
    <t>Agents involved in the sale of timber and building materials</t>
  </si>
  <si>
    <t>Εμπορικοί αντιπρόσωποι που μεσολαβούν στην πώληση μηχανημάτων, βιομηχανικού εξοπλισμού, πλοίων και αεροσκαφών</t>
  </si>
  <si>
    <t>Agents involved in the sale of machinery, industrial equipment, ships and aircraft</t>
  </si>
  <si>
    <t>Εμπορικοί αντιπρόσωποι που μεσολαβούν στην πώληση επίπλων, ειδών οικιακής χρήσης, σιδηρικών και ειδών κιγκαλερίας</t>
  </si>
  <si>
    <t>Agents involved in the sale of furniture, household goods, hardware and ironmongery</t>
  </si>
  <si>
    <t>Εμπορικοί αντιπρόσωποι που μεσολαβούν στην πώληση κλωστοϋφαντουργικών προϊόντων, ενδυμάτων, γουναρικών, υποδημάτων και δερμάτινων προϊόντων</t>
  </si>
  <si>
    <t>Agents involved in the sale of textiles, clothing, fur, footwear and leather goods</t>
  </si>
  <si>
    <t>Εμπορικοί αντιπρόσωποι που μεσολαβούν στην πώληση τροφίμων, ποτών και καπνού</t>
  </si>
  <si>
    <t>Agents involved in the sale of food, beverages and tobacco</t>
  </si>
  <si>
    <t>Εμπορικοί αντιπρόσωποι ειδικευμένοι στην πώληση άλλων συγκεκριμένων προϊόντων</t>
  </si>
  <si>
    <t>Agents specialised in the sale of other particular products</t>
  </si>
  <si>
    <t>Εμπορικοί αντιπρόσωποι που μεσολαβούν στην πώληση διαφόρων ειδών</t>
  </si>
  <si>
    <t>Agents involved in the sale of a variety of goods</t>
  </si>
  <si>
    <t>Χονδρικό εμπόριο ακατέργαστων γεωργικών πρώτων υλών και ζώντων ζώων</t>
  </si>
  <si>
    <t>Wholesale of agricultural raw materials and live animals</t>
  </si>
  <si>
    <t>Χονδρικό εμπόριο σιτηρών, ακατέργαστου καπνού, σπόρων και ζωοτροφών</t>
  </si>
  <si>
    <t>Wholesale of grain, unmanufactured tobacco, seeds and animal feeds</t>
  </si>
  <si>
    <t>Χονδρικό εμπόριο λουλουδιών και φυτών</t>
  </si>
  <si>
    <t>Wholesale of flowers and plants</t>
  </si>
  <si>
    <t>Χονδρικό εμπόριο ζώντων ζώων</t>
  </si>
  <si>
    <t>Wholesale of live animals</t>
  </si>
  <si>
    <t>Χονδρικό εμπόριο δερμάτων, προβιών και κατεργασμένου δέρματος</t>
  </si>
  <si>
    <t>Wholesale of hides, skins and leather</t>
  </si>
  <si>
    <t>Χονδρικό εμπόριο τροφίμων, ποτών και καπνού</t>
  </si>
  <si>
    <t>Wholesale of food, beverages and tobacco</t>
  </si>
  <si>
    <t>Χονδρικό εμπόριο φρούτων και λαχανικών</t>
  </si>
  <si>
    <t>Wholesale of fruit and vegetables</t>
  </si>
  <si>
    <t>Χονδρικό εμπόριο κρέατος και προϊόντων κρέατος</t>
  </si>
  <si>
    <t>Wholesale of meat and meat products</t>
  </si>
  <si>
    <t>Χονδρικό εμπόριο γαλακτοκομικών προϊόντων, αβγών και βρώσιμων ελαίων και λιπών</t>
  </si>
  <si>
    <t>Wholesale of dairy products, eggs and edible oils and fats</t>
  </si>
  <si>
    <t>Χονδρικό εμπόριο ποτών</t>
  </si>
  <si>
    <t>Wholesale of  beverages</t>
  </si>
  <si>
    <t>Χονδρικό εμπόριο προϊόντων καπνού</t>
  </si>
  <si>
    <t>Wholesale of tobacco products</t>
  </si>
  <si>
    <t>Χονδρικό εμπόριο ζάχαρης, σοκολάτας και ειδών ζαχαροπλαστικής</t>
  </si>
  <si>
    <t>Wholesale of sugar and chocolate and sugar confectionery</t>
  </si>
  <si>
    <t>Χονδρικό εμπόριο καφέ, τσαγιού, κακάου και μπαχαρικών</t>
  </si>
  <si>
    <t>Wholesale of coffee, tea, cocoa and spices</t>
  </si>
  <si>
    <t>Χονδρικό εμπόριο άλλων τροφίμων, συμπεριλαμβανομένων ψαριών, καρκινοειδών και μαλακίων</t>
  </si>
  <si>
    <t>Wholesale of other food, including fish, crustaceans and molluscs</t>
  </si>
  <si>
    <t>Μη ειδικευμένο χονδρικό εμπόριο τροφίμων, ποτών και καπνού</t>
  </si>
  <si>
    <t>Non-specialised wholesale of food, beverages and tobacco</t>
  </si>
  <si>
    <t>Χονδρικό εμπόριο ειδών οικιακής χρήσης</t>
  </si>
  <si>
    <t>Wholesale of household goods</t>
  </si>
  <si>
    <t>Χονδρικό εμπόριο κλωστοϋφαντουργικών προϊόντων</t>
  </si>
  <si>
    <t>Wholesale of textiles</t>
  </si>
  <si>
    <t>Χονδρικό εμπόριο ενδυμάτων και υποδημάτων</t>
  </si>
  <si>
    <t>Wholesale of clothing and footwear</t>
  </si>
  <si>
    <t>Χονδρικό εμπόριο ηλεκτρικών οικιακών συσκευών</t>
  </si>
  <si>
    <t>Wholesale of electrical household appliances</t>
  </si>
  <si>
    <t>Χονδρικό εμπόριο ειδών πορσελάνης και γυαλικών και υλικών καθαρισμού</t>
  </si>
  <si>
    <t>Wholesale of china and glassware and cleaning materials</t>
  </si>
  <si>
    <t>Χονδρικό εμπόριο αρωμάτων και καλλυντικών</t>
  </si>
  <si>
    <t>Wholesale of perfume and cosmetics</t>
  </si>
  <si>
    <t>Χονδρικό εμπόριο φαρμακευτικών προϊόντων</t>
  </si>
  <si>
    <t>Wholesale of pharmaceutical goods</t>
  </si>
  <si>
    <t>Χονδρικό εμπόριο επίπλων, χαλιών και φωτιστικών</t>
  </si>
  <si>
    <t>Wholesale of furniture, carpets and lighting equipment</t>
  </si>
  <si>
    <t>Χονδρικό εμπόριο ρολογιών και κοσμημάτων</t>
  </si>
  <si>
    <t>Wholesale of watches and jewellery</t>
  </si>
  <si>
    <t>Χονδρικό εμπόριο άλλων ειδών οικιακής χρήσης</t>
  </si>
  <si>
    <t>Wholesale of other household goods</t>
  </si>
  <si>
    <t>Χονδρικό εμπόριο εξοπλισμού πληροφοριακών και επικοινωνιακών συστημάτων</t>
  </si>
  <si>
    <t>Wholesale of information and communication equipment</t>
  </si>
  <si>
    <t>Χονδρικό εμπόριο ηλεκτρονικών υπολογιστών, περιφερειακού εξοπλισμού υπολογιστών και λογισμικού</t>
  </si>
  <si>
    <t>Wholesale of computers, computer peripheral equipment and software</t>
  </si>
  <si>
    <t>Χονδρικό εμπόριο ηλεκτρονικού και τηλεπικοινωνιακού εξοπλισμού και εξαρτημάτων</t>
  </si>
  <si>
    <t>Wholesale of electronic and telecommunications equipment and parts</t>
  </si>
  <si>
    <t>Χονδρικό εμπόριο άλλων μηχανημάτων, εξοπλισμού και προμηθειών</t>
  </si>
  <si>
    <t>Wholesale of other machinery, equipment and supplies</t>
  </si>
  <si>
    <t>Χονδρικό εμπόριο γεωργικών μηχανημάτων, εξοπλισμού και προμηθειών</t>
  </si>
  <si>
    <t>Wholesale of agricultural machinery, equipment and supplies</t>
  </si>
  <si>
    <t>Χονδρικό εμπόριο εργαλειομηχανών</t>
  </si>
  <si>
    <t>Wholesale of machine tools</t>
  </si>
  <si>
    <t>Χονδρικό εμπόριο εξορυκτικών μηχανημάτων, καθώς και μηχανημάτων για κατασκευαστικά έργα και έργα πολιτικού μηχανικού</t>
  </si>
  <si>
    <t>Wholesale of mining, construction and civil engineering machinery</t>
  </si>
  <si>
    <t>Χονδρικό εμπόριο άλλων μηχανών και εξοπλισμού γραφείου</t>
  </si>
  <si>
    <t>Wholesale of other office machinery and equipment</t>
  </si>
  <si>
    <t>Χονδρικό εμπόριο άλλων μηχανημάτων και εξοπλισμού</t>
  </si>
  <si>
    <t>Wholesale of other machinery  and  equipment</t>
  </si>
  <si>
    <t>Άλλο ειδικευμένο χονδρικό εμπόριο</t>
  </si>
  <si>
    <t>Other specialised wholesale</t>
  </si>
  <si>
    <t>Wholesale of solid, liquid and gaseous fuels and related products</t>
  </si>
  <si>
    <t>Χονδρικό εμπόριο μετάλλων και μεταλλευμάτων</t>
  </si>
  <si>
    <t>Wholesale of metals and metal ores</t>
  </si>
  <si>
    <t>Χονδρικό εμπόριο ξυλείας, οικοδομικών υλικών και ειδών υγιεινής</t>
  </si>
  <si>
    <t>Wholesale of wood, construction materials and sanitary equipment</t>
  </si>
  <si>
    <t>Χονδρικό εμπόριο σιδηρικών, υδραυλικών ειδών και εξοπλισμού και προμηθειών για εγκαταστάσεις θέρμανσης</t>
  </si>
  <si>
    <t>Wholesale of hardware, plumbing and heating equipment and supplies</t>
  </si>
  <si>
    <t>Χονδρικό εμπόριο χημικών προϊόντων</t>
  </si>
  <si>
    <t>Wholesale of chemical products</t>
  </si>
  <si>
    <t>Χονδρικό εμπόριο άλλων ενδιάμεσων προϊόντων</t>
  </si>
  <si>
    <t>Wholesale of other intermediate products</t>
  </si>
  <si>
    <t>Χονδρικό εμπόριο απορριμμάτων και υπολειμμάτων</t>
  </si>
  <si>
    <t>Wholesale of waste and scrap</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</si>
  <si>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</si>
  <si>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</si>
  <si>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</si>
  <si>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</si>
  <si>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</si>
  <si>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</si>
  <si>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σε μη ειδικευμένα καταστήματα που πωλούν κυρίως τρόφιμα, ποτά ή καπνό</t>
  </si>
  <si>
    <t>Retail sale in non-specialised stores with food, beverages or tobacco predominating</t>
  </si>
  <si>
    <t>Άλλο λιανικό εμπόριο σε μη ειδικευμένα καταστήματα</t>
  </si>
  <si>
    <t>Other 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</si>
  <si>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</si>
  <si>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</si>
  <si>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φρούτων και λαχανικών σε ειδικευμένα καταστήματα</t>
  </si>
  <si>
    <t>Retail sale of fruit and vegetables in specialised stores</t>
  </si>
  <si>
    <t>Λιανικό εμπόριο κρέατος και προϊόντων κρέατος σε ειδικευμένα καταστήματα</t>
  </si>
  <si>
    <t>Retail sale of meat and meat products in specialised stores</t>
  </si>
  <si>
    <t>Λιανικό εμπόριο ψαριών, καρκινοειδών και μαλακίων σε ειδικευμένα καταστήματα</t>
  </si>
  <si>
    <t>Retail sale of fish, crustaceans and molluscs in specialised stores</t>
  </si>
  <si>
    <t>Λιανικό εμπόριο ψωμιού, αρτοσκευασμάτων και λοιπών ειδών αρτοποιίας και ζαχαροπλαστικής σε ειδικευμένα καταστήματα</t>
  </si>
  <si>
    <t>Retail sale of bread, cakes, flour confectionery and sugar confectionery in specialised stores</t>
  </si>
  <si>
    <t>Λιανικό εμπόριο ποτών σε ειδικευμένα καταστήματα</t>
  </si>
  <si>
    <t>Retail sale of beverages in specialised stores</t>
  </si>
  <si>
    <t>Λιανικό εμπόριο προϊόντων καπνού σε ειδικευμένα καταστήματα</t>
  </si>
  <si>
    <t>Retail sale of tobacco products in specialised stores</t>
  </si>
  <si>
    <t>Λιανικό εμπόριο άλλων τροφίμων σε ειδικευμένα καταστήματα</t>
  </si>
  <si>
    <t>Other retail sale of food in specialised stores</t>
  </si>
  <si>
    <t>Λιανικό εμπόριο καυσίμων κίνησης σε ειδικευμένα καταστήματα</t>
  </si>
  <si>
    <t>Retail sale of automotive fuel in specialised stores</t>
  </si>
  <si>
    <t>Λιανικό εμπόριο καυσίμων κίνησης σε ειδικευμένα καταστήματα (σταθμοί βενζίνης)</t>
  </si>
  <si>
    <t>Retail sale of automotive fuel in specialised stores (petrol stations)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</si>
  <si>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</si>
  <si>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</si>
  <si>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ηλεκτρονικών υπολογιστών, περιφερειακών μονάδων υπολογιστών και λογισμικού σε ειδικευμένα καταστήματα (περ. των βιντεοπαιχνιδιών)</t>
  </si>
  <si>
    <t>Retail sale of computers, peripheral units and software in specialised stores (incl. videogames)</t>
  </si>
  <si>
    <t>Λιανικό εμπόριο τηλεπικοινωνιακού εξοπλισμού σε ειδικευμένα καταστήματα</t>
  </si>
  <si>
    <t>Retail sale of telecommunications equipment in specialised stores</t>
  </si>
  <si>
    <t>Λιανικό εμπόριο εξοπλισμού ήχου και εικόνας σε ειδικευμένα καταστήματα (ραδιοφωνικές και τηλεοπτικές συσκευές)</t>
  </si>
  <si>
    <t>Retail sale of audio and video equipment in specialised stores (radio and television goods)</t>
  </si>
  <si>
    <t>Λιανικό εμπόριο άλλου οικιακού εξοπλισμού σε ειδικευμένα καταστήματα</t>
  </si>
  <si>
    <t>Retail sale of other household equipment in specialised stores</t>
  </si>
  <si>
    <t>Λιανικό εμπόριο κλωστοϋφαντουργικών προϊόντων σε ειδικευμένα καταστήματα</t>
  </si>
  <si>
    <t>Retail sale of textiles in specialised stores</t>
  </si>
  <si>
    <t>Λιανικό εμπόριο σιδηρικών, χρωμάτων και τζαμιών σε ειδικευμένα καταστήματα</t>
  </si>
  <si>
    <t>Retail sale of hardware, paints and glass in specialised stores</t>
  </si>
  <si>
    <t>Λιανικό εμπόριο ηλεκτρικών οικιακών συσκευών σε ειδικευμένα καταστήματα</t>
  </si>
  <si>
    <t>Retail sale of electrical household appliances in specialised stores</t>
  </si>
  <si>
    <t>Λιανικό εμπόριο επίπλων, φωτιστικών και άλλων ειδών οικιακής χρήσης σε ειδικευμένα καταστήματα</t>
  </si>
  <si>
    <t>Retail sale of furniture, lighting equipment and  other household articles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</si>
  <si>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</si>
  <si>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</si>
  <si>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βιβλίων σε ειδικευμένα καταστήματα</t>
  </si>
  <si>
    <t>Retail sale of books in specialised stores</t>
  </si>
  <si>
    <t>Λιανικό εμπόριο εφημερίδων και γραφικής ύλης σε ειδικευμένα καταστήματα</t>
  </si>
  <si>
    <t>Retail sale of newspapers and stationery in specialised stores</t>
  </si>
  <si>
    <t>Λιανικό εμπόριο εγγραφών μουσικής και εικόνας σε ειδικευμένα καταστήματα</t>
  </si>
  <si>
    <t>Retail sale of music and video recordings in specialised stores</t>
  </si>
  <si>
    <t xml:space="preserve">Λιανικό εμπόριο αθλητικού εξοπλισμού σε ειδικευμένα καταστήματα (περ. ποδήλατα, είδη αλιείας, κατασκήνωσης, κυνηγίου, βάρκες και σκάφη αναψυχής) </t>
  </si>
  <si>
    <t>Retail sale of sporting equipment in specialised stores (incl. bicycles, fishing goods, camping and hunting equipment, boats and yachts)</t>
  </si>
  <si>
    <t>Λιανικό εμπόριο παιχνιδιών κάθε είδους σε ειδικευμένα καταστήματα (εκτός των βιντεοπαιχνιδιών)</t>
  </si>
  <si>
    <t>Retail sale of games and toys in specialised stores (excl. video games)</t>
  </si>
  <si>
    <t>Λιανικό εμπόριο άλλων ειδών σε ειδικευμένα καταστήματα</t>
  </si>
  <si>
    <t>Retail sale of other goods in specialised stores</t>
  </si>
  <si>
    <t>Λιανικό εμπόριο ενδυμάτων σε ειδικευμένα καταστήματα</t>
  </si>
  <si>
    <t>Retail sale of clothing in specialised stores</t>
  </si>
  <si>
    <t>Λιανικό εμπόριο υποδημάτων και δερμάτινων ειδών σε ειδικευμένα καταστήματα</t>
  </si>
  <si>
    <t>Retail sale of footwear and leather goods in specialised stores</t>
  </si>
  <si>
    <t>Φαρμακευτικά είδη σε ειδικευμένα καταστήματα</t>
  </si>
  <si>
    <t>Dispensing chemist in specialised stores</t>
  </si>
  <si>
    <t>Λιανικό εμπόριο ιατρικών και ορθοπεδικών ειδών σε ειδικευμένα καταστήματα</t>
  </si>
  <si>
    <t>Retail sale of medical and orthopaedic goods in specialised stores</t>
  </si>
  <si>
    <t>Λιανικό εμπόριο καλλυντικών και ειδών καλλωπισμού σε ειδικευμένα καταστήματα</t>
  </si>
  <si>
    <t>Retail sale of cosmetic and toilet articles in specialised stores</t>
  </si>
  <si>
    <t>Λιανικό εμπόριο λουλουδιών, φυτών, σπόρων, λιπασμάτων, ζώων συντροφιάς και σχετικών ζωοτροφών σε ειδικευμένα καταστήματα</t>
  </si>
  <si>
    <t>Retail sale of flowers, plants, seeds, fertilizers, pet animals and pet food in specialised stores</t>
  </si>
  <si>
    <t>Λιανικό εμπόριο ρολογιών και κοσμημάτων σε ειδικευμένα καταστήματα</t>
  </si>
  <si>
    <t>Retail sale of watches and jewellery in specialised stores</t>
  </si>
  <si>
    <t>Άλλο λιανικό εμπόριο καινούργιων ειδών σε ειδικευμένα καταστήματα</t>
  </si>
  <si>
    <t>Other retail sale of new goods in specialised stores</t>
  </si>
  <si>
    <t>Λιανικό εμπόριο μεταχειρισμένων ειδών σε καταστήματα (περ. δημοπρασιών)</t>
  </si>
  <si>
    <t xml:space="preserve">Retail sale of second-hand goods in stores (incl. auctioning houses) </t>
  </si>
  <si>
    <t>Λιανικό εμπόριο σε υπαίθριους πάγκους και αγορές</t>
  </si>
  <si>
    <t>Retail sale via stalls and markets</t>
  </si>
  <si>
    <t>Λιανικό εμπόριο τροφίμων, ποτών και καπνού σε υπαίθριους πάγκους και αγορές (περ. πλανόδιους στα πανηγύρια)</t>
  </si>
  <si>
    <t>Retail sale via stalls and markets of food, beverages and tobacco products</t>
  </si>
  <si>
    <t>Λιανικό εμπόριο κλωστοϋφαντουργικών προϊόντων, ενδυμάτων και υποδημάτων σε υπαίθριους πάγκους και αγορές (περ. πλανόδιους στα πανηγύρια)</t>
  </si>
  <si>
    <t>Retail sale via stalls and markets of textiles, clothing and footwear</t>
  </si>
  <si>
    <t>Λιανικό εμπόριο άλλων ειδών σε υπαίθριους πάγκους και αγορές (περ. πλανόδιους στα πανηγύρια)</t>
  </si>
  <si>
    <t>Retail sale via stalls and markets of other goods</t>
  </si>
  <si>
    <t>Λιανικό εμπόριο εκτός καταστημάτων, υπαίθριων πάγκων ή αγορών</t>
  </si>
  <si>
    <t>Retail trade not in stores, stalls or markets</t>
  </si>
  <si>
    <t>Λιανικό εμπόριο από επιχειρήσεις πωλήσεων με αλληλογραφία ή μέσω διαδικτύου</t>
  </si>
  <si>
    <t>Retail sale via mail order houses or via Internet</t>
  </si>
  <si>
    <t>Άλλο λιανικό εμπόριο εκτός καταστημάτων, υπαίθριων πάγκων ή αγορών</t>
  </si>
  <si>
    <t>Other retail sale not in stores, stalls or markets</t>
  </si>
  <si>
    <t>G</t>
  </si>
  <si>
    <t>Λιανικό εμπόριο χαλιών, κιλιμιών και επενδύσεων δαπέδου και τοίχου σε ειδικευμένα καταστήματα</t>
  </si>
  <si>
    <t>Retail sale of carpets, rugs, wall and floor coverings in specialised stores</t>
  </si>
  <si>
    <t>ΕΡΕΥΝΑ ΧΟΝΔΡΙΚΟΥ ΚΑΙ ΛΙΑΝΙΚΟΥ ΕΜΠΟΡΙΟΥ</t>
  </si>
  <si>
    <t>WHOLESALE AND RETAIL TRADE SURVEY</t>
  </si>
  <si>
    <t>Turnover</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</si>
  <si>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</si>
  <si>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</si>
  <si>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Εργαζόμενοι ιδιοκτήτες</t>
  </si>
  <si>
    <t>Κώδικας NACE Αναθ. 2
Code
NACE
Rev. 2</t>
  </si>
  <si>
    <t>Πώληση μερών και εξαρτημάτων μηχανοκίνητων οχημάτων</t>
  </si>
  <si>
    <t>Λιανικό εμπόριο μερών, εξαρτημάτων και αξεσουάρ μηχανοκίνητων οχημάτων</t>
  </si>
  <si>
    <t>Πώληση, συντήρηση και επισκευή μοτοσικλετών και των μερών και εξαρτημάτων τους</t>
  </si>
  <si>
    <t>Χονδρικό εμπόριο στερεών, υγρών και αέριων καυσίμων και συναφών προϊόντων</t>
  </si>
  <si>
    <t>Working    proprietors</t>
  </si>
  <si>
    <t>Income from 
trading 
activities</t>
  </si>
  <si>
    <t>Income from  industrial 
activities</t>
  </si>
  <si>
    <t>Income from
services</t>
  </si>
  <si>
    <t>Transport
 equipment</t>
  </si>
  <si>
    <t>Working
 proprietors</t>
  </si>
  <si>
    <t>45.1</t>
  </si>
  <si>
    <t>45.11</t>
  </si>
  <si>
    <t>45.19</t>
  </si>
  <si>
    <t>45.2</t>
  </si>
  <si>
    <t>45.20</t>
  </si>
  <si>
    <t>45.3</t>
  </si>
  <si>
    <t>45.31</t>
  </si>
  <si>
    <t>45.32</t>
  </si>
  <si>
    <t>45.4</t>
  </si>
  <si>
    <t>45.40</t>
  </si>
  <si>
    <t>46.1</t>
  </si>
  <si>
    <t>46.11</t>
  </si>
  <si>
    <t>46.12</t>
  </si>
  <si>
    <t>46.13</t>
  </si>
  <si>
    <t>46.14</t>
  </si>
  <si>
    <t>46.15</t>
  </si>
  <si>
    <t>46.16</t>
  </si>
  <si>
    <t>46.17</t>
  </si>
  <si>
    <t>46.18</t>
  </si>
  <si>
    <t>46.19</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</si>
  <si>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</si>
  <si>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</si>
  <si>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</si>
  <si>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</si>
  <si>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</si>
  <si>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</si>
  <si>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</si>
  <si>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</si>
  <si>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</si>
  <si>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</si>
  <si>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</si>
  <si>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</si>
  <si>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</si>
  <si>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</si>
  <si>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</si>
  <si>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</si>
  <si>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</si>
  <si>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</si>
  <si>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</si>
  <si>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</si>
  <si>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</si>
  <si>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</si>
  <si>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</si>
  <si>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</si>
  <si>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</si>
  <si>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</si>
  <si>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</si>
  <si>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</si>
  <si>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</si>
  <si>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</si>
  <si>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</si>
  <si>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</si>
  <si>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</si>
  <si>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</si>
  <si>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</si>
  <si>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</si>
  <si>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</si>
  <si>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</si>
  <si>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</si>
  <si>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</si>
  <si>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</si>
  <si>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</si>
  <si>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</si>
  <si>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</si>
  <si>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</si>
  <si>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</si>
  <si>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</si>
  <si>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</si>
  <si>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</si>
  <si>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</si>
  <si>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</si>
  <si>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</si>
  <si>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</si>
  <si>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47.26</t>
  </si>
  <si>
    <t>47.29</t>
  </si>
  <si>
    <t>47.3</t>
  </si>
  <si>
    <t>47.30</t>
  </si>
  <si>
    <t>47.4</t>
  </si>
  <si>
    <t>47.41</t>
  </si>
  <si>
    <t>47.42</t>
  </si>
  <si>
    <t>47.43</t>
  </si>
  <si>
    <t>47.5</t>
  </si>
  <si>
    <t>47.51</t>
  </si>
  <si>
    <t>47.52</t>
  </si>
  <si>
    <t>47.53</t>
  </si>
  <si>
    <t>47.54</t>
  </si>
  <si>
    <t>47.59</t>
  </si>
  <si>
    <t>47.6</t>
  </si>
  <si>
    <t>47.61</t>
  </si>
  <si>
    <t>47.62</t>
  </si>
  <si>
    <t>47.63</t>
  </si>
  <si>
    <t>47.64</t>
  </si>
  <si>
    <t>47.65</t>
  </si>
  <si>
    <t>47.7</t>
  </si>
  <si>
    <t>47.71</t>
  </si>
  <si>
    <t>47.72</t>
  </si>
  <si>
    <t>47.73</t>
  </si>
  <si>
    <t>47.74</t>
  </si>
  <si>
    <t>47.75</t>
  </si>
  <si>
    <t>47.76</t>
  </si>
  <si>
    <t>47.77</t>
  </si>
  <si>
    <t>47.78</t>
  </si>
  <si>
    <t>47.79</t>
  </si>
  <si>
    <t>47.8</t>
  </si>
  <si>
    <t>47.81</t>
  </si>
  <si>
    <t>47.82</t>
  </si>
  <si>
    <t>47.89</t>
  </si>
  <si>
    <t>47.9</t>
  </si>
  <si>
    <t>47.91</t>
  </si>
  <si>
    <t>47.99</t>
  </si>
  <si>
    <t>Employment size group 0-1</t>
  </si>
  <si>
    <t xml:space="preserve">Employment size group 2-9 </t>
  </si>
  <si>
    <t>Employment size group 10+</t>
  </si>
  <si>
    <t xml:space="preserve">   Σύνολο
</t>
  </si>
  <si>
    <t xml:space="preserve">          Κατηγορία απασχόλησης 0-1          </t>
  </si>
  <si>
    <t xml:space="preserve">        Κατηγορία απασχόλησης 2-9         </t>
  </si>
  <si>
    <t xml:space="preserve">          Κατηγορία απασχόλησης 10+          </t>
  </si>
  <si>
    <t>Κώδικας NACE Αναθ. 2 
Code
NACE
Rev. 2</t>
  </si>
  <si>
    <t>Κύκλος εργασιών και προστιθέμενη αξία σε τιμές κόστους συντελεστών παραγωγής κατά οικονομική δραστηριότητα και κατηγορία απασχόλησης</t>
  </si>
  <si>
    <t>Τurnover and value added at factor cost by economic activity and employment size group</t>
  </si>
  <si>
    <t>TABLE       3:  TURNOVER AND PRODUCTION VALUE BY ECONOMIC ACTIVITY</t>
  </si>
  <si>
    <t>TABLE       4:  PRODUCTION VALUE, INTERMEDIATE INPUTS, VALUE ADDED, LABOUR COSTS AND INTEREST PAID ON LOANS BY ECONOMIC ACTIVITY</t>
  </si>
  <si>
    <t>TABLE       5:  GROSS FIXED CAPITAL FORMATION BY TYPE AND ECONOMIC ACTIVITY</t>
  </si>
  <si>
    <t>Αξία 
παραγωγής</t>
  </si>
  <si>
    <t>Production
 value</t>
  </si>
  <si>
    <t xml:space="preserve">Έμμεσοι
 φόροι
</t>
  </si>
  <si>
    <t xml:space="preserve">Indirect
 taxes </t>
  </si>
  <si>
    <t>Labour 
costs</t>
  </si>
  <si>
    <t>ΠINAKAΣ   5:  ΑΚΑΘΑΡΙΣΤΕΣ ΠΑΓΙΕΣ ΚΕΦΑΛΑΙΟΥΧΙΚΕΣ ΕΠΕΝΔΥΣΕΙΣ ΚΑΤΑ ΚΑΤΗΓΟΡΙΑ ΚΑΙ ΟΙΚΟΝΟΜΙΚΗ ΔΡΑΣΤΗΡΙΟΤΗΤΑ</t>
  </si>
  <si>
    <t>TABLE      6.  NUMBER OF ENTERPRISES AND NUMBER OF PERSONS EMPLOYED BY ECONOMIC ACTIVITY AND EMPLOYMENT SIZE GROUP</t>
  </si>
  <si>
    <t xml:space="preserve">ΠΙΝΑΚΑΣ  7.  ΚΥΚΛΟΣ ΕΡΓΑΣΙΩΝ ΚΑΙ ΠΡΟΣΤΙΘΕΜΕΝΗ ΑΞΙΑ ΣΕ ΤΙΜΕΣ ΚΟΣΤΟΥΣ ΣΥΝΤΕΛΕΣΤΩΝ ΠΑΡΑΓΩΓΗΣ ΚΑΤΑ ΟΙΚΟΝΟΜΙΚΗ </t>
  </si>
  <si>
    <t xml:space="preserve">     ΔΡΑΣΤΗΡΙΟΤΗΤΑ ΚΑΙ  ΚΑΤΗΓΟΡΙΑ ΑΠΑΣΧΟΛΗΣΗΣ</t>
  </si>
  <si>
    <t>TABLE     7.  ΤURNOVER AND VALUE ADDED AT FACTOR COST BY ECONOMIC ACTIVITY AND EMPLOYMENT SIZE GROUP</t>
  </si>
  <si>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</si>
  <si>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t>Number of persons employed</t>
  </si>
  <si>
    <r>
      <rPr>
        <b/>
        <sz val="10"/>
        <rFont val="Arial"/>
        <family val="2"/>
        <charset val="161"/>
      </rPr>
      <t>Επιχείρηση:</t>
    </r>
    <r>
      <rPr>
        <sz val="10"/>
        <rFont val="Arial"/>
        <family val="2"/>
        <charset val="161"/>
      </rPr>
      <t xml:space="preserve"> 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</si>
  <si>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</si>
  <si>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</si>
  <si>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</si>
  <si>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</si>
  <si>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</si>
  <si>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</si>
  <si>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</si>
  <si>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</si>
  <si>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</si>
  <si>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</si>
  <si>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</si>
  <si>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</si>
  <si>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</si>
  <si>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</si>
  <si>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46.64</t>
  </si>
  <si>
    <t>46.65</t>
  </si>
  <si>
    <t xml:space="preserve">Number of persons employed </t>
  </si>
  <si>
    <t xml:space="preserve">TABLE       2:  NUMBER OF PERSONS EMPLOYED AND LABOUR COSTS BY OCCUPATIONAL CATEGORY </t>
  </si>
  <si>
    <t xml:space="preserve">Προστιθέμενη
αξία σε τρέχουσες 
τιμές </t>
  </si>
  <si>
    <t>Value added at current prices</t>
  </si>
  <si>
    <t xml:space="preserve">                     ΚΑΙ ΚΑΤΗΓΟΡΙΑ ΑΠΑΣΧΟΛΗΣΗΣ</t>
  </si>
  <si>
    <t>Number of persons employed, turnover, production value, value added at current prices and gross fixed capital formation by economic activity</t>
  </si>
  <si>
    <t>Number of persons employed and labour costs by occupational category and economic activity</t>
  </si>
  <si>
    <t xml:space="preserve">                      ΕΠΕΝΔΥΣΕΙΣ ΚΑΤΑ ΟΙΚΟΝΟΜΙΚΗ ΔΡΑΣΤΗΡΙΟΤΗΤΑ</t>
  </si>
  <si>
    <t xml:space="preserve">                      ΠΡΟΣΤΙΘΕΜΕΝΗ ΑΞΙΑ ΣΕ ΤΡΕΧΟΥΣΕΣ ΤΙΜΕΣ ΚΑΙ ΑΚΑΘΑΡΙΣΤΕΣ ΠΑΓΙΕΣ ΚΕΦΑΛΑΙΟΥΧΙΚΕΣ </t>
  </si>
  <si>
    <t>ΠINAKAΣ   3:  ΚΥΚΛΟΣ ΕΡΓΑΣΙΩΝ ΚΑΙ ΑΞΙΑ ΠΑΡΑΓΩΓΗΣ ΚΑΤΑ ΟΙΚΟΝΟΜΙΚΗ ΔΡΑΣΤΗΡΙΟΤΗΤΑ</t>
  </si>
  <si>
    <t>Κύκλος εργασιών και αξία παραγωγής κατά οικονομική δραστηριότητα</t>
  </si>
  <si>
    <t>Αριθμός απασχολούμενων ατόμων και εργατικό κόστος κατά κατηγορία εργαζομένων και οικονομική δραστηριότητα</t>
  </si>
  <si>
    <t>Αριθμός απασχολούμενων ατόμων, κύκλος εργασιών, αξία παραγωγής, προστιθέμενη αξία σε τρέχουσες τιμές και ακαθάριστες πάγιες κεφαλαιουχικές επενδύσεις κατά οικονομική δραστηριότητα</t>
  </si>
  <si>
    <t>Αριθμός επιχειρήσεων και αριθμός απασχολούμενων ατόμων κατά οικονομική δραστηριότητα και κατηγορία απασχόλησης</t>
  </si>
  <si>
    <t xml:space="preserve">ΠINAKAΣ   1:  ΑΡΙΘΜΟΣ ΑΠΑΣΧΟΛΟΥΜΕΝΩΝ ΑΤΟΜΩΝ, ΚΥΚΛΟΣ ΕΡΓΑΣΙΩΝ, ΑΞΙΑ ΠΑΡΑΓΩΓΗΣ, </t>
  </si>
  <si>
    <t xml:space="preserve">ΠINAKAΣ   2:  ΑΡΙΘΜΟΣ ΑΠΑΣΧΟΛΟΥΜΕΝΩΝ ΑΤΟΜΩΝ ΚΑΙ ΕΡΓΑΤΙΚΟ ΚΟΣΤΟΣ ΚΑΤΑ ΚΑΤΗΓΟΡΙΑ </t>
  </si>
  <si>
    <t xml:space="preserve">Αριθμός απασχολούμενων ατόμων                        </t>
  </si>
  <si>
    <t xml:space="preserve">ΠΙΝΑΚΑΣ  6.  ΑΡΙΘΜΟΣ ΕΠΙΧΕΙΡΗΣΕΩΝ ΚΑΙ ΑΡΙΘΜΟΣ ΑΠΑΣΧΟΛΟΥΜΕΝΩΝ ΑΤΟΜΩΝ ΚΑΤΑ ΟΙΚΟΝΟΜΙΚΗ ΔΡΑΣΤΗΡΙΟΤΗΤΑ </t>
  </si>
  <si>
    <t xml:space="preserve">                      CURRENT PRICES AND GROSS FIXED CAPITAL FORMATION BY ECONOMIC ACTIVITY</t>
  </si>
  <si>
    <t xml:space="preserve">TABLE       1:  NUMBER OF PERSONS EMPLOYED, TURNOVER, PRODUCTION VALUE, VALUE ADDED AT </t>
  </si>
  <si>
    <t xml:space="preserve">                      ΕΡΓΑΖΟΜΕΝΩΝ ΚΑΙ ΟΙΚΟΝΟΜΙΚΗ ΔΡΑΣΤΗΡΙΟΤΗΤΑ</t>
  </si>
  <si>
    <t xml:space="preserve">                      AND ECONOMIC ACTIVITY</t>
  </si>
  <si>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</si>
  <si>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Η/Υ &amp; λογισμικά προγράμματα</t>
  </si>
  <si>
    <t>No. of  enterprises</t>
  </si>
  <si>
    <t>Αρ. επιχειρήσεων</t>
  </si>
  <si>
    <t xml:space="preserve">No. of persons 
employed </t>
  </si>
  <si>
    <t>Αριθμός απασχολούμενων ατόμων                                  (Αρ.)</t>
  </si>
  <si>
    <t xml:space="preserve">Αρ. απασχολούμενων ατόμων    </t>
  </si>
  <si>
    <t>Purchases 
of goods
 for resale (-)</t>
  </si>
  <si>
    <t>Αγορές εμπορευμάτων για μεταπώληση  (-)</t>
  </si>
  <si>
    <t>Προστιθέμενη αξία σε τιμές κόστους συντελεστών παραγωγής</t>
  </si>
  <si>
    <t>Other 
operating income</t>
  </si>
  <si>
    <t xml:space="preserve">          Κατηγορία απασχόλησης 0-9          </t>
  </si>
  <si>
    <t>Employment size group 0-9</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</si>
  <si>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</si>
  <si>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Χονδρικό εμπόριο επίπλων γραφείου</t>
  </si>
  <si>
    <t xml:space="preserve">Χονδρικό εμπόριο μηχανημάτων για την κλωστοϋφαντουργική βιομηχανία, και χονδρικό εμπόριο ραπτομηχανών, πλεκτομηχανών </t>
  </si>
  <si>
    <t xml:space="preserve">Wholesale of machinery for the textile industry and of sewing, knitting machines </t>
  </si>
  <si>
    <t>Wholesale office furniture</t>
  </si>
  <si>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</si>
  <si>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t xml:space="preserve">Μεταβολή αποθεμάτων </t>
  </si>
  <si>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t>
    </r>
  </si>
  <si>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</si>
  <si>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</si>
  <si>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Employer's contribution to various funds</t>
  </si>
  <si>
    <t>46.62+
46.64+
46.65</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</si>
  <si>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</si>
  <si>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</si>
  <si>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</si>
  <si>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</si>
  <si>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</si>
  <si>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</si>
  <si>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5=1+2+3+4</t>
  </si>
  <si>
    <t>9=5+6+7-8</t>
  </si>
  <si>
    <t xml:space="preserve">Τόκοι που
πληρώθηκαν </t>
  </si>
  <si>
    <t>COPYRIGHT ©: 2025 ΚΥΠΡΙΑΚΗ ΔΗΜΟΚΡΑΤΙΑ, ΣΤΑΤΙΣΤΙΚΗ ΥΠΗΡΕΣΙΑ/REPUBLIC OF CYPRUS, STATISTICAL SERVICE</t>
  </si>
  <si>
    <t>ΕΡΕΥΝΑ ΧΟΝΔΡΙΚΟΥ ΚΑΙ ΛΙΑΝΙΚΟΥ ΕΜΠΟΡΙΟΥ 2023</t>
  </si>
  <si>
    <t>WHOLESALE AND RETAIL TRADE SURVEY 2023</t>
  </si>
  <si>
    <t>Η περίοδος στην οποία αναφέρονται οι πληροφορίες είναι το ημερολογιακό έτος 2023.</t>
  </si>
  <si>
    <t>The reference period for the data collected is the calendar year 2023.</t>
  </si>
  <si>
    <t>ΑΝΑΛΥΤΙΚΟΙ ΠΙΝΑΚΕΣ ΓΙΑ ΤΟ 2023</t>
  </si>
  <si>
    <t>DETAILED TABLES FOR 2023</t>
  </si>
  <si>
    <t xml:space="preserve">Production 
value
                                                                                                                  </t>
  </si>
  <si>
    <t>Προστιθέμενη 
αξία σε 
τρέχουσες τιμές</t>
  </si>
  <si>
    <t>Value 
added at 
current prices</t>
  </si>
  <si>
    <t xml:space="preserve">Gross fixed
capital
formation
</t>
  </si>
  <si>
    <t>Ακαθάριστες πάγιες     κεφαλαιουχικές  επενδύσεις</t>
  </si>
  <si>
    <t>46.23+ 46.24</t>
  </si>
  <si>
    <t xml:space="preserve">                      ΕΡΕΥΝΑ ΧΟΝΔΡΙΚΟΥ ΚΑΙ ΛΙΑΝΙΚΟΥ ΕΜΠΟΡΙΟΥ 2023</t>
  </si>
  <si>
    <t xml:space="preserve">                              WHOLESALE AND RETAIL TRADE SURVEY 2023</t>
  </si>
  <si>
    <t xml:space="preserve">                     ΕΡΕΥΝΑ ΧΟΝΔΡΙΚΟΥ ΚΑΙ ΛΙΑΝΙΚΟΥ ΕΜΠΟΡΙΟΥ 2023</t>
  </si>
  <si>
    <t xml:space="preserve">                           WHOLESALE AND RETAIL TRADE SURVEY 2023</t>
  </si>
  <si>
    <t xml:space="preserve">        WHOLESALE AND RETAIL TRADE SURVEY 2023</t>
  </si>
  <si>
    <t xml:space="preserve">               ΕΡΕΥΝΑ ΧΟΝΔΡΙΚΟΥ ΚΑΙ ΛΙΑΝΙΚΟΥ ΕΜΠΟΡΙΟΥ 2023</t>
  </si>
  <si>
    <t xml:space="preserve">                       WHOLESALE AND RETAIL TRADE SURVEY 2023</t>
  </si>
  <si>
    <t xml:space="preserve">
45.4</t>
  </si>
  <si>
    <t xml:space="preserve">           WHOLESALE AND RETAIL TRADE SURVEY 2023</t>
  </si>
  <si>
    <t>(Τελευταία Ενημέρωση/Last update 13/08/2025)</t>
  </si>
  <si>
    <t>Η Έρευνα διεξάγεται πάνω σε δειγματοληπτική βάση για επιχειρήσεις που απασχολούν λιγότερα από 20 άτομα, ενώ καλύπτει όλες τις επιχειρήσεις που απασχολούν 20 άτομα και άνω. Το Μητρώο Επιχειρήσεων αποτέλεσε τη βάση για την επιλογή του δείγματος. Για το έτος αναφοράς 2023, στην Έρευνα συμμετείχαν 2.285 επιχειρήσεις.</t>
  </si>
  <si>
    <t xml:space="preserve">Τhe Survey is carried out on a sample basis for the enterprises employing less than 20 persons, while it covers all enterprises engaging 20 persons and over. The Business Register provided the frame for drawing the sample. For the reference year 2023, 2.285 enterprises participated in the survey. </t>
  </si>
  <si>
    <t>In compliance with the Official Statistics Law, Νo. 25(I) / 2021, all data collected are treated as confidential and used solely for statistical purposes. No data for individual firms or persons are published or disclosed to anyone.</t>
  </si>
  <si>
    <t>Κύκλος εργασιών</t>
  </si>
  <si>
    <t>Κύκλος 
εργασιών</t>
  </si>
  <si>
    <t>Number of enterprises and number of persons employed by economic activity and employment size group</t>
  </si>
  <si>
    <t>Σύμφωνα με τον περί Επίσημων Στατιστικών Νόμο του 2021 (Ν. 25(I) /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</si>
  <si>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Λειτουργικό πλεόνασμα</t>
  </si>
  <si>
    <t>Operating
surplus</t>
  </si>
  <si>
    <t>Value added 
at factor cost</t>
  </si>
  <si>
    <t>Value added
 at factor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</si>
</sst>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 \ \ \ "/>
    <numFmt numFmtId="165" formatCode="#,##0_#_#_#_#"/>
  </numFmts>
  <fonts count="57">
    <font>
      <sz val="10"/>
      <name val="Arial"/>
      <charset val="161"/>
    </font>
    <font>
      <sz val="11"/>
      <color theme="1"/>
      <name val="Calibri"/>
      <family val="2"/>
      <charset val="161"/>
      <scheme val="minor"/>
    </font>
    <font>
      <sz val="10"/>
      <color indexed="8"/>
      <name val="»οξτΫςξα"/>
      <charset val="161"/>
    </font>
    <font>
      <sz val="10"/>
      <name val="Arial"/>
      <family val="2"/>
      <charset val="161"/>
    </font>
    <font>
      <sz val="36"/>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u/>
      <sz val="11"/>
      <color theme="10"/>
      <name val="Calibri"/>
      <family val="2"/>
      <charset val="161"/>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9"/>
      <name val="Arial"/>
      <family val="2"/>
      <charset val="161"/>
    </font>
    <font>
      <b/>
      <sz val="10"/>
      <name val="Arial"/>
      <family val="2"/>
      <charset val="161"/>
    </font>
    <font>
      <b/>
      <i/>
      <sz val="10"/>
      <color indexed="8"/>
      <name val="Arial"/>
      <family val="2"/>
      <charset val="161"/>
    </font>
    <font>
      <sz val="10"/>
      <color indexed="8"/>
      <name val="Arial"/>
      <family val="2"/>
      <charset val="161"/>
    </font>
    <font>
      <b/>
      <sz val="10"/>
      <color rgb="FF0000FF"/>
      <name val="Arial"/>
      <family val="2"/>
      <charset val="161"/>
    </font>
    <font>
      <sz val="10"/>
      <color rgb="FF0000FF"/>
      <name val="Arial"/>
      <family val="2"/>
      <charset val="161"/>
    </font>
    <font>
      <sz val="20"/>
      <name val="Arial"/>
      <family val="2"/>
      <charset val="161"/>
    </font>
    <font>
      <sz val="11"/>
      <color theme="1"/>
      <name val="Arial"/>
      <family val="2"/>
      <charset val="161"/>
    </font>
    <font>
      <b/>
      <sz val="12"/>
      <name val="Arial"/>
      <family val="2"/>
      <charset val="161"/>
    </font>
    <font>
      <b/>
      <sz val="11"/>
      <name val="Arial"/>
      <family val="2"/>
      <charset val="161"/>
    </font>
    <font>
      <b/>
      <sz val="9"/>
      <color indexed="18"/>
      <name val="Arial"/>
      <family val="2"/>
      <charset val="161"/>
    </font>
    <font>
      <i/>
      <sz val="10"/>
      <color indexed="8"/>
      <name val="Arial"/>
      <family val="2"/>
      <charset val="161"/>
    </font>
    <font>
      <b/>
      <sz val="18"/>
      <color indexed="18"/>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0"/>
      <color theme="1"/>
      <name val="Arial"/>
      <family val="2"/>
      <charset val="161"/>
    </font>
    <font>
      <b/>
      <sz val="36"/>
      <color indexed="18"/>
      <name val="Arial"/>
      <family val="2"/>
      <charset val="161"/>
    </font>
    <font>
      <b/>
      <sz val="36"/>
      <color rgb="FF0000FF"/>
      <name val="Arial"/>
      <family val="2"/>
      <charset val="161"/>
    </font>
    <font>
      <b/>
      <sz val="20"/>
      <color rgb="FF0000FF"/>
      <name val="Arial"/>
      <family val="2"/>
      <charset val="161"/>
    </font>
    <font>
      <u/>
      <sz val="10"/>
      <color theme="10"/>
      <name val="Arial"/>
      <family val="2"/>
      <charset val="161"/>
    </font>
    <font>
      <b/>
      <sz val="10"/>
      <color rgb="FF000080"/>
      <name val="Arial"/>
      <family val="2"/>
      <charset val="161"/>
    </font>
    <font>
      <b/>
      <sz val="10"/>
      <color rgb="FF0000CC"/>
      <name val="Arial"/>
      <family val="2"/>
      <charset val="161"/>
    </font>
    <font>
      <sz val="10"/>
      <color rgb="FF0000CC"/>
      <name val="Arial"/>
      <family val="2"/>
      <charset val="161"/>
    </font>
    <font>
      <b/>
      <sz val="10"/>
      <color indexed="18"/>
      <name val="Arial"/>
      <family val="2"/>
      <charset val="161"/>
    </font>
    <font>
      <b/>
      <sz val="10"/>
      <color indexed="8"/>
      <name val="Arial"/>
      <family val="2"/>
      <charset val="161"/>
    </font>
    <font>
      <b/>
      <sz val="18"/>
      <color rgb="FF0000FF"/>
      <name val="Arial"/>
      <family val="2"/>
      <charset val="161"/>
    </font>
    <font>
      <b/>
      <sz val="14"/>
      <color rgb="FF0000FF"/>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
      <sz val="8"/>
      <name val="Arial"/>
      <family val="2"/>
      <charset val="161"/>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2F2F2"/>
        <bgColor indexed="64"/>
      </patternFill>
    </fill>
    <fill>
      <patternFill patternType="solid">
        <fgColor rgb="FFFFFFCC"/>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double">
        <color rgb="FF0000FF"/>
      </top>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FF"/>
      </bottom>
      <diagonal/>
    </border>
    <border>
      <left/>
      <right style="thin">
        <color rgb="FF0000FF"/>
      </right>
      <top style="thin">
        <color rgb="FF0000FF"/>
      </top>
      <bottom style="thin">
        <color rgb="FF0000FF"/>
      </bottom>
      <diagonal/>
    </border>
    <border>
      <left/>
      <right style="thin">
        <color rgb="FF0000FF"/>
      </right>
      <top/>
      <bottom style="thin">
        <color indexed="64"/>
      </bottom>
      <diagonal/>
    </border>
    <border>
      <left style="thin">
        <color rgb="FF0000FF"/>
      </left>
      <right/>
      <top style="thin">
        <color rgb="FF0000FF"/>
      </top>
      <bottom style="thin">
        <color rgb="FF0000FF"/>
      </bottom>
      <diagonal/>
    </border>
    <border>
      <left style="thin">
        <color rgb="FF0000CC"/>
      </left>
      <right/>
      <top style="thin">
        <color rgb="FF0000CC"/>
      </top>
      <bottom/>
      <diagonal/>
    </border>
    <border>
      <left/>
      <right/>
      <top style="thin">
        <color rgb="FF0000CC"/>
      </top>
      <bottom/>
      <diagonal/>
    </border>
    <border>
      <left/>
      <right style="thin">
        <color rgb="FF0000CC"/>
      </right>
      <top style="thin">
        <color rgb="FF0000CC"/>
      </top>
      <bottom/>
      <diagonal/>
    </border>
    <border>
      <left style="thin">
        <color rgb="FF0000CC"/>
      </left>
      <right/>
      <top/>
      <bottom/>
      <diagonal/>
    </border>
    <border>
      <left/>
      <right style="thin">
        <color rgb="FF0000CC"/>
      </right>
      <top/>
      <bottom/>
      <diagonal/>
    </border>
    <border>
      <left style="hair">
        <color indexed="64"/>
      </left>
      <right style="thin">
        <color rgb="FF0000CC"/>
      </right>
      <top style="hair">
        <color indexed="64"/>
      </top>
      <bottom/>
      <diagonal/>
    </border>
    <border>
      <left style="hair">
        <color indexed="64"/>
      </left>
      <right style="thin">
        <color rgb="FF0000CC"/>
      </right>
      <top style="hair">
        <color indexed="64"/>
      </top>
      <bottom style="hair">
        <color indexed="64"/>
      </bottom>
      <diagonal/>
    </border>
    <border>
      <left style="thin">
        <color rgb="FF0000CC"/>
      </left>
      <right/>
      <top/>
      <bottom style="thin">
        <color rgb="FF0000CC"/>
      </bottom>
      <diagonal/>
    </border>
    <border>
      <left style="hair">
        <color indexed="64"/>
      </left>
      <right style="thin">
        <color rgb="FF0000CC"/>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right/>
      <top style="thin">
        <color rgb="FF0000FF"/>
      </top>
      <bottom style="thin">
        <color rgb="FF0000FF"/>
      </bottom>
      <diagonal/>
    </border>
    <border>
      <left/>
      <right/>
      <top/>
      <bottom style="double">
        <color rgb="FF0000FF"/>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13" applyNumberFormat="0" applyAlignment="0" applyProtection="0"/>
    <xf numFmtId="0" fontId="9" fillId="28" borderId="14"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15" applyNumberFormat="0" applyFill="0" applyAlignment="0" applyProtection="0"/>
    <xf numFmtId="0" fontId="13" fillId="0" borderId="16" applyNumberFormat="0" applyFill="0" applyAlignment="0" applyProtection="0"/>
    <xf numFmtId="0" fontId="14" fillId="0" borderId="1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30" borderId="13" applyNumberFormat="0" applyAlignment="0" applyProtection="0"/>
    <xf numFmtId="0" fontId="17" fillId="0" borderId="18" applyNumberFormat="0" applyFill="0" applyAlignment="0" applyProtection="0"/>
    <xf numFmtId="0" fontId="18" fillId="31" borderId="0" applyNumberFormat="0" applyBorder="0" applyAlignment="0" applyProtection="0"/>
    <xf numFmtId="0" fontId="3" fillId="0" borderId="0"/>
    <xf numFmtId="0" fontId="3" fillId="0" borderId="0"/>
    <xf numFmtId="0" fontId="2" fillId="0" borderId="0"/>
    <xf numFmtId="0" fontId="5" fillId="32" borderId="19" applyNumberFormat="0" applyFont="0" applyAlignment="0" applyProtection="0"/>
    <xf numFmtId="0" fontId="19" fillId="27" borderId="20" applyNumberFormat="0" applyAlignment="0" applyProtection="0"/>
    <xf numFmtId="0" fontId="20" fillId="0" borderId="0" applyNumberFormat="0" applyFill="0" applyBorder="0" applyAlignment="0" applyProtection="0"/>
    <xf numFmtId="0" fontId="21" fillId="0" borderId="21" applyNumberFormat="0" applyFill="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4" fillId="33" borderId="0" xfId="0" applyFont="1" applyFill="1"/>
    <xf numFmtId="0" fontId="23" fillId="36" borderId="0" xfId="0" applyFont="1" applyFill="1"/>
    <xf numFmtId="164" fontId="23" fillId="36" borderId="0" xfId="0" applyNumberFormat="1" applyFont="1" applyFill="1"/>
    <xf numFmtId="0" fontId="24" fillId="36" borderId="0" xfId="0" applyFont="1" applyFill="1"/>
    <xf numFmtId="0" fontId="3" fillId="36" borderId="0" xfId="0" applyFont="1" applyFill="1"/>
    <xf numFmtId="0" fontId="23" fillId="36" borderId="0" xfId="0" applyFont="1" applyFill="1" applyAlignment="1">
      <alignment horizontal="right"/>
    </xf>
    <xf numFmtId="0" fontId="23" fillId="36" borderId="0" xfId="0" applyFont="1" applyFill="1" applyAlignment="1">
      <alignment horizontal="left"/>
    </xf>
    <xf numFmtId="0" fontId="27" fillId="36" borderId="0" xfId="40" applyFont="1" applyFill="1" applyAlignment="1" applyProtection="1">
      <alignment horizontal="left"/>
      <protection locked="0"/>
    </xf>
    <xf numFmtId="0" fontId="24" fillId="36" borderId="0" xfId="0" applyFont="1" applyFill="1" applyAlignment="1">
      <alignment horizontal="center" vertical="top" wrapText="1"/>
    </xf>
    <xf numFmtId="3" fontId="24" fillId="36" borderId="0" xfId="0" applyNumberFormat="1" applyFont="1" applyFill="1" applyAlignment="1">
      <alignment horizontal="right" indent="3"/>
    </xf>
    <xf numFmtId="3" fontId="3" fillId="36" borderId="0" xfId="0" applyNumberFormat="1" applyFont="1" applyFill="1" applyAlignment="1">
      <alignment horizontal="right" indent="3"/>
    </xf>
    <xf numFmtId="3" fontId="3" fillId="36" borderId="0" xfId="0" applyNumberFormat="1" applyFont="1" applyFill="1" applyAlignment="1">
      <alignment horizontal="right" vertical="center" indent="3"/>
    </xf>
    <xf numFmtId="3" fontId="3" fillId="36" borderId="0" xfId="0" applyNumberFormat="1" applyFont="1" applyFill="1"/>
    <xf numFmtId="0" fontId="25" fillId="36" borderId="22" xfId="40" applyFont="1" applyFill="1" applyBorder="1"/>
    <xf numFmtId="3" fontId="23" fillId="36" borderId="0" xfId="0" applyNumberFormat="1" applyFont="1" applyFill="1"/>
    <xf numFmtId="0" fontId="26" fillId="36" borderId="0" xfId="40" applyFont="1" applyFill="1"/>
    <xf numFmtId="0" fontId="24" fillId="36" borderId="0" xfId="39" applyFont="1" applyFill="1" applyAlignment="1">
      <alignment horizontal="left"/>
    </xf>
    <xf numFmtId="0" fontId="24" fillId="36" borderId="24" xfId="0" applyFont="1" applyFill="1" applyBorder="1" applyAlignment="1">
      <alignment horizontal="center" vertical="top" wrapText="1"/>
    </xf>
    <xf numFmtId="0" fontId="3" fillId="36" borderId="25" xfId="0" applyFont="1" applyFill="1" applyBorder="1"/>
    <xf numFmtId="0" fontId="3" fillId="36" borderId="27" xfId="0" applyFont="1" applyFill="1" applyBorder="1"/>
    <xf numFmtId="0" fontId="3" fillId="36" borderId="28" xfId="0" applyFont="1" applyFill="1" applyBorder="1"/>
    <xf numFmtId="0" fontId="3" fillId="36" borderId="29" xfId="0" applyFont="1" applyFill="1" applyBorder="1"/>
    <xf numFmtId="0" fontId="24" fillId="36" borderId="29" xfId="0" applyFont="1" applyFill="1" applyBorder="1" applyAlignment="1">
      <alignment horizontal="center"/>
    </xf>
    <xf numFmtId="0" fontId="3" fillId="36" borderId="30" xfId="0" applyFont="1" applyFill="1" applyBorder="1"/>
    <xf numFmtId="0" fontId="3" fillId="35" borderId="0" xfId="0" applyFont="1" applyFill="1"/>
    <xf numFmtId="0" fontId="3" fillId="33" borderId="0" xfId="0" applyFont="1" applyFill="1"/>
    <xf numFmtId="0" fontId="31" fillId="35" borderId="0" xfId="38" applyFont="1" applyFill="1" applyAlignment="1">
      <alignment horizontal="center" vertical="center"/>
    </xf>
    <xf numFmtId="0" fontId="38" fillId="35" borderId="0" xfId="0" applyFont="1" applyFill="1"/>
    <xf numFmtId="0" fontId="41" fillId="33" borderId="0" xfId="0" applyFont="1" applyFill="1" applyAlignment="1">
      <alignment horizontal="center" vertical="center"/>
    </xf>
    <xf numFmtId="0" fontId="42" fillId="33" borderId="0" xfId="0" applyFont="1" applyFill="1" applyAlignment="1">
      <alignment horizontal="center" vertical="center"/>
    </xf>
    <xf numFmtId="0" fontId="35" fillId="33" borderId="0" xfId="0" applyFont="1" applyFill="1" applyAlignment="1">
      <alignment horizontal="center" vertical="center"/>
    </xf>
    <xf numFmtId="0" fontId="25" fillId="36" borderId="0" xfId="40" applyFont="1" applyFill="1"/>
    <xf numFmtId="0" fontId="24" fillId="36" borderId="26" xfId="0" applyFont="1" applyFill="1" applyBorder="1"/>
    <xf numFmtId="3" fontId="24" fillId="36" borderId="27" xfId="0" applyNumberFormat="1" applyFont="1" applyFill="1" applyBorder="1"/>
    <xf numFmtId="0" fontId="3" fillId="36" borderId="26" xfId="0" applyFont="1" applyFill="1" applyBorder="1"/>
    <xf numFmtId="3" fontId="3" fillId="36" borderId="27" xfId="0" applyNumberFormat="1" applyFont="1" applyFill="1" applyBorder="1"/>
    <xf numFmtId="3" fontId="3" fillId="36" borderId="29" xfId="0" applyNumberFormat="1" applyFont="1" applyFill="1" applyBorder="1" applyAlignment="1">
      <alignment horizontal="right" indent="3"/>
    </xf>
    <xf numFmtId="3" fontId="3" fillId="36" borderId="30" xfId="0" applyNumberFormat="1" applyFont="1" applyFill="1" applyBorder="1"/>
    <xf numFmtId="49" fontId="24" fillId="36" borderId="27" xfId="0" applyNumberFormat="1" applyFont="1" applyFill="1" applyBorder="1" applyAlignment="1">
      <alignment wrapText="1"/>
    </xf>
    <xf numFmtId="49" fontId="3" fillId="36" borderId="27" xfId="0" applyNumberFormat="1" applyFont="1" applyFill="1" applyBorder="1" applyAlignment="1">
      <alignment wrapText="1"/>
    </xf>
    <xf numFmtId="49" fontId="3" fillId="36" borderId="30" xfId="0" applyNumberFormat="1" applyFont="1" applyFill="1" applyBorder="1" applyAlignment="1">
      <alignment wrapText="1"/>
    </xf>
    <xf numFmtId="164" fontId="3" fillId="36" borderId="0" xfId="0" applyNumberFormat="1" applyFont="1" applyFill="1"/>
    <xf numFmtId="0" fontId="3" fillId="36" borderId="0" xfId="0" applyFont="1" applyFill="1" applyAlignment="1">
      <alignment horizontal="right"/>
    </xf>
    <xf numFmtId="0" fontId="3" fillId="36" borderId="0" xfId="0" applyFont="1" applyFill="1" applyAlignment="1">
      <alignment horizontal="left"/>
    </xf>
    <xf numFmtId="0" fontId="27" fillId="36" borderId="0" xfId="0" applyFont="1" applyFill="1"/>
    <xf numFmtId="0" fontId="28" fillId="36" borderId="0" xfId="0" applyFont="1" applyFill="1"/>
    <xf numFmtId="0" fontId="45" fillId="36" borderId="0" xfId="0" applyFont="1" applyFill="1"/>
    <xf numFmtId="0" fontId="24" fillId="36" borderId="0" xfId="0" applyFont="1" applyFill="1" applyAlignment="1" applyProtection="1">
      <alignment horizontal="center" vertical="center" wrapText="1"/>
      <protection locked="0"/>
    </xf>
    <xf numFmtId="0" fontId="24" fillId="36" borderId="0" xfId="0" applyFont="1" applyFill="1" applyAlignment="1">
      <alignment horizontal="center" vertical="center" wrapText="1"/>
    </xf>
    <xf numFmtId="3" fontId="24" fillId="36" borderId="0" xfId="0" applyNumberFormat="1" applyFont="1" applyFill="1"/>
    <xf numFmtId="0" fontId="24" fillId="36" borderId="27" xfId="0" applyFont="1" applyFill="1" applyBorder="1"/>
    <xf numFmtId="3" fontId="3" fillId="36" borderId="29" xfId="0" applyNumberFormat="1" applyFont="1" applyFill="1" applyBorder="1" applyAlignment="1">
      <alignment horizontal="right"/>
    </xf>
    <xf numFmtId="0" fontId="24" fillId="36" borderId="23" xfId="0" applyFont="1" applyFill="1" applyBorder="1" applyAlignment="1">
      <alignment vertical="center" wrapText="1"/>
    </xf>
    <xf numFmtId="0" fontId="24" fillId="36" borderId="26" xfId="0" applyFont="1" applyFill="1" applyBorder="1" applyAlignment="1">
      <alignment vertical="center" wrapText="1"/>
    </xf>
    <xf numFmtId="0" fontId="3" fillId="36" borderId="26" xfId="0" applyFont="1" applyFill="1" applyBorder="1" applyAlignment="1">
      <alignment vertical="center" wrapText="1"/>
    </xf>
    <xf numFmtId="0" fontId="24" fillId="36" borderId="27" xfId="0" applyFont="1" applyFill="1" applyBorder="1" applyAlignment="1">
      <alignment horizontal="center" vertical="center" wrapText="1"/>
    </xf>
    <xf numFmtId="0" fontId="24" fillId="36" borderId="25"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27" xfId="0" applyFont="1" applyFill="1" applyBorder="1" applyAlignment="1">
      <alignment horizontal="center" vertical="top" wrapText="1"/>
    </xf>
    <xf numFmtId="0" fontId="24" fillId="36" borderId="23" xfId="0" applyFont="1" applyFill="1" applyBorder="1" applyAlignment="1">
      <alignment horizontal="center" vertical="top" wrapText="1"/>
    </xf>
    <xf numFmtId="0" fontId="24" fillId="36" borderId="26" xfId="0" applyFont="1" applyFill="1" applyBorder="1" applyAlignment="1" applyProtection="1">
      <alignment horizontal="center" vertical="center" wrapText="1"/>
      <protection locked="0"/>
    </xf>
    <xf numFmtId="0" fontId="24" fillId="36" borderId="26" xfId="0" applyFont="1" applyFill="1" applyBorder="1" applyAlignment="1">
      <alignment horizontal="center" vertical="center" wrapText="1"/>
    </xf>
    <xf numFmtId="49" fontId="24" fillId="36" borderId="25" xfId="0" applyNumberFormat="1" applyFont="1" applyFill="1" applyBorder="1" applyAlignment="1">
      <alignment wrapText="1"/>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44" fillId="36" borderId="0" xfId="34" applyNumberFormat="1" applyFont="1" applyFill="1" applyBorder="1" applyAlignment="1" applyProtection="1">
      <alignment horizontal="left"/>
      <protection locked="0"/>
    </xf>
    <xf numFmtId="164" fontId="24" fillId="36" borderId="0" xfId="0" applyNumberFormat="1" applyFont="1" applyFill="1" applyAlignment="1">
      <alignment horizontal="right"/>
    </xf>
    <xf numFmtId="0" fontId="24" fillId="36" borderId="29" xfId="0" applyFont="1" applyFill="1" applyBorder="1" applyAlignment="1">
      <alignment horizontal="center" vertical="top" wrapText="1"/>
    </xf>
    <xf numFmtId="0" fontId="3" fillId="36" borderId="23" xfId="0" applyFont="1" applyFill="1" applyBorder="1"/>
    <xf numFmtId="3" fontId="24" fillId="36" borderId="0" xfId="0" applyNumberFormat="1" applyFont="1" applyFill="1" applyAlignment="1">
      <alignment horizontal="right" indent="2"/>
    </xf>
    <xf numFmtId="3" fontId="3" fillId="36" borderId="0" xfId="0" applyNumberFormat="1" applyFont="1" applyFill="1" applyAlignment="1">
      <alignment horizontal="right" indent="2"/>
    </xf>
    <xf numFmtId="0" fontId="46" fillId="36" borderId="0" xfId="0" applyFont="1" applyFill="1"/>
    <xf numFmtId="0" fontId="47" fillId="36" borderId="0" xfId="0" applyFont="1" applyFill="1"/>
    <xf numFmtId="3" fontId="24" fillId="36" borderId="0" xfId="0" applyNumberFormat="1" applyFont="1" applyFill="1" applyAlignment="1">
      <alignment horizontal="center" vertical="top" wrapText="1"/>
    </xf>
    <xf numFmtId="0" fontId="24" fillId="36" borderId="0" xfId="0" applyFont="1" applyFill="1" applyAlignment="1">
      <alignment horizontal="center" vertical="top"/>
    </xf>
    <xf numFmtId="0" fontId="3" fillId="36" borderId="4" xfId="0" applyFont="1" applyFill="1" applyBorder="1"/>
    <xf numFmtId="3" fontId="24" fillId="36" borderId="24" xfId="0" applyNumberFormat="1" applyFont="1" applyFill="1" applyBorder="1" applyAlignment="1">
      <alignment horizontal="center" vertical="top" wrapText="1"/>
    </xf>
    <xf numFmtId="0" fontId="24" fillId="36" borderId="26" xfId="0" applyFont="1" applyFill="1" applyBorder="1" applyAlignment="1">
      <alignment horizontal="center" vertical="top" wrapText="1"/>
    </xf>
    <xf numFmtId="3" fontId="24" fillId="36" borderId="24" xfId="0" applyNumberFormat="1" applyFont="1" applyFill="1" applyBorder="1" applyAlignment="1">
      <alignment horizontal="right" indent="2"/>
    </xf>
    <xf numFmtId="3" fontId="24" fillId="36" borderId="25" xfId="0" applyNumberFormat="1" applyFont="1" applyFill="1" applyBorder="1" applyAlignment="1">
      <alignment horizontal="right" indent="2"/>
    </xf>
    <xf numFmtId="3" fontId="24" fillId="36" borderId="27" xfId="0" applyNumberFormat="1" applyFont="1" applyFill="1" applyBorder="1" applyAlignment="1">
      <alignment horizontal="right" indent="2"/>
    </xf>
    <xf numFmtId="3" fontId="3" fillId="36" borderId="27" xfId="0" applyNumberFormat="1" applyFont="1" applyFill="1" applyBorder="1" applyAlignment="1">
      <alignment horizontal="right" indent="2"/>
    </xf>
    <xf numFmtId="3" fontId="3" fillId="36" borderId="30" xfId="0" applyNumberFormat="1" applyFont="1" applyFill="1" applyBorder="1" applyAlignment="1">
      <alignment horizontal="right"/>
    </xf>
    <xf numFmtId="3" fontId="24" fillId="36" borderId="23" xfId="0" applyNumberFormat="1" applyFont="1" applyFill="1" applyBorder="1" applyAlignment="1">
      <alignment horizontal="right" indent="2"/>
    </xf>
    <xf numFmtId="3" fontId="24" fillId="36" borderId="26" xfId="0" applyNumberFormat="1" applyFont="1" applyFill="1" applyBorder="1" applyAlignment="1">
      <alignment horizontal="right" indent="2"/>
    </xf>
    <xf numFmtId="3" fontId="3" fillId="36" borderId="26" xfId="0" applyNumberFormat="1" applyFont="1" applyFill="1" applyBorder="1" applyAlignment="1">
      <alignment horizontal="right" indent="2"/>
    </xf>
    <xf numFmtId="3" fontId="3" fillId="36" borderId="28" xfId="0" applyNumberFormat="1" applyFont="1" applyFill="1" applyBorder="1" applyAlignment="1">
      <alignment horizontal="right"/>
    </xf>
    <xf numFmtId="0" fontId="48" fillId="36" borderId="0" xfId="40" applyFont="1" applyFill="1" applyAlignment="1" applyProtection="1">
      <alignment horizontal="left"/>
      <protection locked="0"/>
    </xf>
    <xf numFmtId="0" fontId="24" fillId="36" borderId="24" xfId="0" applyFont="1" applyFill="1" applyBorder="1" applyAlignment="1" applyProtection="1">
      <alignment horizontal="center" vertical="top" wrapText="1"/>
      <protection locked="0"/>
    </xf>
    <xf numFmtId="0" fontId="3" fillId="36" borderId="32" xfId="0" applyFont="1" applyFill="1" applyBorder="1"/>
    <xf numFmtId="3" fontId="24" fillId="36" borderId="27" xfId="0" applyNumberFormat="1" applyFont="1" applyFill="1" applyBorder="1" applyAlignment="1">
      <alignment horizontal="right" indent="3"/>
    </xf>
    <xf numFmtId="0" fontId="24" fillId="36" borderId="29" xfId="0" applyFont="1" applyFill="1" applyBorder="1" applyAlignment="1" applyProtection="1">
      <alignment horizontal="center" vertical="top" wrapText="1"/>
      <protection locked="0"/>
    </xf>
    <xf numFmtId="0" fontId="24" fillId="36" borderId="0" xfId="0" applyFont="1" applyFill="1" applyAlignment="1">
      <alignment horizontal="right"/>
    </xf>
    <xf numFmtId="0" fontId="3" fillId="36" borderId="27" xfId="0" applyFont="1" applyFill="1" applyBorder="1" applyAlignment="1">
      <alignment vertical="top"/>
    </xf>
    <xf numFmtId="0" fontId="3" fillId="36" borderId="0" xfId="0" applyFont="1" applyFill="1" applyAlignment="1">
      <alignment vertical="top"/>
    </xf>
    <xf numFmtId="0" fontId="24" fillId="36" borderId="30" xfId="0" applyFont="1" applyFill="1" applyBorder="1" applyAlignment="1">
      <alignment horizontal="center" vertical="top" wrapText="1"/>
    </xf>
    <xf numFmtId="0" fontId="3" fillId="36" borderId="30" xfId="0" applyFont="1" applyFill="1" applyBorder="1" applyAlignment="1">
      <alignment vertical="top"/>
    </xf>
    <xf numFmtId="0" fontId="49" fillId="36" borderId="25" xfId="0" applyFont="1" applyFill="1" applyBorder="1" applyAlignment="1">
      <alignment horizontal="left" wrapText="1"/>
    </xf>
    <xf numFmtId="165" fontId="24" fillId="36" borderId="23" xfId="0" applyNumberFormat="1" applyFont="1" applyFill="1" applyBorder="1" applyAlignment="1" applyProtection="1">
      <alignment horizontal="right"/>
      <protection locked="0"/>
    </xf>
    <xf numFmtId="165" fontId="24" fillId="36" borderId="24" xfId="0" applyNumberFormat="1" applyFont="1" applyFill="1" applyBorder="1" applyAlignment="1" applyProtection="1">
      <alignment horizontal="right"/>
      <protection locked="0"/>
    </xf>
    <xf numFmtId="0" fontId="49" fillId="36" borderId="27" xfId="0" applyFont="1" applyFill="1" applyBorder="1" applyAlignment="1">
      <alignment horizontal="left" wrapText="1"/>
    </xf>
    <xf numFmtId="165" fontId="24" fillId="36" borderId="26" xfId="0" applyNumberFormat="1" applyFont="1" applyFill="1" applyBorder="1" applyAlignment="1" applyProtection="1">
      <alignment horizontal="right"/>
      <protection locked="0"/>
    </xf>
    <xf numFmtId="165" fontId="24" fillId="36" borderId="0" xfId="0" applyNumberFormat="1" applyFont="1" applyFill="1" applyAlignment="1" applyProtection="1">
      <alignment horizontal="right"/>
      <protection locked="0"/>
    </xf>
    <xf numFmtId="165" fontId="3" fillId="36" borderId="26" xfId="0" applyNumberFormat="1" applyFont="1" applyFill="1" applyBorder="1" applyAlignment="1" applyProtection="1">
      <alignment horizontal="right"/>
      <protection locked="0"/>
    </xf>
    <xf numFmtId="165" fontId="3" fillId="36" borderId="0" xfId="0" applyNumberFormat="1" applyFont="1" applyFill="1" applyAlignment="1" applyProtection="1">
      <alignment horizontal="right"/>
      <protection locked="0"/>
    </xf>
    <xf numFmtId="0" fontId="26" fillId="36" borderId="27" xfId="0" applyFont="1" applyFill="1" applyBorder="1"/>
    <xf numFmtId="0" fontId="24" fillId="36" borderId="0" xfId="38" applyFont="1" applyFill="1" applyAlignment="1">
      <alignment horizontal="center" vertical="center"/>
    </xf>
    <xf numFmtId="0" fontId="30" fillId="36" borderId="0" xfId="0" applyFont="1" applyFill="1" applyAlignment="1">
      <alignment horizontal="left" vertical="top" wrapText="1"/>
    </xf>
    <xf numFmtId="0" fontId="31" fillId="36" borderId="0" xfId="38" applyFont="1" applyFill="1" applyAlignment="1">
      <alignment horizontal="center" vertical="center"/>
    </xf>
    <xf numFmtId="0" fontId="30" fillId="36" borderId="0" xfId="0" applyFont="1" applyFill="1" applyAlignment="1">
      <alignment horizontal="left" vertical="top"/>
    </xf>
    <xf numFmtId="0" fontId="32" fillId="36" borderId="0" xfId="38" applyFont="1" applyFill="1" applyAlignment="1">
      <alignment horizontal="center" vertical="center"/>
    </xf>
    <xf numFmtId="0" fontId="33" fillId="36" borderId="0" xfId="40" applyFont="1" applyFill="1" applyAlignment="1" applyProtection="1">
      <alignment horizontal="left"/>
      <protection locked="0"/>
    </xf>
    <xf numFmtId="0" fontId="3" fillId="36" borderId="0" xfId="38" applyFill="1" applyAlignment="1">
      <alignment horizontal="center" vertical="center"/>
    </xf>
    <xf numFmtId="0" fontId="34" fillId="36" borderId="22" xfId="40" applyFont="1" applyFill="1" applyBorder="1"/>
    <xf numFmtId="0" fontId="24" fillId="36" borderId="34" xfId="38" applyFont="1" applyFill="1" applyBorder="1" applyAlignment="1">
      <alignment horizontal="center" vertical="center"/>
    </xf>
    <xf numFmtId="0" fontId="30" fillId="36" borderId="37" xfId="0" applyFont="1" applyFill="1" applyBorder="1" applyAlignment="1">
      <alignment horizontal="left" vertical="top" wrapText="1"/>
    </xf>
    <xf numFmtId="0" fontId="32" fillId="36" borderId="37" xfId="38" applyFont="1" applyFill="1" applyBorder="1" applyAlignment="1">
      <alignment horizontal="center" vertical="center"/>
    </xf>
    <xf numFmtId="0" fontId="24" fillId="36" borderId="37" xfId="38" applyFont="1" applyFill="1" applyBorder="1" applyAlignment="1">
      <alignment horizontal="center" vertical="center"/>
    </xf>
    <xf numFmtId="0" fontId="24" fillId="36" borderId="41" xfId="38" applyFont="1" applyFill="1" applyBorder="1" applyAlignment="1">
      <alignment horizontal="center" vertical="center"/>
    </xf>
    <xf numFmtId="0" fontId="43" fillId="35" borderId="35" xfId="0" applyFont="1" applyFill="1" applyBorder="1" applyAlignment="1">
      <alignment horizontal="center" vertical="center"/>
    </xf>
    <xf numFmtId="0" fontId="29" fillId="35" borderId="35" xfId="38" applyFont="1" applyFill="1" applyBorder="1" applyAlignment="1">
      <alignment horizontal="center" vertical="center"/>
    </xf>
    <xf numFmtId="0" fontId="43" fillId="35" borderId="36" xfId="0" applyFont="1" applyFill="1" applyBorder="1" applyAlignment="1">
      <alignment horizontal="center" vertical="center"/>
    </xf>
    <xf numFmtId="0" fontId="31" fillId="35" borderId="0" xfId="38" applyFont="1" applyFill="1" applyAlignment="1">
      <alignment horizontal="center" vertical="center" wrapText="1"/>
    </xf>
    <xf numFmtId="0" fontId="31" fillId="35" borderId="38" xfId="38" applyFont="1" applyFill="1" applyBorder="1" applyAlignment="1">
      <alignment horizontal="center" vertical="center"/>
    </xf>
    <xf numFmtId="0" fontId="36" fillId="36" borderId="0" xfId="0" applyFont="1" applyFill="1" applyAlignment="1">
      <alignment horizontal="center" vertical="center"/>
    </xf>
    <xf numFmtId="0" fontId="3" fillId="36" borderId="0" xfId="0" applyFont="1" applyFill="1" applyAlignment="1">
      <alignment vertical="center"/>
    </xf>
    <xf numFmtId="0" fontId="37" fillId="36" borderId="0" xfId="0" applyFont="1" applyFill="1"/>
    <xf numFmtId="0" fontId="38" fillId="36" borderId="0" xfId="0" applyFont="1" applyFill="1"/>
    <xf numFmtId="0" fontId="39" fillId="36" borderId="0" xfId="0" applyFont="1" applyFill="1"/>
    <xf numFmtId="0" fontId="38" fillId="36" borderId="6" xfId="0" applyFont="1" applyFill="1" applyBorder="1"/>
    <xf numFmtId="0" fontId="40" fillId="36" borderId="1" xfId="0" applyFont="1" applyFill="1" applyBorder="1" applyAlignment="1">
      <alignment horizontal="center" vertical="top" wrapText="1"/>
    </xf>
    <xf numFmtId="0" fontId="40" fillId="36" borderId="7" xfId="0" applyFont="1" applyFill="1" applyBorder="1" applyAlignment="1">
      <alignment horizontal="center" vertical="top" wrapText="1"/>
    </xf>
    <xf numFmtId="0" fontId="40" fillId="36" borderId="7" xfId="0" applyFont="1" applyFill="1" applyBorder="1" applyAlignment="1">
      <alignment horizontal="center" vertical="center"/>
    </xf>
    <xf numFmtId="0" fontId="38" fillId="36" borderId="5" xfId="0" applyFont="1" applyFill="1" applyBorder="1"/>
    <xf numFmtId="0" fontId="40" fillId="36" borderId="2" xfId="0" applyFont="1" applyFill="1" applyBorder="1" applyAlignment="1">
      <alignment horizontal="center" wrapText="1"/>
    </xf>
    <xf numFmtId="0" fontId="40" fillId="36" borderId="4" xfId="0" applyFont="1" applyFill="1" applyBorder="1" applyAlignment="1">
      <alignment horizontal="center" wrapText="1"/>
    </xf>
    <xf numFmtId="0" fontId="40" fillId="36" borderId="4" xfId="0" applyFont="1" applyFill="1" applyBorder="1" applyAlignment="1">
      <alignment horizontal="center" vertical="center"/>
    </xf>
    <xf numFmtId="0" fontId="39" fillId="36" borderId="0" xfId="0" applyFont="1" applyFill="1" applyAlignment="1">
      <alignment wrapText="1"/>
    </xf>
    <xf numFmtId="0" fontId="38" fillId="36" borderId="10" xfId="0" applyFont="1" applyFill="1" applyBorder="1"/>
    <xf numFmtId="0" fontId="24" fillId="36" borderId="8" xfId="0" applyFont="1" applyFill="1" applyBorder="1" applyAlignment="1">
      <alignment horizontal="left" vertical="center" wrapText="1"/>
    </xf>
    <xf numFmtId="49" fontId="24" fillId="36" borderId="9" xfId="0" applyNumberFormat="1" applyFont="1" applyFill="1" applyBorder="1" applyAlignment="1">
      <alignment vertical="center" wrapText="1"/>
    </xf>
    <xf numFmtId="0" fontId="24" fillId="36" borderId="8" xfId="0" applyFont="1" applyFill="1" applyBorder="1" applyAlignment="1">
      <alignment vertical="center" wrapText="1"/>
    </xf>
    <xf numFmtId="0" fontId="24" fillId="36" borderId="9" xfId="0" applyFont="1" applyFill="1" applyBorder="1" applyAlignment="1">
      <alignment vertical="center" wrapText="1"/>
    </xf>
    <xf numFmtId="0" fontId="3" fillId="36" borderId="8" xfId="0" applyFont="1" applyFill="1" applyBorder="1" applyAlignment="1">
      <alignment horizontal="left" vertical="center" wrapText="1"/>
    </xf>
    <xf numFmtId="49" fontId="3" fillId="36" borderId="9" xfId="0" applyNumberFormat="1" applyFont="1" applyFill="1" applyBorder="1" applyAlignment="1">
      <alignment vertical="center" wrapText="1"/>
    </xf>
    <xf numFmtId="0" fontId="3" fillId="36" borderId="8" xfId="0" applyFont="1" applyFill="1" applyBorder="1" applyAlignment="1">
      <alignment vertical="center" wrapText="1"/>
    </xf>
    <xf numFmtId="0" fontId="3" fillId="36" borderId="9" xfId="0" applyFont="1" applyFill="1" applyBorder="1" applyAlignment="1">
      <alignment vertical="center" wrapText="1"/>
    </xf>
    <xf numFmtId="0" fontId="38" fillId="36" borderId="7" xfId="0" applyFont="1" applyFill="1" applyBorder="1"/>
    <xf numFmtId="0" fontId="50" fillId="35" borderId="0" xfId="0" applyFont="1" applyFill="1" applyAlignment="1">
      <alignment horizontal="center" vertical="center"/>
    </xf>
    <xf numFmtId="0" fontId="24" fillId="36" borderId="44" xfId="0" applyFont="1" applyFill="1" applyBorder="1" applyAlignment="1">
      <alignment horizontal="center" vertical="center"/>
    </xf>
    <xf numFmtId="49" fontId="24" fillId="36" borderId="44" xfId="0" applyNumberFormat="1" applyFont="1" applyFill="1" applyBorder="1" applyAlignment="1">
      <alignment horizontal="center" vertical="top" wrapText="1"/>
    </xf>
    <xf numFmtId="49" fontId="24" fillId="36" borderId="44" xfId="0" applyNumberFormat="1" applyFont="1" applyFill="1" applyBorder="1" applyAlignment="1">
      <alignment horizontal="center" vertical="top"/>
    </xf>
    <xf numFmtId="49" fontId="24" fillId="36" borderId="33" xfId="0" applyNumberFormat="1" applyFont="1" applyFill="1" applyBorder="1" applyAlignment="1">
      <alignment horizontal="center" vertical="top" wrapText="1"/>
    </xf>
    <xf numFmtId="0" fontId="3" fillId="36" borderId="31" xfId="0" applyFont="1" applyFill="1" applyBorder="1"/>
    <xf numFmtId="164" fontId="24" fillId="36" borderId="25" xfId="0" applyNumberFormat="1" applyFont="1" applyFill="1" applyBorder="1" applyAlignment="1">
      <alignment horizontal="right"/>
    </xf>
    <xf numFmtId="0" fontId="24" fillId="36" borderId="28" xfId="0" applyFont="1" applyFill="1" applyBorder="1" applyAlignment="1">
      <alignment horizontal="center"/>
    </xf>
    <xf numFmtId="0" fontId="24" fillId="36" borderId="30" xfId="0" applyFont="1" applyFill="1" applyBorder="1" applyAlignment="1">
      <alignment horizontal="center"/>
    </xf>
    <xf numFmtId="0" fontId="53" fillId="36" borderId="0" xfId="0" applyFont="1" applyFill="1" applyAlignment="1">
      <alignment vertical="center"/>
    </xf>
    <xf numFmtId="0" fontId="24" fillId="36" borderId="0" xfId="0" applyFont="1" applyFill="1" applyAlignment="1">
      <alignment vertical="center"/>
    </xf>
    <xf numFmtId="0" fontId="3" fillId="36" borderId="0" xfId="0" applyFont="1" applyFill="1" applyAlignment="1">
      <alignment horizontal="justify" vertical="top"/>
    </xf>
    <xf numFmtId="0" fontId="3" fillId="36" borderId="0" xfId="0" applyFont="1" applyFill="1" applyAlignment="1">
      <alignment horizontal="justify" vertical="center"/>
    </xf>
    <xf numFmtId="0" fontId="54" fillId="36" borderId="0" xfId="0" applyFont="1" applyFill="1" applyAlignment="1">
      <alignment horizontal="left" vertical="center" wrapText="1"/>
    </xf>
    <xf numFmtId="0" fontId="55" fillId="36" borderId="0" xfId="0" applyFont="1" applyFill="1" applyAlignment="1">
      <alignment horizontal="left" vertical="center"/>
    </xf>
    <xf numFmtId="0" fontId="52" fillId="36" borderId="0" xfId="0" applyFont="1" applyFill="1" applyAlignment="1">
      <alignment horizontal="left" vertical="center"/>
    </xf>
    <xf numFmtId="0" fontId="40" fillId="34" borderId="12" xfId="0" applyFont="1" applyFill="1" applyBorder="1" applyAlignment="1">
      <alignment horizontal="left" vertical="center" wrapText="1"/>
    </xf>
    <xf numFmtId="0" fontId="44" fillId="34" borderId="12" xfId="34" applyFont="1" applyFill="1" applyBorder="1" applyAlignment="1" applyProtection="1">
      <alignment horizontal="center" vertical="center"/>
    </xf>
    <xf numFmtId="0" fontId="40" fillId="34" borderId="39" xfId="0" applyFont="1" applyFill="1" applyBorder="1" applyAlignment="1">
      <alignment horizontal="left" vertical="center" wrapText="1"/>
    </xf>
    <xf numFmtId="0" fontId="40" fillId="34" borderId="11" xfId="0" applyFont="1" applyFill="1" applyBorder="1" applyAlignment="1">
      <alignment horizontal="left" vertical="center"/>
    </xf>
    <xf numFmtId="0" fontId="44" fillId="34" borderId="11" xfId="34" applyFont="1" applyFill="1" applyBorder="1" applyAlignment="1" applyProtection="1">
      <alignment horizontal="center" vertical="center"/>
    </xf>
    <xf numFmtId="0" fontId="40" fillId="34" borderId="40" xfId="0" applyFont="1" applyFill="1" applyBorder="1" applyAlignment="1">
      <alignment horizontal="left" vertical="center"/>
    </xf>
    <xf numFmtId="0" fontId="40" fillId="34" borderId="43" xfId="0" applyFont="1" applyFill="1" applyBorder="1" applyAlignment="1">
      <alignment horizontal="left" vertical="center" wrapText="1"/>
    </xf>
    <xf numFmtId="0" fontId="44" fillId="34" borderId="43" xfId="34" applyFont="1" applyFill="1" applyBorder="1" applyAlignment="1" applyProtection="1">
      <alignment horizontal="center" vertical="center"/>
    </xf>
    <xf numFmtId="0" fontId="40" fillId="34" borderId="42" xfId="0" applyFont="1" applyFill="1" applyBorder="1" applyAlignment="1">
      <alignment horizontal="left" vertical="center"/>
    </xf>
    <xf numFmtId="0" fontId="28" fillId="36" borderId="45" xfId="0" applyFont="1" applyFill="1" applyBorder="1"/>
    <xf numFmtId="0" fontId="27" fillId="36" borderId="45" xfId="40" applyFont="1" applyFill="1" applyBorder="1" applyAlignment="1" applyProtection="1">
      <alignment horizontal="left"/>
      <protection locked="0"/>
    </xf>
    <xf numFmtId="165" fontId="3" fillId="36" borderId="0" xfId="0" applyNumberFormat="1" applyFont="1" applyFill="1"/>
    <xf numFmtId="3" fontId="3" fillId="36" borderId="27" xfId="0" applyNumberFormat="1" applyFont="1" applyFill="1" applyBorder="1" applyAlignment="1">
      <alignment horizontal="right" indent="3"/>
    </xf>
    <xf numFmtId="0" fontId="26" fillId="36" borderId="27" xfId="0" applyFont="1" applyFill="1" applyBorder="1" applyAlignment="1">
      <alignment wrapText="1"/>
    </xf>
    <xf numFmtId="165" fontId="3" fillId="36" borderId="27" xfId="0" applyNumberFormat="1" applyFont="1" applyFill="1" applyBorder="1" applyAlignment="1" applyProtection="1">
      <alignment horizontal="right"/>
      <protection locked="0"/>
    </xf>
    <xf numFmtId="0" fontId="24" fillId="36" borderId="44" xfId="0" applyFont="1" applyFill="1" applyBorder="1" applyAlignment="1">
      <alignment horizontal="center" vertical="top"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3" fillId="36" borderId="33" xfId="0" applyFont="1" applyFill="1" applyBorder="1" applyAlignment="1">
      <alignment horizontal="center" vertical="center" wrapText="1"/>
    </xf>
    <xf numFmtId="49" fontId="3" fillId="36" borderId="0" xfId="0" applyNumberFormat="1" applyFont="1" applyFill="1"/>
    <xf numFmtId="0" fontId="40" fillId="36" borderId="1" xfId="0" applyFont="1" applyFill="1" applyBorder="1" applyAlignment="1">
      <alignment horizontal="center" vertical="center"/>
    </xf>
    <xf numFmtId="0" fontId="40" fillId="36" borderId="3" xfId="0" applyFont="1" applyFill="1" applyBorder="1" applyAlignment="1">
      <alignment horizontal="center" vertical="center"/>
    </xf>
    <xf numFmtId="0" fontId="51" fillId="35" borderId="0" xfId="0" applyFont="1" applyFill="1" applyAlignment="1">
      <alignment horizontal="center" vertical="center"/>
    </xf>
    <xf numFmtId="0" fontId="44" fillId="36" borderId="0" xfId="34" applyNumberFormat="1" applyFont="1" applyFill="1" applyBorder="1" applyAlignment="1" applyProtection="1">
      <alignment horizontal="left"/>
      <protection locked="0"/>
    </xf>
    <xf numFmtId="0" fontId="24" fillId="36" borderId="23" xfId="0" applyFont="1" applyFill="1" applyBorder="1" applyAlignment="1">
      <alignment horizontal="center" vertical="center" wrapText="1"/>
    </xf>
    <xf numFmtId="0" fontId="24" fillId="36" borderId="25" xfId="0" applyFont="1" applyFill="1" applyBorder="1" applyAlignment="1">
      <alignment horizontal="center" vertical="center" wrapText="1"/>
    </xf>
    <xf numFmtId="0" fontId="3" fillId="36" borderId="26" xfId="0" applyFont="1" applyFill="1" applyBorder="1" applyAlignment="1">
      <alignment horizontal="center" vertical="center" wrapText="1"/>
    </xf>
    <xf numFmtId="0" fontId="3" fillId="36" borderId="27" xfId="0" applyFont="1" applyFill="1" applyBorder="1" applyAlignment="1">
      <alignment horizontal="center" vertical="center" wrapText="1"/>
    </xf>
    <xf numFmtId="0" fontId="24" fillId="36" borderId="24" xfId="0" applyFont="1" applyFill="1" applyBorder="1" applyAlignment="1">
      <alignment horizontal="center" vertical="center" wrapText="1"/>
    </xf>
    <xf numFmtId="0" fontId="24" fillId="36" borderId="0" xfId="0" applyFont="1" applyFill="1" applyAlignment="1">
      <alignment horizontal="center" vertical="center"/>
    </xf>
    <xf numFmtId="0" fontId="24" fillId="36" borderId="29" xfId="0" applyFont="1" applyFill="1" applyBorder="1" applyAlignment="1">
      <alignment horizontal="center" vertical="top" wrapText="1"/>
    </xf>
    <xf numFmtId="0" fontId="3" fillId="36" borderId="29" xfId="0" applyFont="1" applyFill="1" applyBorder="1" applyAlignment="1">
      <alignment horizontal="center" vertical="top" wrapText="1"/>
    </xf>
    <xf numFmtId="0" fontId="3" fillId="36" borderId="30" xfId="0" applyFont="1" applyFill="1" applyBorder="1" applyAlignment="1">
      <alignment horizontal="center" vertical="top" wrapText="1"/>
    </xf>
    <xf numFmtId="0" fontId="24" fillId="36" borderId="28" xfId="0" applyFont="1" applyFill="1" applyBorder="1" applyAlignment="1">
      <alignment horizontal="center" vertical="top" wrapText="1"/>
    </xf>
    <xf numFmtId="0" fontId="24" fillId="36" borderId="0" xfId="0" applyFont="1" applyFill="1" applyAlignment="1">
      <alignment horizontal="center" wrapText="1"/>
    </xf>
    <xf numFmtId="0" fontId="24" fillId="36" borderId="0" xfId="0" applyFont="1" applyFill="1" applyAlignment="1">
      <alignment horizontal="center" vertical="center" wrapText="1"/>
    </xf>
    <xf numFmtId="0" fontId="24" fillId="36" borderId="24" xfId="0" applyFont="1" applyFill="1" applyBorder="1" applyAlignment="1">
      <alignment horizontal="center" vertical="top" wrapText="1"/>
    </xf>
    <xf numFmtId="0" fontId="24" fillId="36" borderId="27" xfId="0" applyFont="1" applyFill="1" applyBorder="1" applyAlignment="1">
      <alignment horizontal="center" vertical="center" wrapText="1"/>
    </xf>
    <xf numFmtId="0" fontId="24" fillId="36" borderId="23" xfId="0" applyFont="1" applyFill="1" applyBorder="1" applyAlignment="1">
      <alignment horizontal="center" vertical="top" wrapText="1"/>
    </xf>
    <xf numFmtId="0" fontId="24" fillId="36" borderId="25" xfId="0" applyFont="1" applyFill="1" applyBorder="1" applyAlignment="1">
      <alignment horizontal="center" vertical="top" wrapText="1"/>
    </xf>
    <xf numFmtId="0" fontId="24" fillId="36" borderId="26" xfId="0" applyFont="1" applyFill="1" applyBorder="1" applyAlignment="1">
      <alignment horizontal="center" vertical="center" wrapText="1"/>
    </xf>
    <xf numFmtId="0" fontId="24" fillId="36" borderId="29" xfId="0" applyFont="1" applyFill="1" applyBorder="1" applyAlignment="1">
      <alignment horizontal="center" vertical="center"/>
    </xf>
    <xf numFmtId="0" fontId="24" fillId="36" borderId="0" xfId="0" applyFont="1" applyFill="1" applyAlignment="1">
      <alignment horizontal="left"/>
    </xf>
    <xf numFmtId="0" fontId="3" fillId="36" borderId="28" xfId="0" applyFont="1" applyFill="1" applyBorder="1" applyAlignment="1">
      <alignment horizontal="center" vertical="center" wrapText="1"/>
    </xf>
    <xf numFmtId="0" fontId="3" fillId="36" borderId="30" xfId="0" applyFont="1" applyFill="1" applyBorder="1" applyAlignment="1">
      <alignment horizontal="center" vertical="center" wrapText="1"/>
    </xf>
    <xf numFmtId="0" fontId="24" fillId="36" borderId="0" xfId="0" applyFont="1" applyFill="1"/>
    <xf numFmtId="0" fontId="24" fillId="36" borderId="28" xfId="0" applyFont="1" applyFill="1" applyBorder="1" applyAlignment="1">
      <alignment horizontal="center"/>
    </xf>
    <xf numFmtId="0" fontId="24" fillId="36" borderId="30" xfId="0" applyFont="1" applyFill="1" applyBorder="1" applyAlignment="1">
      <alignment horizontal="center"/>
    </xf>
    <xf numFmtId="0" fontId="24" fillId="36" borderId="29" xfId="0" applyFont="1" applyFill="1" applyBorder="1" applyAlignment="1">
      <alignment horizontal="center"/>
    </xf>
    <xf numFmtId="0" fontId="24" fillId="36" borderId="28" xfId="0" applyFont="1" applyFill="1" applyBorder="1" applyAlignment="1">
      <alignment horizontal="center" vertical="center" wrapText="1"/>
    </xf>
    <xf numFmtId="0" fontId="24" fillId="36" borderId="30" xfId="0" applyFont="1" applyFill="1" applyBorder="1" applyAlignment="1">
      <alignment horizontal="center" vertical="center" wrapText="1"/>
    </xf>
    <xf numFmtId="0" fontId="24" fillId="36" borderId="0" xfId="0" applyFont="1" applyFill="1" applyAlignment="1">
      <alignment horizontal="right"/>
    </xf>
    <xf numFmtId="0" fontId="24" fillId="36" borderId="23" xfId="0" applyFont="1" applyFill="1" applyBorder="1" applyAlignment="1">
      <alignment horizontal="center"/>
    </xf>
    <xf numFmtId="0" fontId="24" fillId="36" borderId="25" xfId="0" applyFont="1" applyFill="1" applyBorder="1" applyAlignment="1">
      <alignment horizontal="center"/>
    </xf>
    <xf numFmtId="0" fontId="24" fillId="36" borderId="23" xfId="0" applyFont="1" applyFill="1" applyBorder="1" applyAlignment="1">
      <alignment horizontal="center" vertical="center"/>
    </xf>
    <xf numFmtId="0" fontId="24" fillId="36" borderId="25" xfId="0" applyFont="1" applyFill="1" applyBorder="1" applyAlignment="1">
      <alignment horizontal="center" vertical="center"/>
    </xf>
    <xf numFmtId="0" fontId="24" fillId="36" borderId="24" xfId="0" applyFont="1" applyFill="1" applyBorder="1" applyAlignment="1">
      <alignment horizontal="center"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46" xr:uid="{5334F719-0BFE-41B3-8B3A-AC51538522AC}"/>
    <cellStyle name="Normal 4" xfId="47" xr:uid="{ED34DBBC-41B2-4E83-B879-99FD81C147AE}"/>
    <cellStyle name="Normal 4 2" xfId="39" xr:uid="{00000000-0005-0000-0000-000027000000}"/>
    <cellStyle name="Normal 5" xfId="48" xr:uid="{963EABF6-F35E-42F1-9BB0-23FCCF36A18A}"/>
    <cellStyle name="Normal 6" xfId="40" xr:uid="{00000000-0005-0000-0000-000028000000}"/>
    <cellStyle name="Normal 7" xfId="49" xr:uid="{3F804391-0880-4038-93DC-C0B43F6F119E}"/>
    <cellStyle name="Normal 8" xfId="50" xr:uid="{226F0B09-43F8-4ADC-A7BA-91BA60670180}"/>
    <cellStyle name="Normal 9" xfId="51" xr:uid="{E7D77AAE-2A09-4DC3-B067-C4C1C71916B5}"/>
    <cellStyle name="Note" xfId="41" builtinId="10" customBuiltin="1"/>
    <cellStyle name="Output" xfId="42" builtinId="21" customBuiltin="1"/>
    <cellStyle name="Title" xfId="43" builtinId="15" customBuiltin="1"/>
    <cellStyle name="Total" xfId="44" builtinId="25" customBuiltin="1"/>
    <cellStyle name="Warning Text" xfId="45" builtinId="11" customBuiltin="1"/>
  </cellStyles>
  <dxfs count="0"/>
  <tableStyles count="0" defaultTableStyle="TableStyleMedium9" defaultPivotStyle="PivotStyleLight16"/>
  <colors>
    <mruColors>
      <color rgb="FF0000FF"/>
      <color rgb="FF0000CC"/>
      <color rgb="FFFFFFCC"/>
      <color rgb="FFFFFF99"/>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895351</xdr:colOff>
      <xdr:row>4</xdr:row>
      <xdr:rowOff>59484</xdr:rowOff>
    </xdr:from>
    <xdr:to>
      <xdr:col>8</xdr:col>
      <xdr:colOff>47626</xdr:colOff>
      <xdr:row>8</xdr:row>
      <xdr:rowOff>28574</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515101" y="707184"/>
          <a:ext cx="571500" cy="61679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333375</xdr:colOff>
      <xdr:row>2</xdr:row>
      <xdr:rowOff>104775</xdr:rowOff>
    </xdr:from>
    <xdr:to>
      <xdr:col>11</xdr:col>
      <xdr:colOff>28575</xdr:colOff>
      <xdr:row>6</xdr:row>
      <xdr:rowOff>152400</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48450" y="428625"/>
          <a:ext cx="6191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390525</xdr:colOff>
      <xdr:row>2</xdr:row>
      <xdr:rowOff>9524</xdr:rowOff>
    </xdr:from>
    <xdr:to>
      <xdr:col>11</xdr:col>
      <xdr:colOff>1028700</xdr:colOff>
      <xdr:row>4</xdr:row>
      <xdr:rowOff>133349</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91650" y="333374"/>
          <a:ext cx="638175" cy="447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419100</xdr:colOff>
      <xdr:row>2</xdr:row>
      <xdr:rowOff>28576</xdr:rowOff>
    </xdr:from>
    <xdr:to>
      <xdr:col>14</xdr:col>
      <xdr:colOff>971550</xdr:colOff>
      <xdr:row>5</xdr:row>
      <xdr:rowOff>1</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487150" y="352426"/>
          <a:ext cx="552450" cy="4572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628650</xdr:colOff>
      <xdr:row>1</xdr:row>
      <xdr:rowOff>160656</xdr:rowOff>
    </xdr:from>
    <xdr:to>
      <xdr:col>9</xdr:col>
      <xdr:colOff>38099</xdr:colOff>
      <xdr:row>4</xdr:row>
      <xdr:rowOff>142875</xdr:rowOff>
    </xdr:to>
    <xdr:pic>
      <xdr:nvPicPr>
        <xdr:cNvPr id="2" name="Picture 2" descr="StatlogoSm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29500" y="322581"/>
          <a:ext cx="638174" cy="467994"/>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3</xdr:row>
      <xdr:rowOff>36894</xdr:rowOff>
    </xdr:from>
    <xdr:to>
      <xdr:col>9</xdr:col>
      <xdr:colOff>1171575</xdr:colOff>
      <xdr:row>5</xdr:row>
      <xdr:rowOff>123825</xdr:rowOff>
    </xdr:to>
    <xdr:pic>
      <xdr:nvPicPr>
        <xdr:cNvPr id="2" name="Picture 2" descr="StatlogoSm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58225" y="522669"/>
          <a:ext cx="571500" cy="41078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762000</xdr:colOff>
      <xdr:row>2</xdr:row>
      <xdr:rowOff>114300</xdr:rowOff>
    </xdr:from>
    <xdr:to>
      <xdr:col>8</xdr:col>
      <xdr:colOff>9525</xdr:colOff>
      <xdr:row>5</xdr:row>
      <xdr:rowOff>114300</xdr:rowOff>
    </xdr:to>
    <xdr:pic>
      <xdr:nvPicPr>
        <xdr:cNvPr id="2" name="Picture 2" descr="StatlogoSm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53425" y="438150"/>
          <a:ext cx="63817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13"/>
  <sheetViews>
    <sheetView tabSelected="1" zoomScale="90" zoomScaleNormal="90" workbookViewId="0">
      <pane ySplit="2" topLeftCell="A3" activePane="bottomLeft" state="frozen"/>
      <selection pane="bottomLeft" activeCell="B1" sqref="B1"/>
    </sheetView>
  </sheetViews>
  <sheetFormatPr defaultColWidth="9.140625" defaultRowHeight="12.75"/>
  <cols>
    <col min="1" max="1" width="0.28515625" style="107" customWidth="1"/>
    <col min="2" max="2" width="111.85546875" style="107" customWidth="1"/>
    <col min="3" max="3" width="10" style="113" customWidth="1"/>
    <col min="4" max="4" width="111.85546875" style="107" customWidth="1"/>
    <col min="5" max="16384" width="9.140625" style="107"/>
  </cols>
  <sheetData>
    <row r="1" spans="1:11" ht="30" customHeight="1">
      <c r="A1" s="115"/>
      <c r="B1" s="120" t="s">
        <v>541</v>
      </c>
      <c r="C1" s="121"/>
      <c r="D1" s="122" t="s">
        <v>542</v>
      </c>
    </row>
    <row r="2" spans="1:11" s="110" customFormat="1" ht="30" customHeight="1">
      <c r="A2" s="116"/>
      <c r="B2" s="27" t="s">
        <v>68</v>
      </c>
      <c r="C2" s="123" t="s">
        <v>70</v>
      </c>
      <c r="D2" s="124" t="s">
        <v>69</v>
      </c>
    </row>
    <row r="3" spans="1:11" s="111" customFormat="1" ht="33.75" customHeight="1">
      <c r="A3" s="117"/>
      <c r="B3" s="165" t="s">
        <v>496</v>
      </c>
      <c r="C3" s="166">
        <v>1</v>
      </c>
      <c r="D3" s="167" t="s">
        <v>489</v>
      </c>
      <c r="E3" s="112"/>
    </row>
    <row r="4" spans="1:11" s="111" customFormat="1" ht="33.75" customHeight="1">
      <c r="A4" s="117"/>
      <c r="B4" s="168" t="s">
        <v>495</v>
      </c>
      <c r="C4" s="169">
        <v>2</v>
      </c>
      <c r="D4" s="170" t="s">
        <v>490</v>
      </c>
    </row>
    <row r="5" spans="1:11" s="111" customFormat="1" ht="33.75" customHeight="1">
      <c r="A5" s="117"/>
      <c r="B5" s="168" t="s">
        <v>494</v>
      </c>
      <c r="C5" s="169">
        <v>3</v>
      </c>
      <c r="D5" s="170" t="s">
        <v>75</v>
      </c>
    </row>
    <row r="6" spans="1:11" ht="33.75" customHeight="1">
      <c r="A6" s="118"/>
      <c r="B6" s="165" t="s">
        <v>79</v>
      </c>
      <c r="C6" s="166">
        <v>4</v>
      </c>
      <c r="D6" s="167" t="s">
        <v>78</v>
      </c>
    </row>
    <row r="7" spans="1:11" ht="33.75" customHeight="1">
      <c r="A7" s="118"/>
      <c r="B7" s="168" t="s">
        <v>73</v>
      </c>
      <c r="C7" s="169">
        <v>5</v>
      </c>
      <c r="D7" s="170" t="s">
        <v>74</v>
      </c>
    </row>
    <row r="8" spans="1:11" ht="33.75" customHeight="1">
      <c r="A8" s="118"/>
      <c r="B8" s="165" t="s">
        <v>497</v>
      </c>
      <c r="C8" s="169">
        <v>6</v>
      </c>
      <c r="D8" s="167" t="s">
        <v>568</v>
      </c>
    </row>
    <row r="9" spans="1:11" ht="33.75" customHeight="1">
      <c r="A9" s="119"/>
      <c r="B9" s="171" t="s">
        <v>450</v>
      </c>
      <c r="C9" s="172">
        <v>7</v>
      </c>
      <c r="D9" s="173" t="s">
        <v>451</v>
      </c>
    </row>
    <row r="10" spans="1:11" ht="13.5" thickBot="1"/>
    <row r="11" spans="1:11" s="2" customFormat="1" ht="14.25" customHeight="1" thickTop="1">
      <c r="A11" s="14"/>
      <c r="B11" s="14" t="s">
        <v>562</v>
      </c>
      <c r="C11" s="114"/>
      <c r="D11" s="14"/>
      <c r="E11" s="32"/>
      <c r="F11" s="32"/>
      <c r="G11" s="32"/>
      <c r="H11" s="32"/>
      <c r="I11" s="32"/>
      <c r="K11" s="15"/>
    </row>
    <row r="12" spans="1:11" s="2" customFormat="1" ht="5.25" customHeight="1">
      <c r="B12" s="16"/>
      <c r="K12" s="15"/>
    </row>
    <row r="13" spans="1:11" s="2" customFormat="1" ht="12" customHeight="1">
      <c r="B13" s="17" t="s">
        <v>540</v>
      </c>
      <c r="K13" s="15"/>
    </row>
  </sheetData>
  <hyperlinks>
    <hyperlink ref="C3" location="'1'!A1" display="'1'!A1" xr:uid="{00000000-0004-0000-0000-000000000000}"/>
    <hyperlink ref="C4" location="'2'!A1" display="'2'!A1" xr:uid="{00000000-0004-0000-0000-000001000000}"/>
    <hyperlink ref="C5" location="'3'!A1" display="'3'!A1" xr:uid="{00000000-0004-0000-0000-000002000000}"/>
    <hyperlink ref="C6" location="'4'!A1" display="'4'!A1" xr:uid="{00000000-0004-0000-0000-000003000000}"/>
    <hyperlink ref="C7" location="'5'!A1" display="'5'!A1" xr:uid="{00000000-0004-0000-0000-000004000000}"/>
    <hyperlink ref="C9" location="'7'!A1" display="'7'!A1" xr:uid="{00000000-0004-0000-0000-000005000000}"/>
    <hyperlink ref="C8" location="'6'!A1" display="'6'!A1" xr:uid="{00000000-0004-0000-0000-000006000000}"/>
  </hyperlinks>
  <pageMargins left="0.70866141732283472" right="0.70866141732283472" top="0.74803149606299213" bottom="0.74803149606299213" header="0.31496062992125984" footer="0.31496062992125984"/>
  <pageSetup paperSize="9" scale="5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P44"/>
  <sheetViews>
    <sheetView zoomScaleNormal="100" workbookViewId="0">
      <pane ySplit="11" topLeftCell="A12" activePane="bottomLeft" state="frozen"/>
      <selection pane="bottomLeft" activeCell="B2" sqref="B2"/>
    </sheetView>
  </sheetViews>
  <sheetFormatPr defaultColWidth="9.140625" defaultRowHeight="12.75"/>
  <cols>
    <col min="1" max="1" width="0.5703125" style="5" customWidth="1"/>
    <col min="2" max="2" width="8.42578125" style="5" customWidth="1"/>
    <col min="3" max="3" width="14.7109375" style="5" customWidth="1"/>
    <col min="4" max="4" width="17.7109375" style="5" customWidth="1"/>
    <col min="5" max="5" width="14.7109375" style="5" customWidth="1"/>
    <col min="6" max="6" width="17.5703125" style="5" customWidth="1"/>
    <col min="7" max="7" width="14.7109375" style="5" bestFit="1" customWidth="1"/>
    <col min="8" max="8" width="17.7109375" style="5" customWidth="1"/>
    <col min="9" max="9" width="14.7109375" style="5" customWidth="1"/>
    <col min="10" max="10" width="17.7109375" style="5" customWidth="1"/>
    <col min="11" max="11" width="0.7109375" style="5" customWidth="1"/>
    <col min="12" max="12" width="9.140625" style="5"/>
    <col min="13" max="13" width="10.5703125" style="5" bestFit="1" customWidth="1"/>
    <col min="14" max="16384" width="9.140625" style="5"/>
  </cols>
  <sheetData>
    <row r="1" spans="1:14" ht="12.95" customHeight="1">
      <c r="B1" s="66" t="s">
        <v>71</v>
      </c>
      <c r="C1" s="66"/>
      <c r="D1" s="66"/>
      <c r="E1" s="66"/>
      <c r="F1" s="42"/>
      <c r="G1" s="42"/>
      <c r="H1" s="216" t="s">
        <v>541</v>
      </c>
      <c r="I1" s="216"/>
      <c r="J1" s="216"/>
      <c r="L1" s="42"/>
    </row>
    <row r="2" spans="1:14" ht="12.95" customHeight="1">
      <c r="B2" s="43"/>
      <c r="C2" s="44"/>
      <c r="D2" s="42"/>
      <c r="E2" s="42"/>
      <c r="F2" s="42"/>
      <c r="G2" s="42"/>
      <c r="H2" s="216" t="s">
        <v>561</v>
      </c>
      <c r="I2" s="216"/>
      <c r="J2" s="216"/>
      <c r="L2" s="42"/>
    </row>
    <row r="3" spans="1:14" ht="12.75" customHeight="1">
      <c r="B3" s="43"/>
      <c r="C3" s="44"/>
      <c r="D3" s="42"/>
      <c r="E3" s="42"/>
      <c r="F3" s="42"/>
      <c r="G3" s="42"/>
      <c r="H3" s="42"/>
      <c r="I3" s="42"/>
      <c r="J3" s="42"/>
      <c r="K3" s="42"/>
      <c r="L3" s="42"/>
    </row>
    <row r="4" spans="1:14" s="46" customFormat="1" ht="12.75" customHeight="1">
      <c r="A4" s="8" t="s">
        <v>501</v>
      </c>
    </row>
    <row r="5" spans="1:14" s="46" customFormat="1" ht="12.75" customHeight="1">
      <c r="A5" s="8" t="s">
        <v>488</v>
      </c>
    </row>
    <row r="6" spans="1:14" s="46" customFormat="1" ht="12.75" customHeight="1" thickBot="1">
      <c r="A6" s="8" t="s">
        <v>461</v>
      </c>
      <c r="B6" s="174"/>
      <c r="C6" s="174"/>
      <c r="D6" s="174"/>
      <c r="E6" s="174"/>
      <c r="F6" s="174"/>
      <c r="G6" s="174"/>
      <c r="H6" s="174"/>
      <c r="I6" s="174"/>
      <c r="J6" s="174"/>
    </row>
    <row r="7" spans="1:14" ht="12" customHeight="1" thickTop="1">
      <c r="A7" s="88"/>
    </row>
    <row r="8" spans="1:14" ht="13.5" customHeight="1">
      <c r="A8" s="189" t="s">
        <v>449</v>
      </c>
      <c r="B8" s="190"/>
      <c r="C8" s="217" t="s">
        <v>445</v>
      </c>
      <c r="D8" s="218"/>
      <c r="E8" s="219" t="s">
        <v>446</v>
      </c>
      <c r="F8" s="220"/>
      <c r="G8" s="219" t="s">
        <v>447</v>
      </c>
      <c r="H8" s="220"/>
      <c r="I8" s="219" t="s">
        <v>448</v>
      </c>
      <c r="J8" s="221"/>
      <c r="K8" s="155"/>
    </row>
    <row r="9" spans="1:14" ht="13.5" customHeight="1">
      <c r="A9" s="205"/>
      <c r="B9" s="202"/>
      <c r="C9" s="211" t="s">
        <v>42</v>
      </c>
      <c r="D9" s="212"/>
      <c r="E9" s="211" t="s">
        <v>442</v>
      </c>
      <c r="F9" s="212"/>
      <c r="G9" s="211" t="s">
        <v>443</v>
      </c>
      <c r="H9" s="212"/>
      <c r="I9" s="211" t="s">
        <v>444</v>
      </c>
      <c r="J9" s="213"/>
      <c r="K9" s="90"/>
    </row>
    <row r="10" spans="1:14" s="95" customFormat="1" ht="43.5" customHeight="1">
      <c r="A10" s="205"/>
      <c r="B10" s="202"/>
      <c r="C10" s="9" t="s">
        <v>509</v>
      </c>
      <c r="D10" s="9" t="s">
        <v>512</v>
      </c>
      <c r="E10" s="60" t="s">
        <v>509</v>
      </c>
      <c r="F10" s="57" t="s">
        <v>512</v>
      </c>
      <c r="G10" s="9" t="s">
        <v>509</v>
      </c>
      <c r="H10" s="9" t="s">
        <v>512</v>
      </c>
      <c r="I10" s="78" t="s">
        <v>509</v>
      </c>
      <c r="J10" s="9" t="s">
        <v>512</v>
      </c>
      <c r="K10" s="20"/>
    </row>
    <row r="11" spans="1:14" s="95" customFormat="1" ht="36.75" customHeight="1">
      <c r="A11" s="214"/>
      <c r="B11" s="215"/>
      <c r="C11" s="68" t="s">
        <v>508</v>
      </c>
      <c r="D11" s="68" t="s">
        <v>510</v>
      </c>
      <c r="E11" s="58" t="s">
        <v>508</v>
      </c>
      <c r="F11" s="96" t="s">
        <v>510</v>
      </c>
      <c r="G11" s="68" t="s">
        <v>508</v>
      </c>
      <c r="H11" s="68" t="s">
        <v>510</v>
      </c>
      <c r="I11" s="58" t="s">
        <v>508</v>
      </c>
      <c r="J11" s="68" t="s">
        <v>510</v>
      </c>
      <c r="K11" s="24"/>
    </row>
    <row r="12" spans="1:14" ht="21" customHeight="1">
      <c r="A12" s="69"/>
      <c r="B12" s="98" t="s">
        <v>312</v>
      </c>
      <c r="C12" s="100">
        <f>E12+G12+I12</f>
        <v>16665</v>
      </c>
      <c r="D12" s="100">
        <f>F12+H12+J12</f>
        <v>77463</v>
      </c>
      <c r="E12" s="100">
        <f>E13+E18+E27</f>
        <v>8007</v>
      </c>
      <c r="F12" s="100">
        <f t="shared" ref="F12:J12" si="0">F13+F18+F27</f>
        <v>7228</v>
      </c>
      <c r="G12" s="100">
        <f t="shared" si="0"/>
        <v>7450</v>
      </c>
      <c r="H12" s="100">
        <f t="shared" si="0"/>
        <v>25876</v>
      </c>
      <c r="I12" s="100">
        <f t="shared" si="0"/>
        <v>1208</v>
      </c>
      <c r="J12" s="100">
        <f t="shared" si="0"/>
        <v>44359</v>
      </c>
      <c r="K12" s="19"/>
      <c r="M12" s="176"/>
      <c r="N12" s="176"/>
    </row>
    <row r="13" spans="1:14" ht="21" customHeight="1">
      <c r="A13" s="35"/>
      <c r="B13" s="101">
        <v>45</v>
      </c>
      <c r="C13" s="103">
        <f>E13+G13+I13</f>
        <v>3356</v>
      </c>
      <c r="D13" s="103">
        <f t="shared" ref="D13:D27" si="1">F13+H13+J13</f>
        <v>9577</v>
      </c>
      <c r="E13" s="103">
        <f>SUM(E14:E17)</f>
        <v>1796</v>
      </c>
      <c r="F13" s="103">
        <f t="shared" ref="F13:J13" si="2">SUM(F14:F17)</f>
        <v>1668</v>
      </c>
      <c r="G13" s="103">
        <f t="shared" si="2"/>
        <v>1464</v>
      </c>
      <c r="H13" s="103">
        <f t="shared" si="2"/>
        <v>4638</v>
      </c>
      <c r="I13" s="103">
        <f t="shared" si="2"/>
        <v>96</v>
      </c>
      <c r="J13" s="103">
        <f t="shared" si="2"/>
        <v>3271</v>
      </c>
      <c r="K13" s="20"/>
      <c r="M13" s="176"/>
      <c r="N13" s="176"/>
    </row>
    <row r="14" spans="1:14" ht="21" customHeight="1">
      <c r="A14" s="35"/>
      <c r="B14" s="106" t="s">
        <v>332</v>
      </c>
      <c r="C14" s="105">
        <v>436</v>
      </c>
      <c r="D14" s="105">
        <v>1992</v>
      </c>
      <c r="E14" s="105">
        <v>242</v>
      </c>
      <c r="F14" s="105">
        <v>211</v>
      </c>
      <c r="G14" s="105">
        <v>174</v>
      </c>
      <c r="H14" s="105">
        <v>524</v>
      </c>
      <c r="I14" s="105">
        <v>20</v>
      </c>
      <c r="J14" s="105">
        <v>1257</v>
      </c>
      <c r="K14" s="20"/>
      <c r="M14" s="176"/>
      <c r="N14" s="176"/>
    </row>
    <row r="15" spans="1:14" ht="21" customHeight="1">
      <c r="A15" s="35"/>
      <c r="B15" s="106" t="s">
        <v>335</v>
      </c>
      <c r="C15" s="105">
        <v>2360</v>
      </c>
      <c r="D15" s="105">
        <v>5194</v>
      </c>
      <c r="E15" s="105">
        <v>1286</v>
      </c>
      <c r="F15" s="105">
        <v>1214</v>
      </c>
      <c r="G15" s="105">
        <v>1028</v>
      </c>
      <c r="H15" s="105">
        <v>3235</v>
      </c>
      <c r="I15" s="105">
        <v>46</v>
      </c>
      <c r="J15" s="105">
        <v>745</v>
      </c>
      <c r="K15" s="20"/>
      <c r="M15" s="176"/>
      <c r="N15" s="176"/>
    </row>
    <row r="16" spans="1:14" ht="21" customHeight="1">
      <c r="A16" s="35"/>
      <c r="B16" s="106" t="s">
        <v>337</v>
      </c>
      <c r="C16" s="105">
        <v>438</v>
      </c>
      <c r="D16" s="105">
        <v>2161</v>
      </c>
      <c r="E16" s="105">
        <v>183</v>
      </c>
      <c r="F16" s="105">
        <v>167</v>
      </c>
      <c r="G16" s="105">
        <v>228</v>
      </c>
      <c r="H16" s="105">
        <v>764</v>
      </c>
      <c r="I16" s="105">
        <v>27</v>
      </c>
      <c r="J16" s="105">
        <v>1230</v>
      </c>
      <c r="K16" s="20"/>
      <c r="M16" s="176"/>
      <c r="N16" s="176"/>
    </row>
    <row r="17" spans="1:14" ht="21" customHeight="1">
      <c r="A17" s="35"/>
      <c r="B17" s="178" t="s">
        <v>560</v>
      </c>
      <c r="C17" s="105">
        <v>122</v>
      </c>
      <c r="D17" s="105">
        <v>230</v>
      </c>
      <c r="E17" s="105">
        <v>85</v>
      </c>
      <c r="F17" s="105">
        <v>76</v>
      </c>
      <c r="G17" s="105">
        <v>34</v>
      </c>
      <c r="H17" s="105">
        <v>115</v>
      </c>
      <c r="I17" s="105">
        <v>3</v>
      </c>
      <c r="J17" s="105">
        <v>39</v>
      </c>
      <c r="K17" s="20"/>
      <c r="M17" s="176"/>
      <c r="N17" s="176"/>
    </row>
    <row r="18" spans="1:14" ht="21" customHeight="1">
      <c r="A18" s="35"/>
      <c r="B18" s="101">
        <v>46</v>
      </c>
      <c r="C18" s="103">
        <f t="shared" ref="C18:C27" si="3">E18+G18+I18</f>
        <v>4480</v>
      </c>
      <c r="D18" s="103">
        <f t="shared" si="1"/>
        <v>26514</v>
      </c>
      <c r="E18" s="103">
        <f>SUM(E19:E26)</f>
        <v>1932</v>
      </c>
      <c r="F18" s="103">
        <f t="shared" ref="F18:J18" si="4">SUM(F19:F26)</f>
        <v>1700</v>
      </c>
      <c r="G18" s="103">
        <f t="shared" si="4"/>
        <v>1964</v>
      </c>
      <c r="H18" s="103">
        <f t="shared" si="4"/>
        <v>7231</v>
      </c>
      <c r="I18" s="103">
        <f t="shared" si="4"/>
        <v>584</v>
      </c>
      <c r="J18" s="103">
        <f t="shared" si="4"/>
        <v>17583</v>
      </c>
      <c r="K18" s="20"/>
      <c r="M18" s="176"/>
      <c r="N18" s="176"/>
    </row>
    <row r="19" spans="1:14" ht="21" customHeight="1">
      <c r="A19" s="35"/>
      <c r="B19" s="106" t="s">
        <v>342</v>
      </c>
      <c r="C19" s="105">
        <v>536</v>
      </c>
      <c r="D19" s="105">
        <v>1840</v>
      </c>
      <c r="E19" s="105">
        <v>266</v>
      </c>
      <c r="F19" s="105">
        <v>239</v>
      </c>
      <c r="G19" s="105">
        <v>229</v>
      </c>
      <c r="H19" s="105">
        <v>779</v>
      </c>
      <c r="I19" s="105">
        <v>41</v>
      </c>
      <c r="J19" s="105">
        <v>822</v>
      </c>
      <c r="K19" s="20"/>
      <c r="M19" s="176"/>
      <c r="N19" s="176"/>
    </row>
    <row r="20" spans="1:14" ht="21" customHeight="1">
      <c r="A20" s="35"/>
      <c r="B20" s="106" t="s">
        <v>352</v>
      </c>
      <c r="C20" s="105">
        <v>64</v>
      </c>
      <c r="D20" s="105">
        <v>322</v>
      </c>
      <c r="E20" s="105">
        <v>29</v>
      </c>
      <c r="F20" s="105">
        <v>26</v>
      </c>
      <c r="G20" s="105">
        <v>25</v>
      </c>
      <c r="H20" s="105">
        <v>101</v>
      </c>
      <c r="I20" s="105">
        <v>10</v>
      </c>
      <c r="J20" s="105">
        <v>195</v>
      </c>
      <c r="K20" s="20"/>
      <c r="M20" s="176"/>
      <c r="N20" s="176"/>
    </row>
    <row r="21" spans="1:14" ht="21" customHeight="1">
      <c r="A21" s="35"/>
      <c r="B21" s="106" t="s">
        <v>357</v>
      </c>
      <c r="C21" s="105">
        <v>890</v>
      </c>
      <c r="D21" s="105">
        <v>8067</v>
      </c>
      <c r="E21" s="105">
        <v>358</v>
      </c>
      <c r="F21" s="105">
        <v>315</v>
      </c>
      <c r="G21" s="105">
        <v>374</v>
      </c>
      <c r="H21" s="105">
        <v>1450</v>
      </c>
      <c r="I21" s="105">
        <v>158</v>
      </c>
      <c r="J21" s="105">
        <v>6302</v>
      </c>
      <c r="K21" s="20"/>
      <c r="M21" s="176"/>
      <c r="N21" s="176"/>
    </row>
    <row r="22" spans="1:14" ht="21" customHeight="1">
      <c r="A22" s="35"/>
      <c r="B22" s="106" t="s">
        <v>367</v>
      </c>
      <c r="C22" s="105">
        <v>1173</v>
      </c>
      <c r="D22" s="105">
        <v>6801</v>
      </c>
      <c r="E22" s="105">
        <v>494</v>
      </c>
      <c r="F22" s="105">
        <v>442</v>
      </c>
      <c r="G22" s="105">
        <v>534</v>
      </c>
      <c r="H22" s="105">
        <v>1961</v>
      </c>
      <c r="I22" s="105">
        <v>145</v>
      </c>
      <c r="J22" s="105">
        <v>4398</v>
      </c>
      <c r="K22" s="20"/>
      <c r="M22" s="176"/>
      <c r="N22" s="176"/>
    </row>
    <row r="23" spans="1:14" ht="21" customHeight="1">
      <c r="A23" s="35"/>
      <c r="B23" s="106" t="s">
        <v>377</v>
      </c>
      <c r="C23" s="105">
        <v>166</v>
      </c>
      <c r="D23" s="105">
        <v>1087</v>
      </c>
      <c r="E23" s="105">
        <v>85</v>
      </c>
      <c r="F23" s="105">
        <v>77</v>
      </c>
      <c r="G23" s="105">
        <v>58</v>
      </c>
      <c r="H23" s="105">
        <v>221</v>
      </c>
      <c r="I23" s="105">
        <v>23</v>
      </c>
      <c r="J23" s="105">
        <v>789</v>
      </c>
      <c r="K23" s="20"/>
      <c r="M23" s="176"/>
      <c r="N23" s="176"/>
    </row>
    <row r="24" spans="1:14" ht="21" customHeight="1">
      <c r="A24" s="35"/>
      <c r="B24" s="106" t="s">
        <v>380</v>
      </c>
      <c r="C24" s="105">
        <v>444</v>
      </c>
      <c r="D24" s="105">
        <v>2253</v>
      </c>
      <c r="E24" s="105">
        <v>164</v>
      </c>
      <c r="F24" s="105">
        <v>149</v>
      </c>
      <c r="G24" s="105">
        <v>222</v>
      </c>
      <c r="H24" s="105">
        <v>837</v>
      </c>
      <c r="I24" s="105">
        <v>58</v>
      </c>
      <c r="J24" s="105">
        <v>1267</v>
      </c>
      <c r="K24" s="20"/>
      <c r="M24" s="176"/>
      <c r="N24" s="176"/>
    </row>
    <row r="25" spans="1:14" ht="21" customHeight="1">
      <c r="A25" s="35"/>
      <c r="B25" s="106" t="s">
        <v>386</v>
      </c>
      <c r="C25" s="105">
        <v>700</v>
      </c>
      <c r="D25" s="105">
        <v>4725</v>
      </c>
      <c r="E25" s="105">
        <v>248</v>
      </c>
      <c r="F25" s="105">
        <v>214</v>
      </c>
      <c r="G25" s="105">
        <v>325</v>
      </c>
      <c r="H25" s="105">
        <v>1185</v>
      </c>
      <c r="I25" s="105">
        <v>127</v>
      </c>
      <c r="J25" s="105">
        <v>3326</v>
      </c>
      <c r="K25" s="20"/>
      <c r="M25" s="176"/>
      <c r="N25" s="176"/>
    </row>
    <row r="26" spans="1:14" ht="21" customHeight="1">
      <c r="A26" s="35"/>
      <c r="B26" s="106" t="s">
        <v>394</v>
      </c>
      <c r="C26" s="105">
        <v>507</v>
      </c>
      <c r="D26" s="105">
        <v>1419</v>
      </c>
      <c r="E26" s="105">
        <v>288</v>
      </c>
      <c r="F26" s="105">
        <v>238</v>
      </c>
      <c r="G26" s="105">
        <v>197</v>
      </c>
      <c r="H26" s="105">
        <v>697</v>
      </c>
      <c r="I26" s="105">
        <v>22</v>
      </c>
      <c r="J26" s="105">
        <v>484</v>
      </c>
      <c r="K26" s="20"/>
      <c r="M26" s="176"/>
      <c r="N26" s="176"/>
    </row>
    <row r="27" spans="1:14" ht="21" customHeight="1">
      <c r="A27" s="35"/>
      <c r="B27" s="101">
        <v>47</v>
      </c>
      <c r="C27" s="103">
        <f t="shared" si="3"/>
        <v>8829</v>
      </c>
      <c r="D27" s="103">
        <f t="shared" si="1"/>
        <v>41372</v>
      </c>
      <c r="E27" s="103">
        <f t="shared" ref="E27:J27" si="5">SUM(E28:E36)</f>
        <v>4279</v>
      </c>
      <c r="F27" s="103">
        <f t="shared" si="5"/>
        <v>3860</v>
      </c>
      <c r="G27" s="103">
        <f t="shared" si="5"/>
        <v>4022</v>
      </c>
      <c r="H27" s="103">
        <f t="shared" si="5"/>
        <v>14007</v>
      </c>
      <c r="I27" s="103">
        <f t="shared" si="5"/>
        <v>528</v>
      </c>
      <c r="J27" s="103">
        <f t="shared" si="5"/>
        <v>23505</v>
      </c>
      <c r="K27" s="20"/>
      <c r="M27" s="176"/>
      <c r="N27" s="176"/>
    </row>
    <row r="28" spans="1:14" ht="21" customHeight="1">
      <c r="A28" s="35"/>
      <c r="B28" s="106" t="s">
        <v>396</v>
      </c>
      <c r="C28" s="105">
        <v>1469</v>
      </c>
      <c r="D28" s="105">
        <v>14639</v>
      </c>
      <c r="E28" s="105">
        <v>564</v>
      </c>
      <c r="F28" s="105">
        <v>507</v>
      </c>
      <c r="G28" s="105">
        <v>768</v>
      </c>
      <c r="H28" s="105">
        <v>2768</v>
      </c>
      <c r="I28" s="105">
        <v>137</v>
      </c>
      <c r="J28" s="105">
        <v>11364</v>
      </c>
      <c r="K28" s="20"/>
      <c r="M28" s="176"/>
      <c r="N28" s="176"/>
    </row>
    <row r="29" spans="1:14" ht="21" customHeight="1">
      <c r="A29" s="35"/>
      <c r="B29" s="106" t="s">
        <v>399</v>
      </c>
      <c r="C29" s="105">
        <v>716</v>
      </c>
      <c r="D29" s="105">
        <v>2458</v>
      </c>
      <c r="E29" s="105">
        <v>361</v>
      </c>
      <c r="F29" s="105">
        <v>328</v>
      </c>
      <c r="G29" s="105">
        <v>313</v>
      </c>
      <c r="H29" s="105">
        <v>1137</v>
      </c>
      <c r="I29" s="105">
        <v>42</v>
      </c>
      <c r="J29" s="105">
        <v>993</v>
      </c>
      <c r="K29" s="20"/>
      <c r="M29" s="176"/>
      <c r="N29" s="176"/>
    </row>
    <row r="30" spans="1:14" ht="21" customHeight="1">
      <c r="A30" s="35"/>
      <c r="B30" s="106" t="s">
        <v>407</v>
      </c>
      <c r="C30" s="105">
        <v>292</v>
      </c>
      <c r="D30" s="105">
        <v>1583</v>
      </c>
      <c r="E30" s="105">
        <v>34</v>
      </c>
      <c r="F30" s="105">
        <v>29</v>
      </c>
      <c r="G30" s="105">
        <v>219</v>
      </c>
      <c r="H30" s="105">
        <v>1043</v>
      </c>
      <c r="I30" s="105">
        <v>39</v>
      </c>
      <c r="J30" s="105">
        <v>511</v>
      </c>
      <c r="K30" s="20"/>
      <c r="M30" s="176"/>
      <c r="N30" s="176"/>
    </row>
    <row r="31" spans="1:14" ht="21" customHeight="1">
      <c r="A31" s="35"/>
      <c r="B31" s="106" t="s">
        <v>409</v>
      </c>
      <c r="C31" s="105">
        <v>422</v>
      </c>
      <c r="D31" s="105">
        <v>1578</v>
      </c>
      <c r="E31" s="105">
        <v>205</v>
      </c>
      <c r="F31" s="105">
        <v>194</v>
      </c>
      <c r="G31" s="105">
        <v>199</v>
      </c>
      <c r="H31" s="105">
        <v>645</v>
      </c>
      <c r="I31" s="105">
        <v>18</v>
      </c>
      <c r="J31" s="105">
        <v>739</v>
      </c>
      <c r="K31" s="20"/>
      <c r="M31" s="176"/>
      <c r="N31" s="176"/>
    </row>
    <row r="32" spans="1:14" ht="21" customHeight="1">
      <c r="A32" s="35"/>
      <c r="B32" s="106" t="s">
        <v>413</v>
      </c>
      <c r="C32" s="105">
        <v>1078</v>
      </c>
      <c r="D32" s="105">
        <v>5792</v>
      </c>
      <c r="E32" s="105">
        <v>425</v>
      </c>
      <c r="F32" s="105">
        <v>392</v>
      </c>
      <c r="G32" s="105">
        <v>563</v>
      </c>
      <c r="H32" s="105">
        <v>2103</v>
      </c>
      <c r="I32" s="105">
        <v>90</v>
      </c>
      <c r="J32" s="105">
        <v>3297</v>
      </c>
      <c r="K32" s="20"/>
      <c r="M32" s="176"/>
      <c r="N32" s="176"/>
    </row>
    <row r="33" spans="1:16" ht="21" customHeight="1">
      <c r="A33" s="35"/>
      <c r="B33" s="106" t="s">
        <v>419</v>
      </c>
      <c r="C33" s="105">
        <v>375</v>
      </c>
      <c r="D33" s="105">
        <v>1049</v>
      </c>
      <c r="E33" s="105">
        <v>200</v>
      </c>
      <c r="F33" s="105">
        <v>185</v>
      </c>
      <c r="G33" s="105">
        <v>158</v>
      </c>
      <c r="H33" s="105">
        <v>500</v>
      </c>
      <c r="I33" s="105">
        <v>17</v>
      </c>
      <c r="J33" s="105">
        <v>364</v>
      </c>
      <c r="K33" s="20"/>
      <c r="M33" s="176"/>
      <c r="N33" s="176"/>
    </row>
    <row r="34" spans="1:16" ht="21" customHeight="1">
      <c r="A34" s="35"/>
      <c r="B34" s="106" t="s">
        <v>425</v>
      </c>
      <c r="C34" s="105">
        <v>3643</v>
      </c>
      <c r="D34" s="105">
        <v>13063</v>
      </c>
      <c r="E34" s="105">
        <v>1795</v>
      </c>
      <c r="F34" s="105">
        <v>1625</v>
      </c>
      <c r="G34" s="105">
        <v>1673</v>
      </c>
      <c r="H34" s="105">
        <v>5433</v>
      </c>
      <c r="I34" s="105">
        <v>175</v>
      </c>
      <c r="J34" s="105">
        <v>6005</v>
      </c>
      <c r="K34" s="20"/>
      <c r="M34" s="176"/>
      <c r="N34" s="176"/>
    </row>
    <row r="35" spans="1:16" ht="21" customHeight="1">
      <c r="A35" s="35"/>
      <c r="B35" s="106" t="s">
        <v>435</v>
      </c>
      <c r="C35" s="105">
        <v>68</v>
      </c>
      <c r="D35" s="105">
        <v>83</v>
      </c>
      <c r="E35" s="105">
        <v>59</v>
      </c>
      <c r="F35" s="105">
        <v>54</v>
      </c>
      <c r="G35" s="105">
        <v>9</v>
      </c>
      <c r="H35" s="105">
        <v>29</v>
      </c>
      <c r="I35" s="105">
        <v>0</v>
      </c>
      <c r="J35" s="105">
        <v>0</v>
      </c>
      <c r="K35" s="20"/>
      <c r="M35" s="176"/>
      <c r="N35" s="176"/>
    </row>
    <row r="36" spans="1:16" ht="21" customHeight="1">
      <c r="A36" s="35"/>
      <c r="B36" s="106" t="s">
        <v>439</v>
      </c>
      <c r="C36" s="105">
        <v>766</v>
      </c>
      <c r="D36" s="105">
        <v>1127</v>
      </c>
      <c r="E36" s="105">
        <v>636</v>
      </c>
      <c r="F36" s="105">
        <v>546</v>
      </c>
      <c r="G36" s="105">
        <v>120</v>
      </c>
      <c r="H36" s="105">
        <v>349</v>
      </c>
      <c r="I36" s="105">
        <v>10</v>
      </c>
      <c r="J36" s="105">
        <v>232</v>
      </c>
      <c r="K36" s="20"/>
      <c r="M36" s="176"/>
      <c r="N36" s="176"/>
    </row>
    <row r="37" spans="1:16" ht="3.75" customHeight="1">
      <c r="A37" s="21"/>
      <c r="B37" s="24"/>
      <c r="C37" s="22"/>
      <c r="D37" s="22"/>
      <c r="E37" s="22"/>
      <c r="F37" s="22"/>
      <c r="G37" s="22"/>
      <c r="H37" s="22"/>
      <c r="I37" s="22"/>
      <c r="J37" s="22"/>
      <c r="K37" s="24"/>
      <c r="M37" s="176"/>
      <c r="N37" s="176"/>
    </row>
    <row r="38" spans="1:16" ht="13.5" customHeight="1" thickBot="1">
      <c r="L38" s="13"/>
      <c r="M38" s="13"/>
    </row>
    <row r="39" spans="1:16" ht="14.25" customHeight="1" thickTop="1">
      <c r="A39" s="14"/>
      <c r="B39" s="14" t="s">
        <v>562</v>
      </c>
      <c r="C39" s="14"/>
      <c r="D39" s="14"/>
      <c r="E39" s="14"/>
      <c r="F39" s="14"/>
      <c r="G39" s="14"/>
      <c r="H39" s="14"/>
      <c r="I39" s="14"/>
      <c r="J39" s="14"/>
      <c r="K39" s="14"/>
      <c r="L39" s="32"/>
      <c r="M39" s="32"/>
      <c r="N39" s="32"/>
      <c r="O39" s="32"/>
      <c r="P39" s="32"/>
    </row>
    <row r="40" spans="1:16" ht="5.25" customHeight="1">
      <c r="B40" s="16"/>
      <c r="K40" s="13"/>
    </row>
    <row r="41" spans="1:16" ht="12" customHeight="1">
      <c r="B41" s="17" t="s">
        <v>540</v>
      </c>
      <c r="K41" s="13"/>
    </row>
    <row r="43" spans="1:16">
      <c r="C43" s="176"/>
      <c r="D43" s="176"/>
      <c r="E43" s="176"/>
      <c r="F43" s="176"/>
      <c r="G43" s="176"/>
      <c r="H43" s="176"/>
      <c r="I43" s="176"/>
      <c r="J43" s="176"/>
      <c r="K43" s="176">
        <f t="shared" ref="K43" si="6">SUM(K12:K36)/3</f>
        <v>0</v>
      </c>
    </row>
    <row r="44" spans="1:16">
      <c r="C44" s="176"/>
      <c r="D44" s="176"/>
      <c r="E44" s="176"/>
      <c r="F44" s="176"/>
      <c r="G44" s="176"/>
      <c r="H44" s="176"/>
      <c r="I44" s="176"/>
      <c r="J44" s="176"/>
    </row>
  </sheetData>
  <mergeCells count="11">
    <mergeCell ref="H1:J1"/>
    <mergeCell ref="H2:J2"/>
    <mergeCell ref="C8:D8"/>
    <mergeCell ref="E8:F8"/>
    <mergeCell ref="G8:H8"/>
    <mergeCell ref="I8:J8"/>
    <mergeCell ref="C9:D9"/>
    <mergeCell ref="E9:F9"/>
    <mergeCell ref="G9:H9"/>
    <mergeCell ref="I9:J9"/>
    <mergeCell ref="A8:B11"/>
  </mergeCells>
  <hyperlinks>
    <hyperlink ref="B1" location="'Περιεχόμενα-Contents'!A1" display="Περιεχόμενα - Contents" xr:uid="{00000000-0004-0000-0900-000000000000}"/>
  </hyperlinks>
  <pageMargins left="0.70866141732283472" right="0.70866141732283472" top="0.74803149606299213" bottom="0.74803149606299213" header="0.31496062992125984" footer="0.31496062992125984"/>
  <pageSetup paperSize="9" scale="91" orientation="landscape" r:id="rId1"/>
  <rowBreaks count="1" manualBreakCount="1">
    <brk id="26" max="10" man="1"/>
  </rowBreaks>
  <ignoredErrors>
    <ignoredError sqref="K18:L26 C37:D37 C12:D12 C18 D18:J18 D27:L27 C13:D13 F13:L13 C27 F12:L12 E12:E13"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N45"/>
  <sheetViews>
    <sheetView zoomScaleNormal="100" workbookViewId="0">
      <pane ySplit="12" topLeftCell="A13" activePane="bottomLeft" state="frozen"/>
      <selection pane="bottomLeft" activeCell="B2" sqref="B2"/>
    </sheetView>
  </sheetViews>
  <sheetFormatPr defaultColWidth="9.140625" defaultRowHeight="12.75"/>
  <cols>
    <col min="1" max="1" width="0.5703125" style="5" customWidth="1"/>
    <col min="2" max="2" width="8.42578125" style="5" customWidth="1"/>
    <col min="3" max="8" width="20.28515625" style="5" customWidth="1"/>
    <col min="9" max="9" width="1.28515625" style="5" customWidth="1"/>
    <col min="10" max="10" width="14.28515625" style="5" bestFit="1" customWidth="1"/>
    <col min="11" max="16384" width="9.140625" style="5"/>
  </cols>
  <sheetData>
    <row r="1" spans="1:14" ht="12.95" customHeight="1">
      <c r="B1" s="66" t="s">
        <v>71</v>
      </c>
      <c r="C1" s="66"/>
      <c r="D1" s="66"/>
      <c r="E1" s="66"/>
      <c r="F1" s="216" t="s">
        <v>541</v>
      </c>
      <c r="G1" s="216"/>
      <c r="H1" s="216"/>
      <c r="J1" s="42"/>
    </row>
    <row r="2" spans="1:14" ht="12.95" customHeight="1">
      <c r="B2" s="43"/>
      <c r="C2" s="44"/>
      <c r="D2" s="42"/>
      <c r="E2" s="42"/>
      <c r="F2" s="216" t="s">
        <v>561</v>
      </c>
      <c r="G2" s="216"/>
      <c r="H2" s="216"/>
      <c r="J2" s="42"/>
    </row>
    <row r="3" spans="1:14" ht="12.75" customHeight="1">
      <c r="B3" s="43"/>
      <c r="C3" s="44"/>
      <c r="D3" s="42"/>
      <c r="E3" s="42"/>
      <c r="F3" s="42"/>
      <c r="G3" s="42"/>
      <c r="H3" s="42"/>
      <c r="I3" s="42"/>
      <c r="J3" s="42"/>
    </row>
    <row r="4" spans="1:14" s="46" customFormat="1" ht="12.75" customHeight="1">
      <c r="A4" s="8" t="s">
        <v>462</v>
      </c>
    </row>
    <row r="5" spans="1:14" s="46" customFormat="1" ht="12.75" customHeight="1">
      <c r="A5" s="8"/>
      <c r="C5" s="8" t="s">
        <v>463</v>
      </c>
    </row>
    <row r="6" spans="1:14" s="46" customFormat="1" ht="12.75" customHeight="1" thickBot="1">
      <c r="A6" s="8" t="s">
        <v>464</v>
      </c>
      <c r="B6" s="174"/>
      <c r="C6" s="174"/>
      <c r="D6" s="174"/>
      <c r="E6" s="174"/>
      <c r="F6" s="174"/>
      <c r="G6" s="174"/>
      <c r="H6" s="174"/>
    </row>
    <row r="7" spans="1:14" s="46" customFormat="1" ht="7.5" customHeight="1" thickTop="1">
      <c r="A7" s="8"/>
    </row>
    <row r="8" spans="1:14" ht="12" customHeight="1">
      <c r="H8" s="93"/>
      <c r="I8" s="67" t="s">
        <v>0</v>
      </c>
      <c r="N8" s="67"/>
    </row>
    <row r="9" spans="1:14" ht="13.5" customHeight="1">
      <c r="A9" s="189" t="s">
        <v>449</v>
      </c>
      <c r="B9" s="190"/>
      <c r="C9" s="217" t="s">
        <v>445</v>
      </c>
      <c r="D9" s="218"/>
      <c r="E9" s="219" t="s">
        <v>517</v>
      </c>
      <c r="F9" s="220"/>
      <c r="G9" s="219" t="s">
        <v>448</v>
      </c>
      <c r="H9" s="221"/>
      <c r="I9" s="19"/>
    </row>
    <row r="10" spans="1:14" ht="13.5" customHeight="1">
      <c r="A10" s="205"/>
      <c r="B10" s="202"/>
      <c r="C10" s="211" t="s">
        <v>42</v>
      </c>
      <c r="D10" s="212"/>
      <c r="E10" s="211" t="s">
        <v>518</v>
      </c>
      <c r="F10" s="212"/>
      <c r="G10" s="211" t="s">
        <v>444</v>
      </c>
      <c r="H10" s="213"/>
      <c r="I10" s="24"/>
    </row>
    <row r="11" spans="1:14" s="95" customFormat="1" ht="57" customHeight="1">
      <c r="A11" s="205"/>
      <c r="B11" s="202"/>
      <c r="C11" s="60" t="s">
        <v>566</v>
      </c>
      <c r="D11" s="57" t="s">
        <v>515</v>
      </c>
      <c r="E11" s="60" t="s">
        <v>566</v>
      </c>
      <c r="F11" s="57" t="s">
        <v>515</v>
      </c>
      <c r="G11" s="9" t="s">
        <v>566</v>
      </c>
      <c r="H11" s="9" t="s">
        <v>515</v>
      </c>
      <c r="I11" s="94"/>
    </row>
    <row r="12" spans="1:14" s="95" customFormat="1" ht="37.5" customHeight="1">
      <c r="A12" s="214"/>
      <c r="B12" s="215"/>
      <c r="C12" s="58" t="s">
        <v>317</v>
      </c>
      <c r="D12" s="96" t="s">
        <v>572</v>
      </c>
      <c r="E12" s="58" t="s">
        <v>317</v>
      </c>
      <c r="F12" s="96" t="s">
        <v>573</v>
      </c>
      <c r="G12" s="68" t="s">
        <v>317</v>
      </c>
      <c r="H12" s="68" t="s">
        <v>572</v>
      </c>
      <c r="I12" s="97"/>
    </row>
    <row r="13" spans="1:14" ht="21" customHeight="1">
      <c r="A13" s="69"/>
      <c r="B13" s="98" t="s">
        <v>312</v>
      </c>
      <c r="C13" s="99">
        <f>E13+G13</f>
        <v>19341240</v>
      </c>
      <c r="D13" s="100">
        <f>F13+H13</f>
        <v>3395099</v>
      </c>
      <c r="E13" s="100">
        <f>E14+E19+E28</f>
        <v>5891220</v>
      </c>
      <c r="F13" s="100">
        <f>F14+F19+F28</f>
        <v>1008277</v>
      </c>
      <c r="G13" s="100">
        <f>G14+G19+G28</f>
        <v>13450020</v>
      </c>
      <c r="H13" s="100">
        <f>H14+H19+H28</f>
        <v>2386822</v>
      </c>
      <c r="I13" s="19"/>
      <c r="J13" s="176"/>
      <c r="K13" s="176"/>
      <c r="L13" s="176"/>
    </row>
    <row r="14" spans="1:14" ht="21" customHeight="1">
      <c r="A14" s="35"/>
      <c r="B14" s="101">
        <v>45</v>
      </c>
      <c r="C14" s="102">
        <f t="shared" ref="C14:C28" si="0">E14+G14</f>
        <v>1530923</v>
      </c>
      <c r="D14" s="103">
        <f t="shared" ref="D14:D28" si="1">F14+H14</f>
        <v>311726</v>
      </c>
      <c r="E14" s="103">
        <f>SUM(E15:E18)</f>
        <v>638780</v>
      </c>
      <c r="F14" s="103">
        <f>SUM(F15:F18)</f>
        <v>137645</v>
      </c>
      <c r="G14" s="103">
        <f>SUM(G15:G18)</f>
        <v>892143</v>
      </c>
      <c r="H14" s="103">
        <f>SUM(H15:H18)</f>
        <v>174081</v>
      </c>
      <c r="I14" s="20"/>
      <c r="J14" s="176"/>
      <c r="K14" s="176"/>
      <c r="L14" s="176"/>
    </row>
    <row r="15" spans="1:14" ht="21" customHeight="1">
      <c r="A15" s="35"/>
      <c r="B15" s="106" t="s">
        <v>332</v>
      </c>
      <c r="C15" s="104">
        <v>913552</v>
      </c>
      <c r="D15" s="105">
        <v>126974</v>
      </c>
      <c r="E15" s="105">
        <v>264620</v>
      </c>
      <c r="F15" s="105">
        <v>26319</v>
      </c>
      <c r="G15" s="105">
        <v>648932</v>
      </c>
      <c r="H15" s="105">
        <v>100655</v>
      </c>
      <c r="I15" s="20"/>
      <c r="J15" s="176"/>
      <c r="K15" s="176"/>
      <c r="L15" s="176"/>
    </row>
    <row r="16" spans="1:14" ht="21" customHeight="1">
      <c r="A16" s="35"/>
      <c r="B16" s="106" t="s">
        <v>335</v>
      </c>
      <c r="C16" s="104">
        <v>306946</v>
      </c>
      <c r="D16" s="105">
        <v>104674</v>
      </c>
      <c r="E16" s="105">
        <v>255162</v>
      </c>
      <c r="F16" s="105">
        <v>84276</v>
      </c>
      <c r="G16" s="105">
        <v>51784</v>
      </c>
      <c r="H16" s="105">
        <v>20398</v>
      </c>
      <c r="I16" s="20"/>
      <c r="J16" s="176"/>
      <c r="K16" s="176"/>
      <c r="L16" s="176"/>
    </row>
    <row r="17" spans="1:14" ht="21" customHeight="1">
      <c r="A17" s="35"/>
      <c r="B17" s="106" t="s">
        <v>337</v>
      </c>
      <c r="C17" s="105">
        <v>278963</v>
      </c>
      <c r="D17" s="105">
        <v>73456</v>
      </c>
      <c r="E17" s="105">
        <v>97060</v>
      </c>
      <c r="F17" s="105">
        <v>23088</v>
      </c>
      <c r="G17" s="105">
        <v>181903</v>
      </c>
      <c r="H17" s="105">
        <v>50368</v>
      </c>
      <c r="I17" s="20"/>
      <c r="J17" s="176"/>
      <c r="K17" s="176"/>
      <c r="L17" s="176"/>
    </row>
    <row r="18" spans="1:14" ht="21" customHeight="1">
      <c r="A18" s="35"/>
      <c r="B18" s="178" t="s">
        <v>560</v>
      </c>
      <c r="C18" s="105">
        <v>31462</v>
      </c>
      <c r="D18" s="105">
        <v>6622</v>
      </c>
      <c r="E18" s="105">
        <v>21938</v>
      </c>
      <c r="F18" s="105">
        <v>3962</v>
      </c>
      <c r="G18" s="105">
        <v>9524</v>
      </c>
      <c r="H18" s="105">
        <v>2660</v>
      </c>
      <c r="I18" s="179"/>
      <c r="J18" s="105"/>
      <c r="M18" s="176"/>
      <c r="N18" s="176"/>
    </row>
    <row r="19" spans="1:14" ht="21" customHeight="1">
      <c r="A19" s="35"/>
      <c r="B19" s="101">
        <v>46</v>
      </c>
      <c r="C19" s="102">
        <f t="shared" si="0"/>
        <v>9825876</v>
      </c>
      <c r="D19" s="103">
        <f t="shared" si="1"/>
        <v>1736421</v>
      </c>
      <c r="E19" s="103">
        <f>SUM(E20:E27)</f>
        <v>2082886</v>
      </c>
      <c r="F19" s="103">
        <f t="shared" ref="F19:H19" si="2">SUM(F20:F27)</f>
        <v>408875</v>
      </c>
      <c r="G19" s="103">
        <f t="shared" si="2"/>
        <v>7742990</v>
      </c>
      <c r="H19" s="103">
        <f t="shared" si="2"/>
        <v>1327546</v>
      </c>
      <c r="I19" s="20"/>
      <c r="J19" s="176"/>
      <c r="K19" s="176"/>
      <c r="L19" s="176"/>
    </row>
    <row r="20" spans="1:14" ht="21" customHeight="1">
      <c r="A20" s="35"/>
      <c r="B20" s="106" t="s">
        <v>342</v>
      </c>
      <c r="C20" s="104">
        <v>536733</v>
      </c>
      <c r="D20" s="105">
        <v>278624</v>
      </c>
      <c r="E20" s="105">
        <v>187129</v>
      </c>
      <c r="F20" s="105">
        <v>115984</v>
      </c>
      <c r="G20" s="105">
        <v>349604</v>
      </c>
      <c r="H20" s="105">
        <v>162640</v>
      </c>
      <c r="I20" s="20"/>
      <c r="J20" s="176"/>
      <c r="K20" s="176"/>
      <c r="L20" s="176"/>
    </row>
    <row r="21" spans="1:14" ht="21" customHeight="1">
      <c r="A21" s="35"/>
      <c r="B21" s="106" t="s">
        <v>352</v>
      </c>
      <c r="C21" s="104">
        <v>280586</v>
      </c>
      <c r="D21" s="105">
        <v>12982</v>
      </c>
      <c r="E21" s="105">
        <v>199990</v>
      </c>
      <c r="F21" s="105">
        <v>4874</v>
      </c>
      <c r="G21" s="105">
        <v>80596</v>
      </c>
      <c r="H21" s="105">
        <v>8108</v>
      </c>
      <c r="I21" s="20"/>
      <c r="J21" s="176"/>
      <c r="K21" s="176"/>
      <c r="L21" s="176"/>
    </row>
    <row r="22" spans="1:14" ht="21" customHeight="1">
      <c r="A22" s="35"/>
      <c r="B22" s="106" t="s">
        <v>357</v>
      </c>
      <c r="C22" s="104">
        <v>2560725</v>
      </c>
      <c r="D22" s="105">
        <v>355213</v>
      </c>
      <c r="E22" s="105">
        <v>492531</v>
      </c>
      <c r="F22" s="105">
        <v>55240</v>
      </c>
      <c r="G22" s="105">
        <v>2068194</v>
      </c>
      <c r="H22" s="105">
        <v>299973</v>
      </c>
      <c r="I22" s="20"/>
      <c r="J22" s="176"/>
      <c r="K22" s="176"/>
      <c r="L22" s="176"/>
    </row>
    <row r="23" spans="1:14" ht="21" customHeight="1">
      <c r="A23" s="35"/>
      <c r="B23" s="106" t="s">
        <v>367</v>
      </c>
      <c r="C23" s="104">
        <v>2135636</v>
      </c>
      <c r="D23" s="105">
        <v>377589</v>
      </c>
      <c r="E23" s="105">
        <v>445954</v>
      </c>
      <c r="F23" s="105">
        <v>99721</v>
      </c>
      <c r="G23" s="105">
        <v>1689682</v>
      </c>
      <c r="H23" s="105">
        <v>277868</v>
      </c>
      <c r="I23" s="20"/>
      <c r="J23" s="176"/>
      <c r="K23" s="176"/>
      <c r="L23" s="176"/>
    </row>
    <row r="24" spans="1:14" ht="21" customHeight="1">
      <c r="A24" s="35"/>
      <c r="B24" s="106" t="s">
        <v>377</v>
      </c>
      <c r="C24" s="104">
        <v>396686</v>
      </c>
      <c r="D24" s="105">
        <v>51566</v>
      </c>
      <c r="E24" s="105">
        <v>80501</v>
      </c>
      <c r="F24" s="105">
        <v>7975</v>
      </c>
      <c r="G24" s="105">
        <v>316185</v>
      </c>
      <c r="H24" s="105">
        <v>43591</v>
      </c>
      <c r="I24" s="20"/>
      <c r="J24" s="176"/>
      <c r="K24" s="176"/>
      <c r="L24" s="176"/>
    </row>
    <row r="25" spans="1:14" ht="21" customHeight="1">
      <c r="A25" s="35"/>
      <c r="B25" s="106" t="s">
        <v>380</v>
      </c>
      <c r="C25" s="104">
        <v>424247</v>
      </c>
      <c r="D25" s="105">
        <v>112396</v>
      </c>
      <c r="E25" s="105">
        <v>160850</v>
      </c>
      <c r="F25" s="105">
        <v>40415</v>
      </c>
      <c r="G25" s="105">
        <v>263397</v>
      </c>
      <c r="H25" s="105">
        <v>71981</v>
      </c>
      <c r="I25" s="20"/>
      <c r="J25" s="176"/>
      <c r="K25" s="176"/>
      <c r="L25" s="176"/>
    </row>
    <row r="26" spans="1:14" ht="21" customHeight="1">
      <c r="A26" s="35"/>
      <c r="B26" s="106" t="s">
        <v>386</v>
      </c>
      <c r="C26" s="104">
        <v>3257482</v>
      </c>
      <c r="D26" s="105">
        <v>498281</v>
      </c>
      <c r="E26" s="105">
        <v>423358</v>
      </c>
      <c r="F26" s="105">
        <v>61233</v>
      </c>
      <c r="G26" s="105">
        <v>2834124</v>
      </c>
      <c r="H26" s="105">
        <v>437048</v>
      </c>
      <c r="I26" s="20"/>
      <c r="J26" s="176"/>
      <c r="K26" s="176"/>
      <c r="L26" s="176"/>
    </row>
    <row r="27" spans="1:14" ht="21" customHeight="1">
      <c r="A27" s="35"/>
      <c r="B27" s="106" t="s">
        <v>394</v>
      </c>
      <c r="C27" s="104">
        <v>233781</v>
      </c>
      <c r="D27" s="105">
        <v>49770</v>
      </c>
      <c r="E27" s="105">
        <v>92573</v>
      </c>
      <c r="F27" s="105">
        <v>23433</v>
      </c>
      <c r="G27" s="105">
        <v>141208</v>
      </c>
      <c r="H27" s="105">
        <v>26337</v>
      </c>
      <c r="I27" s="20"/>
      <c r="J27" s="176"/>
      <c r="K27" s="176"/>
      <c r="L27" s="176"/>
    </row>
    <row r="28" spans="1:14" ht="21" customHeight="1">
      <c r="A28" s="35"/>
      <c r="B28" s="101">
        <v>47</v>
      </c>
      <c r="C28" s="102">
        <f t="shared" si="0"/>
        <v>7984441</v>
      </c>
      <c r="D28" s="103">
        <f t="shared" si="1"/>
        <v>1346952</v>
      </c>
      <c r="E28" s="103">
        <f>SUM(E29:E37)</f>
        <v>3169554</v>
      </c>
      <c r="F28" s="103">
        <f t="shared" ref="F28:G28" si="3">SUM(F29:F37)</f>
        <v>461757</v>
      </c>
      <c r="G28" s="103">
        <f t="shared" si="3"/>
        <v>4814887</v>
      </c>
      <c r="H28" s="103">
        <v>885195</v>
      </c>
      <c r="I28" s="20"/>
      <c r="J28" s="176"/>
      <c r="K28" s="176"/>
      <c r="L28" s="176"/>
    </row>
    <row r="29" spans="1:14" ht="21" customHeight="1">
      <c r="A29" s="35"/>
      <c r="B29" s="106" t="s">
        <v>396</v>
      </c>
      <c r="C29" s="104">
        <v>3308699</v>
      </c>
      <c r="D29" s="105">
        <v>513057</v>
      </c>
      <c r="E29" s="105">
        <v>910819</v>
      </c>
      <c r="F29" s="105">
        <v>98604</v>
      </c>
      <c r="G29" s="105">
        <v>2397880</v>
      </c>
      <c r="H29" s="105">
        <v>414453</v>
      </c>
      <c r="I29" s="20"/>
      <c r="J29" s="176"/>
      <c r="K29" s="176"/>
      <c r="L29" s="176"/>
    </row>
    <row r="30" spans="1:14" ht="21" customHeight="1">
      <c r="A30" s="35"/>
      <c r="B30" s="106" t="s">
        <v>399</v>
      </c>
      <c r="C30" s="104">
        <v>497588</v>
      </c>
      <c r="D30" s="105">
        <v>72561</v>
      </c>
      <c r="E30" s="105">
        <v>284585</v>
      </c>
      <c r="F30" s="105">
        <v>37060</v>
      </c>
      <c r="G30" s="105">
        <v>213003</v>
      </c>
      <c r="H30" s="105">
        <v>35501</v>
      </c>
      <c r="I30" s="20"/>
      <c r="J30" s="176"/>
      <c r="K30" s="176"/>
      <c r="L30" s="176"/>
    </row>
    <row r="31" spans="1:14" ht="21" customHeight="1">
      <c r="A31" s="35"/>
      <c r="B31" s="106" t="s">
        <v>407</v>
      </c>
      <c r="C31" s="104">
        <v>876937</v>
      </c>
      <c r="D31" s="105">
        <v>42553</v>
      </c>
      <c r="E31" s="105">
        <v>559189</v>
      </c>
      <c r="F31" s="105">
        <v>25953</v>
      </c>
      <c r="G31" s="105">
        <v>317748</v>
      </c>
      <c r="H31" s="105">
        <v>16600</v>
      </c>
      <c r="I31" s="20"/>
      <c r="J31" s="176"/>
      <c r="K31" s="176"/>
      <c r="L31" s="176"/>
    </row>
    <row r="32" spans="1:14" ht="21" customHeight="1">
      <c r="A32" s="35"/>
      <c r="B32" s="106" t="s">
        <v>409</v>
      </c>
      <c r="C32" s="104">
        <v>333244</v>
      </c>
      <c r="D32" s="105">
        <v>57269</v>
      </c>
      <c r="E32" s="105">
        <v>137648</v>
      </c>
      <c r="F32" s="105">
        <v>31945</v>
      </c>
      <c r="G32" s="105">
        <v>195596</v>
      </c>
      <c r="H32" s="105">
        <v>25324</v>
      </c>
      <c r="I32" s="20"/>
      <c r="J32" s="176"/>
      <c r="K32" s="176"/>
      <c r="L32" s="176"/>
    </row>
    <row r="33" spans="1:14" ht="21" customHeight="1">
      <c r="A33" s="35"/>
      <c r="B33" s="106" t="s">
        <v>413</v>
      </c>
      <c r="C33" s="104">
        <v>1069945</v>
      </c>
      <c r="D33" s="105">
        <v>220554</v>
      </c>
      <c r="E33" s="105">
        <v>343916</v>
      </c>
      <c r="F33" s="105">
        <v>73310</v>
      </c>
      <c r="G33" s="105">
        <v>726029</v>
      </c>
      <c r="H33" s="105">
        <v>147244</v>
      </c>
      <c r="I33" s="20"/>
      <c r="J33" s="176"/>
      <c r="K33" s="176"/>
      <c r="L33" s="176"/>
    </row>
    <row r="34" spans="1:14" ht="21" customHeight="1">
      <c r="A34" s="35"/>
      <c r="B34" s="106" t="s">
        <v>419</v>
      </c>
      <c r="C34" s="104">
        <v>142782</v>
      </c>
      <c r="D34" s="105">
        <v>30691</v>
      </c>
      <c r="E34" s="105">
        <v>75792</v>
      </c>
      <c r="F34" s="105">
        <v>15051</v>
      </c>
      <c r="G34" s="105">
        <v>66990</v>
      </c>
      <c r="H34" s="105">
        <v>15640</v>
      </c>
      <c r="I34" s="20"/>
      <c r="J34" s="176"/>
      <c r="K34" s="176"/>
      <c r="L34" s="176"/>
    </row>
    <row r="35" spans="1:14" ht="21" customHeight="1">
      <c r="A35" s="35"/>
      <c r="B35" s="106" t="s">
        <v>425</v>
      </c>
      <c r="C35" s="104">
        <v>1638509</v>
      </c>
      <c r="D35" s="105">
        <v>389446</v>
      </c>
      <c r="E35" s="105">
        <v>774104</v>
      </c>
      <c r="F35" s="105">
        <v>161021</v>
      </c>
      <c r="G35" s="105">
        <v>864405</v>
      </c>
      <c r="H35" s="105">
        <v>228425</v>
      </c>
      <c r="I35" s="20"/>
      <c r="J35" s="176"/>
      <c r="K35" s="176"/>
      <c r="L35" s="176"/>
    </row>
    <row r="36" spans="1:14" ht="21" customHeight="1">
      <c r="A36" s="35"/>
      <c r="B36" s="106" t="s">
        <v>435</v>
      </c>
      <c r="C36" s="104">
        <v>4094</v>
      </c>
      <c r="D36" s="105">
        <v>991</v>
      </c>
      <c r="E36" s="105">
        <v>4094</v>
      </c>
      <c r="F36" s="105">
        <v>991</v>
      </c>
      <c r="G36" s="105">
        <v>0</v>
      </c>
      <c r="H36" s="105">
        <v>0</v>
      </c>
      <c r="I36" s="20"/>
      <c r="J36" s="176"/>
      <c r="K36" s="176"/>
      <c r="L36" s="176"/>
    </row>
    <row r="37" spans="1:14" ht="21" customHeight="1">
      <c r="A37" s="35"/>
      <c r="B37" s="106" t="s">
        <v>439</v>
      </c>
      <c r="C37" s="104">
        <v>112643</v>
      </c>
      <c r="D37" s="105">
        <v>19830</v>
      </c>
      <c r="E37" s="105">
        <v>79407</v>
      </c>
      <c r="F37" s="105">
        <v>17822</v>
      </c>
      <c r="G37" s="105">
        <v>33236</v>
      </c>
      <c r="H37" s="105">
        <v>2008</v>
      </c>
      <c r="I37" s="20"/>
      <c r="J37" s="176"/>
      <c r="K37" s="176"/>
      <c r="L37" s="176"/>
    </row>
    <row r="38" spans="1:14" ht="3.75" customHeight="1">
      <c r="A38" s="21"/>
      <c r="B38" s="24"/>
      <c r="C38" s="21"/>
      <c r="D38" s="22"/>
      <c r="E38" s="22"/>
      <c r="F38" s="22"/>
      <c r="G38" s="22"/>
      <c r="H38" s="22"/>
      <c r="I38" s="24"/>
      <c r="J38" s="176"/>
      <c r="K38" s="176"/>
    </row>
    <row r="39" spans="1:14" ht="13.5" customHeight="1" thickBot="1">
      <c r="K39" s="13"/>
    </row>
    <row r="40" spans="1:14" ht="14.25" customHeight="1" thickTop="1">
      <c r="A40" s="14"/>
      <c r="B40" s="14" t="s">
        <v>562</v>
      </c>
      <c r="C40" s="14"/>
      <c r="D40" s="14"/>
      <c r="E40" s="14"/>
      <c r="F40" s="14"/>
      <c r="G40" s="14"/>
      <c r="H40" s="14"/>
      <c r="I40" s="14"/>
      <c r="J40" s="32"/>
      <c r="K40" s="32"/>
      <c r="L40" s="32"/>
      <c r="M40" s="32"/>
      <c r="N40" s="32"/>
    </row>
    <row r="41" spans="1:14" ht="5.25" customHeight="1">
      <c r="B41" s="16"/>
      <c r="I41" s="13"/>
    </row>
    <row r="42" spans="1:14" ht="12" customHeight="1">
      <c r="B42" s="17" t="s">
        <v>540</v>
      </c>
      <c r="I42" s="13"/>
    </row>
    <row r="45" spans="1:14">
      <c r="C45" s="176"/>
      <c r="D45" s="176"/>
      <c r="E45" s="176"/>
      <c r="F45" s="176"/>
      <c r="G45" s="176"/>
      <c r="H45" s="176"/>
      <c r="I45" s="176"/>
    </row>
  </sheetData>
  <mergeCells count="9">
    <mergeCell ref="F1:H1"/>
    <mergeCell ref="F2:H2"/>
    <mergeCell ref="G10:H10"/>
    <mergeCell ref="A9:B12"/>
    <mergeCell ref="C9:D9"/>
    <mergeCell ref="E9:F9"/>
    <mergeCell ref="G9:H9"/>
    <mergeCell ref="C10:D10"/>
    <mergeCell ref="E10:F10"/>
  </mergeCells>
  <hyperlinks>
    <hyperlink ref="B1" location="'Περιεχόμενα-Contents'!A1" display="Περιεχόμενα - Contents" xr:uid="{00000000-0004-0000-0A00-000000000000}"/>
  </hyperlinks>
  <pageMargins left="0.70866141732283472" right="0.70866141732283472" top="0.74803149606299213" bottom="0.6692913385826772" header="0.31496062992125984" footer="0.31496062992125984"/>
  <pageSetup paperSize="9" scale="95" orientation="landscape" r:id="rId1"/>
  <ignoredErrors>
    <ignoredError sqref="C38:H38 C19:D19 E13:H13 C14:D14 E28:G28 E14:H14 E19:G19 C28:D28 C13:D13" unlockedFormula="1"/>
    <ignoredError sqref="H19" formulaRange="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66"/>
  <sheetViews>
    <sheetView zoomScale="90" zoomScaleNormal="90" workbookViewId="0">
      <pane ySplit="2" topLeftCell="A3" activePane="bottomLeft" state="frozen"/>
      <selection pane="bottomLeft" activeCell="B1" sqref="B1"/>
    </sheetView>
  </sheetViews>
  <sheetFormatPr defaultColWidth="9.140625" defaultRowHeight="12.75"/>
  <cols>
    <col min="1" max="1" width="0.7109375" style="5" customWidth="1"/>
    <col min="2" max="2" width="103.7109375" style="5" customWidth="1"/>
    <col min="3" max="3" width="3.85546875" style="5" customWidth="1"/>
    <col min="4" max="4" width="103.7109375" style="5" customWidth="1"/>
    <col min="5" max="16384" width="9.140625" style="5"/>
  </cols>
  <sheetData>
    <row r="1" spans="1:4" ht="30" customHeight="1">
      <c r="A1" s="25"/>
      <c r="B1" s="149" t="s">
        <v>315</v>
      </c>
      <c r="C1" s="46"/>
      <c r="D1" s="149" t="s">
        <v>316</v>
      </c>
    </row>
    <row r="2" spans="1:4" s="110" customFormat="1" ht="30" customHeight="1">
      <c r="A2" s="25"/>
      <c r="B2" s="27" t="s">
        <v>1</v>
      </c>
      <c r="C2" s="125"/>
      <c r="D2" s="27" t="s">
        <v>2</v>
      </c>
    </row>
    <row r="3" spans="1:4" s="110" customFormat="1" ht="15.75">
      <c r="A3" s="108"/>
      <c r="B3" s="109"/>
      <c r="C3" s="109"/>
      <c r="D3" s="109"/>
    </row>
    <row r="4" spans="1:4">
      <c r="B4" s="158" t="s">
        <v>3</v>
      </c>
      <c r="C4" s="126"/>
      <c r="D4" s="158" t="s">
        <v>11</v>
      </c>
    </row>
    <row r="5" spans="1:4" ht="9.75" customHeight="1">
      <c r="B5" s="159"/>
      <c r="C5" s="126"/>
      <c r="D5" s="159"/>
    </row>
    <row r="6" spans="1:4" ht="76.5">
      <c r="B6" s="160" t="s">
        <v>481</v>
      </c>
      <c r="C6" s="95"/>
      <c r="D6" s="160" t="s">
        <v>465</v>
      </c>
    </row>
    <row r="7" spans="1:4">
      <c r="B7" s="126"/>
      <c r="C7" s="126"/>
      <c r="D7" s="126"/>
    </row>
    <row r="8" spans="1:4">
      <c r="B8" s="158" t="s">
        <v>14</v>
      </c>
      <c r="C8" s="126"/>
      <c r="D8" s="158" t="s">
        <v>21</v>
      </c>
    </row>
    <row r="9" spans="1:4" ht="9.75" customHeight="1">
      <c r="B9" s="158"/>
      <c r="C9" s="126"/>
      <c r="D9" s="158"/>
    </row>
    <row r="10" spans="1:4" ht="32.25" customHeight="1">
      <c r="B10" s="160" t="s">
        <v>318</v>
      </c>
      <c r="C10" s="95"/>
      <c r="D10" s="160" t="s">
        <v>319</v>
      </c>
    </row>
    <row r="11" spans="1:4" ht="14.25" customHeight="1">
      <c r="B11" s="161"/>
      <c r="C11" s="126"/>
      <c r="D11" s="161"/>
    </row>
    <row r="12" spans="1:4">
      <c r="B12" s="162" t="s">
        <v>15</v>
      </c>
      <c r="C12" s="126"/>
      <c r="D12" s="162" t="s">
        <v>20</v>
      </c>
    </row>
    <row r="13" spans="1:4" ht="9.75" customHeight="1">
      <c r="B13" s="159"/>
      <c r="C13" s="126"/>
      <c r="D13" s="159"/>
    </row>
    <row r="14" spans="1:4" ht="38.25">
      <c r="B14" s="160" t="s">
        <v>563</v>
      </c>
      <c r="C14" s="95"/>
      <c r="D14" s="160" t="s">
        <v>564</v>
      </c>
    </row>
    <row r="15" spans="1:4">
      <c r="B15" s="161"/>
      <c r="C15" s="126"/>
      <c r="D15" s="161"/>
    </row>
    <row r="16" spans="1:4">
      <c r="B16" s="158" t="s">
        <v>17</v>
      </c>
      <c r="C16" s="126"/>
      <c r="D16" s="158" t="s">
        <v>22</v>
      </c>
    </row>
    <row r="17" spans="2:4" ht="9.75" customHeight="1">
      <c r="B17" s="158"/>
      <c r="C17" s="126"/>
      <c r="D17" s="158"/>
    </row>
    <row r="18" spans="2:4">
      <c r="B18" s="160" t="s">
        <v>4</v>
      </c>
      <c r="C18" s="95"/>
      <c r="D18" s="160" t="s">
        <v>12</v>
      </c>
    </row>
    <row r="19" spans="2:4" ht="9.75" customHeight="1">
      <c r="B19" s="126"/>
      <c r="C19" s="126"/>
      <c r="D19" s="126"/>
    </row>
    <row r="20" spans="2:4">
      <c r="B20" s="158" t="s">
        <v>16</v>
      </c>
      <c r="C20" s="126"/>
      <c r="D20" s="158" t="s">
        <v>19</v>
      </c>
    </row>
    <row r="21" spans="2:4" ht="9.75" customHeight="1">
      <c r="B21" s="126"/>
      <c r="C21" s="126"/>
      <c r="D21" s="126"/>
    </row>
    <row r="22" spans="2:4">
      <c r="B22" s="160" t="s">
        <v>543</v>
      </c>
      <c r="C22" s="95"/>
      <c r="D22" s="160" t="s">
        <v>544</v>
      </c>
    </row>
    <row r="23" spans="2:4" ht="9.75" customHeight="1">
      <c r="B23" s="126"/>
      <c r="C23" s="126"/>
      <c r="D23" s="126"/>
    </row>
    <row r="24" spans="2:4">
      <c r="B24" s="158" t="s">
        <v>18</v>
      </c>
      <c r="C24" s="126"/>
      <c r="D24" s="158" t="s">
        <v>23</v>
      </c>
    </row>
    <row r="25" spans="2:4" ht="9.75" customHeight="1">
      <c r="B25" s="126"/>
      <c r="C25" s="126"/>
      <c r="D25" s="126"/>
    </row>
    <row r="26" spans="2:4" ht="38.25">
      <c r="B26" s="160" t="s">
        <v>569</v>
      </c>
      <c r="C26" s="95"/>
      <c r="D26" s="160" t="s">
        <v>565</v>
      </c>
    </row>
    <row r="27" spans="2:4">
      <c r="B27" s="126"/>
      <c r="C27" s="126"/>
      <c r="D27" s="126"/>
    </row>
    <row r="28" spans="2:4">
      <c r="B28" s="162" t="s">
        <v>6</v>
      </c>
      <c r="C28" s="126"/>
      <c r="D28" s="162" t="s">
        <v>13</v>
      </c>
    </row>
    <row r="29" spans="2:4" ht="9.75" customHeight="1">
      <c r="B29" s="126"/>
      <c r="C29" s="126"/>
      <c r="D29" s="126"/>
    </row>
    <row r="30" spans="2:4" ht="38.25">
      <c r="B30" s="160" t="s">
        <v>467</v>
      </c>
      <c r="C30" s="95"/>
      <c r="D30" s="160" t="s">
        <v>480</v>
      </c>
    </row>
    <row r="31" spans="2:4">
      <c r="B31" s="126"/>
      <c r="C31" s="126"/>
      <c r="D31" s="126"/>
    </row>
    <row r="32" spans="2:4" ht="63.75">
      <c r="B32" s="160" t="s">
        <v>526</v>
      </c>
      <c r="C32" s="95"/>
      <c r="D32" s="160" t="s">
        <v>524</v>
      </c>
    </row>
    <row r="33" spans="2:4">
      <c r="B33" s="95"/>
      <c r="C33" s="95"/>
      <c r="D33" s="95"/>
    </row>
    <row r="34" spans="2:4" ht="38.25">
      <c r="B34" s="160" t="s">
        <v>531</v>
      </c>
      <c r="C34" s="95"/>
      <c r="D34" s="160" t="s">
        <v>532</v>
      </c>
    </row>
    <row r="35" spans="2:4">
      <c r="B35" s="95"/>
      <c r="C35" s="95"/>
      <c r="D35" s="95"/>
    </row>
    <row r="36" spans="2:4" ht="25.5">
      <c r="B36" s="160" t="s">
        <v>533</v>
      </c>
      <c r="C36" s="95"/>
      <c r="D36" s="160" t="s">
        <v>534</v>
      </c>
    </row>
    <row r="37" spans="2:4">
      <c r="B37" s="95"/>
      <c r="C37" s="95"/>
      <c r="D37" s="95"/>
    </row>
    <row r="38" spans="2:4" ht="25.5">
      <c r="B38" s="160" t="s">
        <v>535</v>
      </c>
      <c r="C38" s="95"/>
      <c r="D38" s="160" t="s">
        <v>536</v>
      </c>
    </row>
    <row r="39" spans="2:4">
      <c r="B39" s="95"/>
      <c r="C39" s="95"/>
      <c r="D39" s="95"/>
    </row>
    <row r="40" spans="2:4" ht="30" customHeight="1">
      <c r="B40" s="160" t="s">
        <v>506</v>
      </c>
      <c r="C40" s="95"/>
      <c r="D40" s="160" t="s">
        <v>479</v>
      </c>
    </row>
    <row r="41" spans="2:4">
      <c r="B41" s="95"/>
      <c r="C41" s="95"/>
      <c r="D41" s="95"/>
    </row>
    <row r="42" spans="2:4" ht="63.75">
      <c r="B42" s="160" t="s">
        <v>468</v>
      </c>
      <c r="C42" s="95"/>
      <c r="D42" s="160" t="s">
        <v>478</v>
      </c>
    </row>
    <row r="43" spans="2:4">
      <c r="B43" s="95"/>
      <c r="C43" s="95"/>
      <c r="D43" s="95"/>
    </row>
    <row r="44" spans="2:4" ht="25.5">
      <c r="B44" s="160" t="s">
        <v>469</v>
      </c>
      <c r="C44" s="95"/>
      <c r="D44" s="160" t="s">
        <v>477</v>
      </c>
    </row>
    <row r="45" spans="2:4">
      <c r="B45" s="95"/>
      <c r="C45" s="95"/>
      <c r="D45" s="95"/>
    </row>
    <row r="46" spans="2:4" ht="57" customHeight="1">
      <c r="B46" s="160" t="s">
        <v>528</v>
      </c>
      <c r="C46" s="95"/>
      <c r="D46" s="160" t="s">
        <v>519</v>
      </c>
    </row>
    <row r="47" spans="2:4">
      <c r="B47" s="95"/>
      <c r="C47" s="95"/>
      <c r="D47" s="95"/>
    </row>
    <row r="48" spans="2:4" ht="38.25">
      <c r="B48" s="160" t="s">
        <v>527</v>
      </c>
      <c r="C48" s="95"/>
      <c r="D48" s="160" t="s">
        <v>476</v>
      </c>
    </row>
    <row r="49" spans="1:11">
      <c r="B49" s="95"/>
      <c r="C49" s="95"/>
      <c r="D49" s="95"/>
    </row>
    <row r="50" spans="1:11" ht="25.5">
      <c r="B50" s="160" t="s">
        <v>470</v>
      </c>
      <c r="C50" s="95"/>
      <c r="D50" s="160" t="s">
        <v>475</v>
      </c>
    </row>
    <row r="51" spans="1:11">
      <c r="B51" s="95"/>
      <c r="C51" s="95"/>
      <c r="D51" s="95"/>
    </row>
    <row r="52" spans="1:11" ht="25.5">
      <c r="B52" s="160" t="s">
        <v>471</v>
      </c>
      <c r="C52" s="95"/>
      <c r="D52" s="160" t="s">
        <v>474</v>
      </c>
    </row>
    <row r="53" spans="1:11">
      <c r="B53" s="95"/>
      <c r="C53" s="95"/>
      <c r="D53" s="95"/>
    </row>
    <row r="54" spans="1:11">
      <c r="B54" s="95" t="s">
        <v>472</v>
      </c>
      <c r="C54" s="95"/>
      <c r="D54" s="95" t="s">
        <v>473</v>
      </c>
    </row>
    <row r="55" spans="1:11">
      <c r="B55" s="126"/>
      <c r="C55" s="126"/>
      <c r="D55" s="126"/>
    </row>
    <row r="56" spans="1:11">
      <c r="B56" s="162" t="s">
        <v>5</v>
      </c>
      <c r="C56" s="126"/>
      <c r="D56" s="162" t="s">
        <v>13</v>
      </c>
    </row>
    <row r="57" spans="1:11" ht="9.75" customHeight="1">
      <c r="B57" s="126"/>
      <c r="C57" s="126"/>
      <c r="D57" s="126"/>
    </row>
    <row r="58" spans="1:11">
      <c r="B58" s="163" t="s">
        <v>7</v>
      </c>
      <c r="C58" s="126"/>
      <c r="D58" s="163" t="s">
        <v>72</v>
      </c>
    </row>
    <row r="59" spans="1:11">
      <c r="B59" s="163" t="s">
        <v>8</v>
      </c>
      <c r="C59" s="126"/>
      <c r="D59" s="163" t="s">
        <v>24</v>
      </c>
    </row>
    <row r="60" spans="1:11">
      <c r="B60" s="164" t="s">
        <v>9</v>
      </c>
      <c r="C60" s="126"/>
      <c r="D60" s="164" t="s">
        <v>25</v>
      </c>
    </row>
    <row r="61" spans="1:11">
      <c r="B61" s="163" t="s">
        <v>10</v>
      </c>
      <c r="C61" s="126"/>
      <c r="D61" s="163" t="s">
        <v>27</v>
      </c>
    </row>
    <row r="62" spans="1:11">
      <c r="B62" s="163" t="s">
        <v>28</v>
      </c>
      <c r="C62" s="126"/>
      <c r="D62" s="163" t="s">
        <v>26</v>
      </c>
    </row>
    <row r="63" spans="1:11" ht="13.5" customHeight="1" thickBot="1">
      <c r="B63" s="127"/>
    </row>
    <row r="64" spans="1:11" s="2" customFormat="1" ht="14.25" customHeight="1" thickTop="1">
      <c r="A64" s="14"/>
      <c r="B64" s="14" t="s">
        <v>562</v>
      </c>
      <c r="C64" s="14"/>
      <c r="D64" s="14"/>
      <c r="E64" s="32"/>
      <c r="F64" s="32"/>
      <c r="G64" s="32"/>
      <c r="H64" s="32"/>
      <c r="I64" s="32"/>
      <c r="K64" s="15"/>
    </row>
    <row r="65" spans="2:11" s="2" customFormat="1" ht="5.25" customHeight="1">
      <c r="B65" s="16"/>
      <c r="K65" s="15"/>
    </row>
    <row r="66" spans="2:11" s="2" customFormat="1" ht="12" customHeight="1">
      <c r="B66" s="17" t="s">
        <v>540</v>
      </c>
      <c r="K66" s="15"/>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26"/>
  <sheetViews>
    <sheetView zoomScaleNormal="100" workbookViewId="0">
      <pane ySplit="6" topLeftCell="A7" activePane="bottomLeft" state="frozen"/>
      <selection pane="bottomLeft" activeCell="B1" sqref="B1:F1"/>
    </sheetView>
  </sheetViews>
  <sheetFormatPr defaultColWidth="9.140625" defaultRowHeight="12"/>
  <cols>
    <col min="1" max="1" width="0.7109375" style="128" customWidth="1"/>
    <col min="2" max="2" width="9.140625" style="128"/>
    <col min="3" max="3" width="0.7109375" style="128" customWidth="1"/>
    <col min="4" max="4" width="60.7109375" style="128" customWidth="1"/>
    <col min="5" max="5" width="0.7109375" style="128" customWidth="1"/>
    <col min="6" max="6" width="60.7109375" style="128" customWidth="1"/>
    <col min="7" max="16384" width="9.140625" style="128"/>
  </cols>
  <sheetData>
    <row r="1" spans="1:10" ht="29.25" customHeight="1">
      <c r="A1" s="28"/>
      <c r="B1" s="187" t="s">
        <v>29</v>
      </c>
      <c r="C1" s="187"/>
      <c r="D1" s="187"/>
      <c r="E1" s="187"/>
      <c r="F1" s="187"/>
    </row>
    <row r="2" spans="1:10" ht="29.25" customHeight="1">
      <c r="A2" s="28"/>
      <c r="B2" s="187" t="s">
        <v>30</v>
      </c>
      <c r="C2" s="187"/>
      <c r="D2" s="187"/>
      <c r="E2" s="187"/>
      <c r="F2" s="187"/>
    </row>
    <row r="3" spans="1:10" ht="12.75" customHeight="1"/>
    <row r="4" spans="1:10" ht="8.25" customHeight="1">
      <c r="B4" s="129"/>
      <c r="C4" s="129"/>
    </row>
    <row r="5" spans="1:10" ht="42" customHeight="1">
      <c r="A5" s="130"/>
      <c r="B5" s="131" t="s">
        <v>35</v>
      </c>
      <c r="C5" s="132"/>
      <c r="D5" s="185" t="s">
        <v>31</v>
      </c>
      <c r="E5" s="133"/>
      <c r="F5" s="185" t="s">
        <v>32</v>
      </c>
    </row>
    <row r="6" spans="1:10" ht="42" customHeight="1">
      <c r="A6" s="134"/>
      <c r="B6" s="135" t="s">
        <v>34</v>
      </c>
      <c r="C6" s="136"/>
      <c r="D6" s="186"/>
      <c r="E6" s="137"/>
      <c r="F6" s="186"/>
      <c r="J6" s="138"/>
    </row>
    <row r="7" spans="1:10" ht="30" customHeight="1">
      <c r="A7" s="139"/>
      <c r="B7" s="140" t="s">
        <v>312</v>
      </c>
      <c r="C7" s="141"/>
      <c r="D7" s="142" t="s">
        <v>96</v>
      </c>
      <c r="E7" s="143"/>
      <c r="F7" s="142" t="s">
        <v>97</v>
      </c>
      <c r="J7" s="138"/>
    </row>
    <row r="8" spans="1:10" ht="30" customHeight="1">
      <c r="A8" s="139"/>
      <c r="B8" s="140">
        <v>45</v>
      </c>
      <c r="C8" s="141"/>
      <c r="D8" s="142" t="s">
        <v>98</v>
      </c>
      <c r="E8" s="143"/>
      <c r="F8" s="142" t="s">
        <v>99</v>
      </c>
      <c r="J8" s="138"/>
    </row>
    <row r="9" spans="1:10" ht="30" customHeight="1">
      <c r="A9" s="139"/>
      <c r="B9" s="140" t="s">
        <v>332</v>
      </c>
      <c r="C9" s="141"/>
      <c r="D9" s="142" t="s">
        <v>100</v>
      </c>
      <c r="E9" s="143"/>
      <c r="F9" s="142" t="s">
        <v>101</v>
      </c>
      <c r="J9" s="138"/>
    </row>
    <row r="10" spans="1:10" ht="30" customHeight="1">
      <c r="A10" s="139"/>
      <c r="B10" s="144" t="s">
        <v>333</v>
      </c>
      <c r="C10" s="145"/>
      <c r="D10" s="146" t="s">
        <v>102</v>
      </c>
      <c r="E10" s="147"/>
      <c r="F10" s="146" t="s">
        <v>103</v>
      </c>
      <c r="J10" s="138"/>
    </row>
    <row r="11" spans="1:10" ht="30" customHeight="1">
      <c r="A11" s="139"/>
      <c r="B11" s="144" t="s">
        <v>334</v>
      </c>
      <c r="C11" s="145"/>
      <c r="D11" s="146" t="s">
        <v>104</v>
      </c>
      <c r="E11" s="147"/>
      <c r="F11" s="146" t="s">
        <v>105</v>
      </c>
      <c r="J11" s="138"/>
    </row>
    <row r="12" spans="1:10" ht="30" customHeight="1">
      <c r="A12" s="139"/>
      <c r="B12" s="140" t="s">
        <v>335</v>
      </c>
      <c r="C12" s="141"/>
      <c r="D12" s="142" t="s">
        <v>106</v>
      </c>
      <c r="E12" s="143"/>
      <c r="F12" s="142" t="s">
        <v>107</v>
      </c>
      <c r="J12" s="138"/>
    </row>
    <row r="13" spans="1:10" ht="30" customHeight="1">
      <c r="A13" s="139"/>
      <c r="B13" s="144" t="s">
        <v>336</v>
      </c>
      <c r="C13" s="145"/>
      <c r="D13" s="146" t="s">
        <v>106</v>
      </c>
      <c r="E13" s="147"/>
      <c r="F13" s="146" t="s">
        <v>107</v>
      </c>
      <c r="J13" s="138"/>
    </row>
    <row r="14" spans="1:10" ht="30" customHeight="1">
      <c r="A14" s="139"/>
      <c r="B14" s="140" t="s">
        <v>337</v>
      </c>
      <c r="C14" s="141"/>
      <c r="D14" s="142" t="s">
        <v>322</v>
      </c>
      <c r="E14" s="143"/>
      <c r="F14" s="142" t="s">
        <v>108</v>
      </c>
      <c r="J14" s="138"/>
    </row>
    <row r="15" spans="1:10" ht="30" customHeight="1">
      <c r="A15" s="139"/>
      <c r="B15" s="144" t="s">
        <v>338</v>
      </c>
      <c r="C15" s="145"/>
      <c r="D15" s="146" t="s">
        <v>109</v>
      </c>
      <c r="E15" s="147"/>
      <c r="F15" s="146" t="s">
        <v>110</v>
      </c>
      <c r="J15" s="138"/>
    </row>
    <row r="16" spans="1:10" ht="30" customHeight="1">
      <c r="A16" s="139"/>
      <c r="B16" s="144" t="s">
        <v>339</v>
      </c>
      <c r="C16" s="145"/>
      <c r="D16" s="146" t="s">
        <v>323</v>
      </c>
      <c r="E16" s="147"/>
      <c r="F16" s="146" t="s">
        <v>111</v>
      </c>
      <c r="J16" s="138"/>
    </row>
    <row r="17" spans="1:10" ht="30" customHeight="1">
      <c r="A17" s="139"/>
      <c r="B17" s="140" t="s">
        <v>340</v>
      </c>
      <c r="C17" s="141"/>
      <c r="D17" s="142" t="s">
        <v>324</v>
      </c>
      <c r="E17" s="143"/>
      <c r="F17" s="142" t="s">
        <v>112</v>
      </c>
      <c r="J17" s="138"/>
    </row>
    <row r="18" spans="1:10" ht="30" customHeight="1">
      <c r="A18" s="139"/>
      <c r="B18" s="144" t="s">
        <v>341</v>
      </c>
      <c r="C18" s="145"/>
      <c r="D18" s="146" t="s">
        <v>324</v>
      </c>
      <c r="E18" s="147"/>
      <c r="F18" s="146" t="s">
        <v>112</v>
      </c>
      <c r="J18" s="138"/>
    </row>
    <row r="19" spans="1:10" ht="30" customHeight="1">
      <c r="A19" s="139"/>
      <c r="B19" s="140">
        <v>46</v>
      </c>
      <c r="C19" s="141"/>
      <c r="D19" s="142" t="s">
        <v>113</v>
      </c>
      <c r="E19" s="143"/>
      <c r="F19" s="142" t="s">
        <v>114</v>
      </c>
      <c r="J19" s="138"/>
    </row>
    <row r="20" spans="1:10" ht="30" customHeight="1">
      <c r="A20" s="139"/>
      <c r="B20" s="140" t="s">
        <v>342</v>
      </c>
      <c r="C20" s="141"/>
      <c r="D20" s="142" t="s">
        <v>115</v>
      </c>
      <c r="E20" s="143"/>
      <c r="F20" s="142" t="s">
        <v>116</v>
      </c>
      <c r="J20" s="138"/>
    </row>
    <row r="21" spans="1:10" ht="39.75" customHeight="1">
      <c r="A21" s="139"/>
      <c r="B21" s="144" t="s">
        <v>343</v>
      </c>
      <c r="C21" s="145"/>
      <c r="D21" s="146" t="s">
        <v>117</v>
      </c>
      <c r="E21" s="147"/>
      <c r="F21" s="146" t="s">
        <v>118</v>
      </c>
      <c r="J21" s="138"/>
    </row>
    <row r="22" spans="1:10" ht="30" customHeight="1">
      <c r="A22" s="139"/>
      <c r="B22" s="144" t="s">
        <v>344</v>
      </c>
      <c r="C22" s="145"/>
      <c r="D22" s="146" t="s">
        <v>119</v>
      </c>
      <c r="E22" s="147"/>
      <c r="F22" s="146" t="s">
        <v>120</v>
      </c>
      <c r="J22" s="138"/>
    </row>
    <row r="23" spans="1:10" ht="30" customHeight="1">
      <c r="A23" s="139"/>
      <c r="B23" s="144" t="s">
        <v>345</v>
      </c>
      <c r="C23" s="145"/>
      <c r="D23" s="146" t="s">
        <v>121</v>
      </c>
      <c r="E23" s="147"/>
      <c r="F23" s="146" t="s">
        <v>122</v>
      </c>
      <c r="J23" s="138"/>
    </row>
    <row r="24" spans="1:10" ht="30" customHeight="1">
      <c r="A24" s="139"/>
      <c r="B24" s="144" t="s">
        <v>346</v>
      </c>
      <c r="C24" s="145"/>
      <c r="D24" s="146" t="s">
        <v>123</v>
      </c>
      <c r="E24" s="147"/>
      <c r="F24" s="146" t="s">
        <v>124</v>
      </c>
      <c r="J24" s="138"/>
    </row>
    <row r="25" spans="1:10" ht="35.25" customHeight="1">
      <c r="A25" s="139"/>
      <c r="B25" s="144" t="s">
        <v>347</v>
      </c>
      <c r="C25" s="145"/>
      <c r="D25" s="146" t="s">
        <v>125</v>
      </c>
      <c r="E25" s="147"/>
      <c r="F25" s="146" t="s">
        <v>126</v>
      </c>
      <c r="J25" s="138"/>
    </row>
    <row r="26" spans="1:10" ht="42.75" customHeight="1">
      <c r="A26" s="139"/>
      <c r="B26" s="144" t="s">
        <v>348</v>
      </c>
      <c r="C26" s="145"/>
      <c r="D26" s="146" t="s">
        <v>127</v>
      </c>
      <c r="E26" s="147"/>
      <c r="F26" s="146" t="s">
        <v>128</v>
      </c>
      <c r="J26" s="138"/>
    </row>
    <row r="27" spans="1:10" ht="30" customHeight="1">
      <c r="A27" s="139"/>
      <c r="B27" s="144" t="s">
        <v>349</v>
      </c>
      <c r="C27" s="145"/>
      <c r="D27" s="146" t="s">
        <v>129</v>
      </c>
      <c r="E27" s="147"/>
      <c r="F27" s="146" t="s">
        <v>130</v>
      </c>
      <c r="J27" s="138"/>
    </row>
    <row r="28" spans="1:10" ht="30" customHeight="1">
      <c r="A28" s="139"/>
      <c r="B28" s="144" t="s">
        <v>350</v>
      </c>
      <c r="C28" s="145"/>
      <c r="D28" s="146" t="s">
        <v>131</v>
      </c>
      <c r="E28" s="147"/>
      <c r="F28" s="146" t="s">
        <v>132</v>
      </c>
      <c r="J28" s="138"/>
    </row>
    <row r="29" spans="1:10" ht="30" customHeight="1">
      <c r="A29" s="139"/>
      <c r="B29" s="144" t="s">
        <v>351</v>
      </c>
      <c r="C29" s="145"/>
      <c r="D29" s="146" t="s">
        <v>133</v>
      </c>
      <c r="E29" s="147"/>
      <c r="F29" s="146" t="s">
        <v>134</v>
      </c>
    </row>
    <row r="30" spans="1:10" ht="30" customHeight="1">
      <c r="A30" s="139"/>
      <c r="B30" s="140" t="s">
        <v>352</v>
      </c>
      <c r="C30" s="141"/>
      <c r="D30" s="142" t="s">
        <v>135</v>
      </c>
      <c r="E30" s="143"/>
      <c r="F30" s="142" t="s">
        <v>136</v>
      </c>
    </row>
    <row r="31" spans="1:10" ht="30" customHeight="1">
      <c r="A31" s="139"/>
      <c r="B31" s="144" t="s">
        <v>353</v>
      </c>
      <c r="C31" s="145"/>
      <c r="D31" s="146" t="s">
        <v>137</v>
      </c>
      <c r="E31" s="147"/>
      <c r="F31" s="146" t="s">
        <v>138</v>
      </c>
    </row>
    <row r="32" spans="1:10" ht="30" customHeight="1">
      <c r="A32" s="139"/>
      <c r="B32" s="144" t="s">
        <v>354</v>
      </c>
      <c r="C32" s="145"/>
      <c r="D32" s="146" t="s">
        <v>139</v>
      </c>
      <c r="E32" s="147"/>
      <c r="F32" s="146" t="s">
        <v>140</v>
      </c>
    </row>
    <row r="33" spans="1:6" ht="30" customHeight="1">
      <c r="A33" s="139"/>
      <c r="B33" s="144" t="s">
        <v>355</v>
      </c>
      <c r="C33" s="145"/>
      <c r="D33" s="146" t="s">
        <v>141</v>
      </c>
      <c r="E33" s="147"/>
      <c r="F33" s="146" t="s">
        <v>142</v>
      </c>
    </row>
    <row r="34" spans="1:6" ht="30" customHeight="1">
      <c r="A34" s="139"/>
      <c r="B34" s="144" t="s">
        <v>356</v>
      </c>
      <c r="C34" s="145"/>
      <c r="D34" s="146" t="s">
        <v>143</v>
      </c>
      <c r="E34" s="147"/>
      <c r="F34" s="146" t="s">
        <v>144</v>
      </c>
    </row>
    <row r="35" spans="1:6" ht="30" customHeight="1">
      <c r="A35" s="139"/>
      <c r="B35" s="140" t="s">
        <v>357</v>
      </c>
      <c r="C35" s="141"/>
      <c r="D35" s="142" t="s">
        <v>145</v>
      </c>
      <c r="E35" s="143"/>
      <c r="F35" s="142" t="s">
        <v>146</v>
      </c>
    </row>
    <row r="36" spans="1:6" ht="30" customHeight="1">
      <c r="A36" s="139"/>
      <c r="B36" s="144" t="s">
        <v>358</v>
      </c>
      <c r="C36" s="145"/>
      <c r="D36" s="146" t="s">
        <v>147</v>
      </c>
      <c r="E36" s="147"/>
      <c r="F36" s="146" t="s">
        <v>148</v>
      </c>
    </row>
    <row r="37" spans="1:6" ht="30" customHeight="1">
      <c r="A37" s="139"/>
      <c r="B37" s="144" t="s">
        <v>359</v>
      </c>
      <c r="C37" s="145"/>
      <c r="D37" s="146" t="s">
        <v>149</v>
      </c>
      <c r="E37" s="147"/>
      <c r="F37" s="146" t="s">
        <v>150</v>
      </c>
    </row>
    <row r="38" spans="1:6" ht="30" customHeight="1">
      <c r="A38" s="139"/>
      <c r="B38" s="144" t="s">
        <v>360</v>
      </c>
      <c r="C38" s="145"/>
      <c r="D38" s="146" t="s">
        <v>151</v>
      </c>
      <c r="E38" s="147"/>
      <c r="F38" s="146" t="s">
        <v>152</v>
      </c>
    </row>
    <row r="39" spans="1:6" ht="30" customHeight="1">
      <c r="A39" s="139"/>
      <c r="B39" s="144" t="s">
        <v>361</v>
      </c>
      <c r="C39" s="145"/>
      <c r="D39" s="146" t="s">
        <v>153</v>
      </c>
      <c r="E39" s="147"/>
      <c r="F39" s="146" t="s">
        <v>154</v>
      </c>
    </row>
    <row r="40" spans="1:6" ht="30" customHeight="1">
      <c r="A40" s="139"/>
      <c r="B40" s="144" t="s">
        <v>362</v>
      </c>
      <c r="C40" s="145"/>
      <c r="D40" s="146" t="s">
        <v>155</v>
      </c>
      <c r="E40" s="147"/>
      <c r="F40" s="146" t="s">
        <v>156</v>
      </c>
    </row>
    <row r="41" spans="1:6" ht="30" customHeight="1">
      <c r="A41" s="139"/>
      <c r="B41" s="144" t="s">
        <v>363</v>
      </c>
      <c r="C41" s="145"/>
      <c r="D41" s="146" t="s">
        <v>157</v>
      </c>
      <c r="E41" s="147"/>
      <c r="F41" s="146" t="s">
        <v>158</v>
      </c>
    </row>
    <row r="42" spans="1:6" ht="30" customHeight="1">
      <c r="A42" s="139"/>
      <c r="B42" s="144" t="s">
        <v>364</v>
      </c>
      <c r="C42" s="145"/>
      <c r="D42" s="146" t="s">
        <v>159</v>
      </c>
      <c r="E42" s="147"/>
      <c r="F42" s="146" t="s">
        <v>160</v>
      </c>
    </row>
    <row r="43" spans="1:6" ht="30" customHeight="1">
      <c r="A43" s="139"/>
      <c r="B43" s="144" t="s">
        <v>365</v>
      </c>
      <c r="C43" s="145"/>
      <c r="D43" s="146" t="s">
        <v>161</v>
      </c>
      <c r="E43" s="147"/>
      <c r="F43" s="146" t="s">
        <v>162</v>
      </c>
    </row>
    <row r="44" spans="1:6" ht="30" customHeight="1">
      <c r="A44" s="139"/>
      <c r="B44" s="144" t="s">
        <v>366</v>
      </c>
      <c r="C44" s="145"/>
      <c r="D44" s="146" t="s">
        <v>163</v>
      </c>
      <c r="E44" s="147"/>
      <c r="F44" s="146" t="s">
        <v>164</v>
      </c>
    </row>
    <row r="45" spans="1:6" ht="30" customHeight="1">
      <c r="A45" s="139"/>
      <c r="B45" s="140" t="s">
        <v>367</v>
      </c>
      <c r="C45" s="141"/>
      <c r="D45" s="142" t="s">
        <v>165</v>
      </c>
      <c r="E45" s="143"/>
      <c r="F45" s="142" t="s">
        <v>166</v>
      </c>
    </row>
    <row r="46" spans="1:6" ht="30" customHeight="1">
      <c r="A46" s="139"/>
      <c r="B46" s="144" t="s">
        <v>368</v>
      </c>
      <c r="C46" s="145"/>
      <c r="D46" s="146" t="s">
        <v>167</v>
      </c>
      <c r="E46" s="147"/>
      <c r="F46" s="146" t="s">
        <v>168</v>
      </c>
    </row>
    <row r="47" spans="1:6" ht="30" customHeight="1">
      <c r="A47" s="139"/>
      <c r="B47" s="144" t="s">
        <v>369</v>
      </c>
      <c r="C47" s="145"/>
      <c r="D47" s="146" t="s">
        <v>169</v>
      </c>
      <c r="E47" s="147"/>
      <c r="F47" s="146" t="s">
        <v>170</v>
      </c>
    </row>
    <row r="48" spans="1:6" ht="30" customHeight="1">
      <c r="A48" s="139"/>
      <c r="B48" s="144" t="s">
        <v>370</v>
      </c>
      <c r="C48" s="145"/>
      <c r="D48" s="146" t="s">
        <v>171</v>
      </c>
      <c r="E48" s="147"/>
      <c r="F48" s="146" t="s">
        <v>172</v>
      </c>
    </row>
    <row r="49" spans="1:6" ht="30" customHeight="1">
      <c r="A49" s="139"/>
      <c r="B49" s="144" t="s">
        <v>371</v>
      </c>
      <c r="C49" s="145"/>
      <c r="D49" s="146" t="s">
        <v>173</v>
      </c>
      <c r="E49" s="147"/>
      <c r="F49" s="146" t="s">
        <v>174</v>
      </c>
    </row>
    <row r="50" spans="1:6" ht="30" customHeight="1">
      <c r="A50" s="139"/>
      <c r="B50" s="144" t="s">
        <v>372</v>
      </c>
      <c r="C50" s="145"/>
      <c r="D50" s="146" t="s">
        <v>175</v>
      </c>
      <c r="E50" s="147"/>
      <c r="F50" s="146" t="s">
        <v>176</v>
      </c>
    </row>
    <row r="51" spans="1:6" ht="30" customHeight="1">
      <c r="A51" s="139"/>
      <c r="B51" s="144" t="s">
        <v>373</v>
      </c>
      <c r="C51" s="145"/>
      <c r="D51" s="146" t="s">
        <v>177</v>
      </c>
      <c r="E51" s="147"/>
      <c r="F51" s="146" t="s">
        <v>178</v>
      </c>
    </row>
    <row r="52" spans="1:6" ht="30" customHeight="1">
      <c r="A52" s="139"/>
      <c r="B52" s="144" t="s">
        <v>374</v>
      </c>
      <c r="C52" s="145"/>
      <c r="D52" s="146" t="s">
        <v>179</v>
      </c>
      <c r="E52" s="147"/>
      <c r="F52" s="146" t="s">
        <v>180</v>
      </c>
    </row>
    <row r="53" spans="1:6" ht="30" customHeight="1">
      <c r="A53" s="139"/>
      <c r="B53" s="144" t="s">
        <v>375</v>
      </c>
      <c r="C53" s="145"/>
      <c r="D53" s="146" t="s">
        <v>181</v>
      </c>
      <c r="E53" s="147"/>
      <c r="F53" s="146" t="s">
        <v>182</v>
      </c>
    </row>
    <row r="54" spans="1:6" ht="30" customHeight="1">
      <c r="A54" s="139"/>
      <c r="B54" s="144" t="s">
        <v>376</v>
      </c>
      <c r="C54" s="145"/>
      <c r="D54" s="146" t="s">
        <v>183</v>
      </c>
      <c r="E54" s="147"/>
      <c r="F54" s="146" t="s">
        <v>184</v>
      </c>
    </row>
    <row r="55" spans="1:6" ht="30" customHeight="1">
      <c r="A55" s="139"/>
      <c r="B55" s="140" t="s">
        <v>377</v>
      </c>
      <c r="C55" s="141"/>
      <c r="D55" s="142" t="s">
        <v>185</v>
      </c>
      <c r="E55" s="143"/>
      <c r="F55" s="142" t="s">
        <v>186</v>
      </c>
    </row>
    <row r="56" spans="1:6" ht="30" customHeight="1">
      <c r="A56" s="139"/>
      <c r="B56" s="144" t="s">
        <v>378</v>
      </c>
      <c r="C56" s="145"/>
      <c r="D56" s="146" t="s">
        <v>187</v>
      </c>
      <c r="E56" s="147"/>
      <c r="F56" s="146" t="s">
        <v>188</v>
      </c>
    </row>
    <row r="57" spans="1:6" ht="30" customHeight="1">
      <c r="A57" s="139"/>
      <c r="B57" s="144" t="s">
        <v>379</v>
      </c>
      <c r="C57" s="145"/>
      <c r="D57" s="146" t="s">
        <v>189</v>
      </c>
      <c r="E57" s="147"/>
      <c r="F57" s="146" t="s">
        <v>190</v>
      </c>
    </row>
    <row r="58" spans="1:6" ht="30" customHeight="1">
      <c r="A58" s="139"/>
      <c r="B58" s="140" t="s">
        <v>380</v>
      </c>
      <c r="C58" s="141"/>
      <c r="D58" s="142" t="s">
        <v>191</v>
      </c>
      <c r="E58" s="143"/>
      <c r="F58" s="142" t="s">
        <v>192</v>
      </c>
    </row>
    <row r="59" spans="1:6" ht="30" customHeight="1">
      <c r="A59" s="139"/>
      <c r="B59" s="144" t="s">
        <v>381</v>
      </c>
      <c r="C59" s="145"/>
      <c r="D59" s="146" t="s">
        <v>193</v>
      </c>
      <c r="E59" s="147"/>
      <c r="F59" s="146" t="s">
        <v>194</v>
      </c>
    </row>
    <row r="60" spans="1:6" ht="30" customHeight="1">
      <c r="A60" s="139"/>
      <c r="B60" s="144" t="s">
        <v>382</v>
      </c>
      <c r="C60" s="145"/>
      <c r="D60" s="146" t="s">
        <v>195</v>
      </c>
      <c r="E60" s="147"/>
      <c r="F60" s="146" t="s">
        <v>196</v>
      </c>
    </row>
    <row r="61" spans="1:6" ht="30" customHeight="1">
      <c r="A61" s="139"/>
      <c r="B61" s="144" t="s">
        <v>383</v>
      </c>
      <c r="C61" s="145"/>
      <c r="D61" s="146" t="s">
        <v>197</v>
      </c>
      <c r="E61" s="147"/>
      <c r="F61" s="146" t="s">
        <v>198</v>
      </c>
    </row>
    <row r="62" spans="1:6" ht="30" customHeight="1">
      <c r="A62" s="139"/>
      <c r="B62" s="144" t="s">
        <v>482</v>
      </c>
      <c r="C62" s="145"/>
      <c r="D62" s="146" t="s">
        <v>521</v>
      </c>
      <c r="E62" s="147"/>
      <c r="F62" s="146" t="s">
        <v>522</v>
      </c>
    </row>
    <row r="63" spans="1:6" ht="30" customHeight="1">
      <c r="A63" s="139"/>
      <c r="B63" s="144" t="s">
        <v>483</v>
      </c>
      <c r="C63" s="145"/>
      <c r="D63" s="146" t="s">
        <v>520</v>
      </c>
      <c r="E63" s="147"/>
      <c r="F63" s="146" t="s">
        <v>523</v>
      </c>
    </row>
    <row r="64" spans="1:6" ht="30" customHeight="1">
      <c r="A64" s="139"/>
      <c r="B64" s="144" t="s">
        <v>384</v>
      </c>
      <c r="C64" s="145"/>
      <c r="D64" s="146" t="s">
        <v>199</v>
      </c>
      <c r="E64" s="147"/>
      <c r="F64" s="146" t="s">
        <v>200</v>
      </c>
    </row>
    <row r="65" spans="1:6" ht="30" customHeight="1">
      <c r="A65" s="139"/>
      <c r="B65" s="144" t="s">
        <v>385</v>
      </c>
      <c r="C65" s="145"/>
      <c r="D65" s="146" t="s">
        <v>201</v>
      </c>
      <c r="E65" s="147"/>
      <c r="F65" s="146" t="s">
        <v>202</v>
      </c>
    </row>
    <row r="66" spans="1:6" ht="30" customHeight="1">
      <c r="A66" s="139"/>
      <c r="B66" s="140" t="s">
        <v>386</v>
      </c>
      <c r="C66" s="141"/>
      <c r="D66" s="142" t="s">
        <v>203</v>
      </c>
      <c r="E66" s="143"/>
      <c r="F66" s="142" t="s">
        <v>204</v>
      </c>
    </row>
    <row r="67" spans="1:6" ht="30" customHeight="1">
      <c r="A67" s="139"/>
      <c r="B67" s="144" t="s">
        <v>387</v>
      </c>
      <c r="C67" s="145"/>
      <c r="D67" s="146" t="s">
        <v>325</v>
      </c>
      <c r="E67" s="147"/>
      <c r="F67" s="146" t="s">
        <v>205</v>
      </c>
    </row>
    <row r="68" spans="1:6" ht="30" customHeight="1">
      <c r="A68" s="139"/>
      <c r="B68" s="144" t="s">
        <v>388</v>
      </c>
      <c r="C68" s="145"/>
      <c r="D68" s="146" t="s">
        <v>206</v>
      </c>
      <c r="E68" s="147"/>
      <c r="F68" s="146" t="s">
        <v>207</v>
      </c>
    </row>
    <row r="69" spans="1:6" ht="30" customHeight="1">
      <c r="A69" s="139"/>
      <c r="B69" s="144" t="s">
        <v>389</v>
      </c>
      <c r="C69" s="145"/>
      <c r="D69" s="146" t="s">
        <v>208</v>
      </c>
      <c r="E69" s="147"/>
      <c r="F69" s="146" t="s">
        <v>209</v>
      </c>
    </row>
    <row r="70" spans="1:6" ht="30" customHeight="1">
      <c r="A70" s="139"/>
      <c r="B70" s="144" t="s">
        <v>390</v>
      </c>
      <c r="C70" s="145"/>
      <c r="D70" s="146" t="s">
        <v>210</v>
      </c>
      <c r="E70" s="147"/>
      <c r="F70" s="146" t="s">
        <v>211</v>
      </c>
    </row>
    <row r="71" spans="1:6" ht="30" customHeight="1">
      <c r="A71" s="139"/>
      <c r="B71" s="144" t="s">
        <v>391</v>
      </c>
      <c r="C71" s="145"/>
      <c r="D71" s="146" t="s">
        <v>212</v>
      </c>
      <c r="E71" s="147"/>
      <c r="F71" s="146" t="s">
        <v>213</v>
      </c>
    </row>
    <row r="72" spans="1:6" ht="30" customHeight="1">
      <c r="A72" s="139"/>
      <c r="B72" s="144" t="s">
        <v>392</v>
      </c>
      <c r="C72" s="145"/>
      <c r="D72" s="146" t="s">
        <v>214</v>
      </c>
      <c r="E72" s="147"/>
      <c r="F72" s="146" t="s">
        <v>215</v>
      </c>
    </row>
    <row r="73" spans="1:6" ht="30" customHeight="1">
      <c r="A73" s="139"/>
      <c r="B73" s="144" t="s">
        <v>393</v>
      </c>
      <c r="C73" s="145"/>
      <c r="D73" s="146" t="s">
        <v>216</v>
      </c>
      <c r="E73" s="147"/>
      <c r="F73" s="146" t="s">
        <v>217</v>
      </c>
    </row>
    <row r="74" spans="1:6" ht="30" customHeight="1">
      <c r="A74" s="139"/>
      <c r="B74" s="140" t="s">
        <v>394</v>
      </c>
      <c r="C74" s="141"/>
      <c r="D74" s="142" t="s">
        <v>218</v>
      </c>
      <c r="E74" s="143"/>
      <c r="F74" s="142" t="s">
        <v>219</v>
      </c>
    </row>
    <row r="75" spans="1:6" ht="30" customHeight="1">
      <c r="A75" s="139"/>
      <c r="B75" s="144" t="s">
        <v>395</v>
      </c>
      <c r="C75" s="145"/>
      <c r="D75" s="146" t="s">
        <v>218</v>
      </c>
      <c r="E75" s="147"/>
      <c r="F75" s="146" t="s">
        <v>219</v>
      </c>
    </row>
    <row r="76" spans="1:6" ht="30" customHeight="1">
      <c r="A76" s="139"/>
      <c r="B76" s="140">
        <v>47</v>
      </c>
      <c r="C76" s="141"/>
      <c r="D76" s="142" t="s">
        <v>220</v>
      </c>
      <c r="E76" s="143"/>
      <c r="F76" s="142" t="s">
        <v>221</v>
      </c>
    </row>
    <row r="77" spans="1:6" ht="30" customHeight="1">
      <c r="A77" s="139"/>
      <c r="B77" s="140" t="s">
        <v>396</v>
      </c>
      <c r="C77" s="141"/>
      <c r="D77" s="142" t="s">
        <v>222</v>
      </c>
      <c r="E77" s="143"/>
      <c r="F77" s="142" t="s">
        <v>223</v>
      </c>
    </row>
    <row r="78" spans="1:6" ht="30" customHeight="1">
      <c r="A78" s="139"/>
      <c r="B78" s="144" t="s">
        <v>397</v>
      </c>
      <c r="C78" s="145"/>
      <c r="D78" s="146" t="s">
        <v>224</v>
      </c>
      <c r="E78" s="147"/>
      <c r="F78" s="146" t="s">
        <v>225</v>
      </c>
    </row>
    <row r="79" spans="1:6" ht="30" customHeight="1">
      <c r="A79" s="139"/>
      <c r="B79" s="144" t="s">
        <v>398</v>
      </c>
      <c r="C79" s="145"/>
      <c r="D79" s="146" t="s">
        <v>226</v>
      </c>
      <c r="E79" s="147"/>
      <c r="F79" s="146" t="s">
        <v>227</v>
      </c>
    </row>
    <row r="80" spans="1:6" ht="30" customHeight="1">
      <c r="A80" s="139"/>
      <c r="B80" s="140" t="s">
        <v>399</v>
      </c>
      <c r="C80" s="141"/>
      <c r="D80" s="142" t="s">
        <v>228</v>
      </c>
      <c r="E80" s="143"/>
      <c r="F80" s="142" t="s">
        <v>229</v>
      </c>
    </row>
    <row r="81" spans="1:6" ht="30" customHeight="1">
      <c r="A81" s="139"/>
      <c r="B81" s="144" t="s">
        <v>400</v>
      </c>
      <c r="C81" s="145"/>
      <c r="D81" s="146" t="s">
        <v>230</v>
      </c>
      <c r="E81" s="147"/>
      <c r="F81" s="146" t="s">
        <v>231</v>
      </c>
    </row>
    <row r="82" spans="1:6" ht="30" customHeight="1">
      <c r="A82" s="139"/>
      <c r="B82" s="144" t="s">
        <v>401</v>
      </c>
      <c r="C82" s="145"/>
      <c r="D82" s="146" t="s">
        <v>232</v>
      </c>
      <c r="E82" s="147"/>
      <c r="F82" s="146" t="s">
        <v>233</v>
      </c>
    </row>
    <row r="83" spans="1:6" ht="30" customHeight="1">
      <c r="A83" s="139"/>
      <c r="B83" s="144" t="s">
        <v>402</v>
      </c>
      <c r="C83" s="145"/>
      <c r="D83" s="146" t="s">
        <v>234</v>
      </c>
      <c r="E83" s="147"/>
      <c r="F83" s="146" t="s">
        <v>235</v>
      </c>
    </row>
    <row r="84" spans="1:6" ht="30" customHeight="1">
      <c r="A84" s="139"/>
      <c r="B84" s="144" t="s">
        <v>403</v>
      </c>
      <c r="C84" s="145"/>
      <c r="D84" s="146" t="s">
        <v>236</v>
      </c>
      <c r="E84" s="147"/>
      <c r="F84" s="146" t="s">
        <v>237</v>
      </c>
    </row>
    <row r="85" spans="1:6" ht="30" customHeight="1">
      <c r="A85" s="139"/>
      <c r="B85" s="144" t="s">
        <v>404</v>
      </c>
      <c r="C85" s="145"/>
      <c r="D85" s="146" t="s">
        <v>238</v>
      </c>
      <c r="E85" s="147"/>
      <c r="F85" s="146" t="s">
        <v>239</v>
      </c>
    </row>
    <row r="86" spans="1:6" ht="30" customHeight="1">
      <c r="A86" s="139"/>
      <c r="B86" s="144" t="s">
        <v>405</v>
      </c>
      <c r="C86" s="145"/>
      <c r="D86" s="146" t="s">
        <v>240</v>
      </c>
      <c r="E86" s="147"/>
      <c r="F86" s="146" t="s">
        <v>241</v>
      </c>
    </row>
    <row r="87" spans="1:6" ht="30" customHeight="1">
      <c r="A87" s="139"/>
      <c r="B87" s="144" t="s">
        <v>406</v>
      </c>
      <c r="C87" s="145"/>
      <c r="D87" s="146" t="s">
        <v>242</v>
      </c>
      <c r="E87" s="147"/>
      <c r="F87" s="146" t="s">
        <v>243</v>
      </c>
    </row>
    <row r="88" spans="1:6" ht="30" customHeight="1">
      <c r="A88" s="139"/>
      <c r="B88" s="140" t="s">
        <v>407</v>
      </c>
      <c r="C88" s="141"/>
      <c r="D88" s="142" t="s">
        <v>244</v>
      </c>
      <c r="E88" s="143"/>
      <c r="F88" s="142" t="s">
        <v>245</v>
      </c>
    </row>
    <row r="89" spans="1:6" ht="30" customHeight="1">
      <c r="A89" s="139"/>
      <c r="B89" s="144" t="s">
        <v>408</v>
      </c>
      <c r="C89" s="145"/>
      <c r="D89" s="146" t="s">
        <v>246</v>
      </c>
      <c r="E89" s="147"/>
      <c r="F89" s="146" t="s">
        <v>247</v>
      </c>
    </row>
    <row r="90" spans="1:6" ht="30" customHeight="1">
      <c r="A90" s="139"/>
      <c r="B90" s="140" t="s">
        <v>409</v>
      </c>
      <c r="C90" s="141"/>
      <c r="D90" s="142" t="s">
        <v>248</v>
      </c>
      <c r="E90" s="143"/>
      <c r="F90" s="142" t="s">
        <v>249</v>
      </c>
    </row>
    <row r="91" spans="1:6" ht="44.25" customHeight="1">
      <c r="A91" s="139"/>
      <c r="B91" s="144" t="s">
        <v>410</v>
      </c>
      <c r="C91" s="145"/>
      <c r="D91" s="146" t="s">
        <v>250</v>
      </c>
      <c r="E91" s="147"/>
      <c r="F91" s="146" t="s">
        <v>251</v>
      </c>
    </row>
    <row r="92" spans="1:6" ht="30" customHeight="1">
      <c r="A92" s="139"/>
      <c r="B92" s="144" t="s">
        <v>411</v>
      </c>
      <c r="C92" s="145"/>
      <c r="D92" s="146" t="s">
        <v>252</v>
      </c>
      <c r="E92" s="147"/>
      <c r="F92" s="146" t="s">
        <v>253</v>
      </c>
    </row>
    <row r="93" spans="1:6" ht="30" customHeight="1">
      <c r="A93" s="139"/>
      <c r="B93" s="144" t="s">
        <v>412</v>
      </c>
      <c r="C93" s="145"/>
      <c r="D93" s="146" t="s">
        <v>254</v>
      </c>
      <c r="E93" s="147"/>
      <c r="F93" s="146" t="s">
        <v>255</v>
      </c>
    </row>
    <row r="94" spans="1:6" ht="30" customHeight="1">
      <c r="A94" s="139"/>
      <c r="B94" s="140" t="s">
        <v>413</v>
      </c>
      <c r="C94" s="141"/>
      <c r="D94" s="142" t="s">
        <v>256</v>
      </c>
      <c r="E94" s="143"/>
      <c r="F94" s="142" t="s">
        <v>257</v>
      </c>
    </row>
    <row r="95" spans="1:6" ht="30" customHeight="1">
      <c r="A95" s="139"/>
      <c r="B95" s="144" t="s">
        <v>414</v>
      </c>
      <c r="C95" s="145"/>
      <c r="D95" s="146" t="s">
        <v>258</v>
      </c>
      <c r="E95" s="147"/>
      <c r="F95" s="146" t="s">
        <v>259</v>
      </c>
    </row>
    <row r="96" spans="1:6" ht="30" customHeight="1">
      <c r="A96" s="139"/>
      <c r="B96" s="144" t="s">
        <v>415</v>
      </c>
      <c r="C96" s="145"/>
      <c r="D96" s="146" t="s">
        <v>260</v>
      </c>
      <c r="E96" s="147"/>
      <c r="F96" s="146" t="s">
        <v>261</v>
      </c>
    </row>
    <row r="97" spans="1:6" ht="30" customHeight="1">
      <c r="A97" s="139"/>
      <c r="B97" s="144" t="s">
        <v>416</v>
      </c>
      <c r="C97" s="145"/>
      <c r="D97" s="146" t="s">
        <v>313</v>
      </c>
      <c r="E97" s="147"/>
      <c r="F97" s="146" t="s">
        <v>314</v>
      </c>
    </row>
    <row r="98" spans="1:6" ht="30" customHeight="1">
      <c r="A98" s="139"/>
      <c r="B98" s="144" t="s">
        <v>417</v>
      </c>
      <c r="C98" s="145"/>
      <c r="D98" s="146" t="s">
        <v>262</v>
      </c>
      <c r="E98" s="147"/>
      <c r="F98" s="146" t="s">
        <v>263</v>
      </c>
    </row>
    <row r="99" spans="1:6" ht="30" customHeight="1">
      <c r="A99" s="139"/>
      <c r="B99" s="144" t="s">
        <v>418</v>
      </c>
      <c r="C99" s="145"/>
      <c r="D99" s="146" t="s">
        <v>264</v>
      </c>
      <c r="E99" s="147"/>
      <c r="F99" s="146" t="s">
        <v>265</v>
      </c>
    </row>
    <row r="100" spans="1:6" ht="30" customHeight="1">
      <c r="A100" s="139"/>
      <c r="B100" s="140" t="s">
        <v>419</v>
      </c>
      <c r="C100" s="141"/>
      <c r="D100" s="142" t="s">
        <v>266</v>
      </c>
      <c r="E100" s="143"/>
      <c r="F100" s="142" t="s">
        <v>267</v>
      </c>
    </row>
    <row r="101" spans="1:6" ht="30" customHeight="1">
      <c r="A101" s="139"/>
      <c r="B101" s="144" t="s">
        <v>420</v>
      </c>
      <c r="C101" s="145"/>
      <c r="D101" s="146" t="s">
        <v>268</v>
      </c>
      <c r="E101" s="147"/>
      <c r="F101" s="146" t="s">
        <v>269</v>
      </c>
    </row>
    <row r="102" spans="1:6" ht="30" customHeight="1">
      <c r="A102" s="139"/>
      <c r="B102" s="144" t="s">
        <v>421</v>
      </c>
      <c r="C102" s="145"/>
      <c r="D102" s="146" t="s">
        <v>270</v>
      </c>
      <c r="E102" s="147"/>
      <c r="F102" s="146" t="s">
        <v>271</v>
      </c>
    </row>
    <row r="103" spans="1:6" ht="30" customHeight="1">
      <c r="A103" s="139"/>
      <c r="B103" s="144" t="s">
        <v>422</v>
      </c>
      <c r="C103" s="145"/>
      <c r="D103" s="146" t="s">
        <v>272</v>
      </c>
      <c r="E103" s="147"/>
      <c r="F103" s="146" t="s">
        <v>273</v>
      </c>
    </row>
    <row r="104" spans="1:6" ht="40.5" customHeight="1">
      <c r="A104" s="139"/>
      <c r="B104" s="144" t="s">
        <v>423</v>
      </c>
      <c r="C104" s="145"/>
      <c r="D104" s="146" t="s">
        <v>274</v>
      </c>
      <c r="E104" s="147"/>
      <c r="F104" s="146" t="s">
        <v>275</v>
      </c>
    </row>
    <row r="105" spans="1:6" ht="30" customHeight="1">
      <c r="A105" s="139"/>
      <c r="B105" s="144" t="s">
        <v>424</v>
      </c>
      <c r="C105" s="145"/>
      <c r="D105" s="146" t="s">
        <v>276</v>
      </c>
      <c r="E105" s="147"/>
      <c r="F105" s="146" t="s">
        <v>277</v>
      </c>
    </row>
    <row r="106" spans="1:6" ht="30" customHeight="1">
      <c r="A106" s="139"/>
      <c r="B106" s="140" t="s">
        <v>425</v>
      </c>
      <c r="C106" s="141"/>
      <c r="D106" s="142" t="s">
        <v>278</v>
      </c>
      <c r="E106" s="143"/>
      <c r="F106" s="142" t="s">
        <v>279</v>
      </c>
    </row>
    <row r="107" spans="1:6" ht="30" customHeight="1">
      <c r="A107" s="139"/>
      <c r="B107" s="144" t="s">
        <v>426</v>
      </c>
      <c r="C107" s="145"/>
      <c r="D107" s="146" t="s">
        <v>280</v>
      </c>
      <c r="E107" s="147"/>
      <c r="F107" s="146" t="s">
        <v>281</v>
      </c>
    </row>
    <row r="108" spans="1:6" ht="30" customHeight="1">
      <c r="A108" s="139"/>
      <c r="B108" s="144" t="s">
        <v>427</v>
      </c>
      <c r="C108" s="145"/>
      <c r="D108" s="146" t="s">
        <v>282</v>
      </c>
      <c r="E108" s="147"/>
      <c r="F108" s="146" t="s">
        <v>283</v>
      </c>
    </row>
    <row r="109" spans="1:6" ht="30" customHeight="1">
      <c r="A109" s="139"/>
      <c r="B109" s="144" t="s">
        <v>428</v>
      </c>
      <c r="C109" s="145"/>
      <c r="D109" s="146" t="s">
        <v>284</v>
      </c>
      <c r="E109" s="147"/>
      <c r="F109" s="146" t="s">
        <v>285</v>
      </c>
    </row>
    <row r="110" spans="1:6" ht="30" customHeight="1">
      <c r="A110" s="139"/>
      <c r="B110" s="144" t="s">
        <v>429</v>
      </c>
      <c r="C110" s="145"/>
      <c r="D110" s="146" t="s">
        <v>286</v>
      </c>
      <c r="E110" s="147"/>
      <c r="F110" s="146" t="s">
        <v>287</v>
      </c>
    </row>
    <row r="111" spans="1:6" ht="30" customHeight="1">
      <c r="A111" s="139"/>
      <c r="B111" s="144" t="s">
        <v>430</v>
      </c>
      <c r="C111" s="145"/>
      <c r="D111" s="146" t="s">
        <v>288</v>
      </c>
      <c r="E111" s="147"/>
      <c r="F111" s="146" t="s">
        <v>289</v>
      </c>
    </row>
    <row r="112" spans="1:6" ht="30" customHeight="1">
      <c r="A112" s="139"/>
      <c r="B112" s="144" t="s">
        <v>431</v>
      </c>
      <c r="C112" s="145"/>
      <c r="D112" s="146" t="s">
        <v>290</v>
      </c>
      <c r="E112" s="147"/>
      <c r="F112" s="146" t="s">
        <v>291</v>
      </c>
    </row>
    <row r="113" spans="1:11" ht="30" customHeight="1">
      <c r="A113" s="139"/>
      <c r="B113" s="144" t="s">
        <v>432</v>
      </c>
      <c r="C113" s="145"/>
      <c r="D113" s="146" t="s">
        <v>292</v>
      </c>
      <c r="E113" s="147"/>
      <c r="F113" s="146" t="s">
        <v>293</v>
      </c>
    </row>
    <row r="114" spans="1:11" ht="30" customHeight="1">
      <c r="A114" s="139"/>
      <c r="B114" s="144" t="s">
        <v>433</v>
      </c>
      <c r="C114" s="145"/>
      <c r="D114" s="146" t="s">
        <v>294</v>
      </c>
      <c r="E114" s="147"/>
      <c r="F114" s="146" t="s">
        <v>295</v>
      </c>
    </row>
    <row r="115" spans="1:11" ht="30" customHeight="1">
      <c r="A115" s="139"/>
      <c r="B115" s="144" t="s">
        <v>434</v>
      </c>
      <c r="C115" s="145"/>
      <c r="D115" s="146" t="s">
        <v>296</v>
      </c>
      <c r="E115" s="147"/>
      <c r="F115" s="146" t="s">
        <v>297</v>
      </c>
    </row>
    <row r="116" spans="1:11" ht="30" customHeight="1">
      <c r="A116" s="139"/>
      <c r="B116" s="140" t="s">
        <v>435</v>
      </c>
      <c r="C116" s="141"/>
      <c r="D116" s="142" t="s">
        <v>298</v>
      </c>
      <c r="E116" s="143"/>
      <c r="F116" s="142" t="s">
        <v>299</v>
      </c>
    </row>
    <row r="117" spans="1:11" ht="30" customHeight="1">
      <c r="A117" s="139"/>
      <c r="B117" s="144" t="s">
        <v>436</v>
      </c>
      <c r="C117" s="145"/>
      <c r="D117" s="146" t="s">
        <v>300</v>
      </c>
      <c r="E117" s="147"/>
      <c r="F117" s="146" t="s">
        <v>301</v>
      </c>
    </row>
    <row r="118" spans="1:11" ht="40.5" customHeight="1">
      <c r="A118" s="139"/>
      <c r="B118" s="144" t="s">
        <v>437</v>
      </c>
      <c r="C118" s="145"/>
      <c r="D118" s="146" t="s">
        <v>302</v>
      </c>
      <c r="E118" s="147"/>
      <c r="F118" s="146" t="s">
        <v>303</v>
      </c>
    </row>
    <row r="119" spans="1:11" ht="30" customHeight="1">
      <c r="A119" s="139"/>
      <c r="B119" s="144" t="s">
        <v>438</v>
      </c>
      <c r="C119" s="145"/>
      <c r="D119" s="146" t="s">
        <v>304</v>
      </c>
      <c r="E119" s="147"/>
      <c r="F119" s="146" t="s">
        <v>305</v>
      </c>
    </row>
    <row r="120" spans="1:11" ht="30" customHeight="1">
      <c r="A120" s="139"/>
      <c r="B120" s="140" t="s">
        <v>439</v>
      </c>
      <c r="C120" s="141"/>
      <c r="D120" s="142" t="s">
        <v>306</v>
      </c>
      <c r="E120" s="143"/>
      <c r="F120" s="142" t="s">
        <v>307</v>
      </c>
    </row>
    <row r="121" spans="1:11" ht="30" customHeight="1">
      <c r="A121" s="139"/>
      <c r="B121" s="144" t="s">
        <v>440</v>
      </c>
      <c r="C121" s="145"/>
      <c r="D121" s="146" t="s">
        <v>308</v>
      </c>
      <c r="E121" s="147"/>
      <c r="F121" s="146" t="s">
        <v>309</v>
      </c>
    </row>
    <row r="122" spans="1:11" ht="30" customHeight="1">
      <c r="A122" s="139"/>
      <c r="B122" s="144" t="s">
        <v>441</v>
      </c>
      <c r="C122" s="145"/>
      <c r="D122" s="146" t="s">
        <v>310</v>
      </c>
      <c r="E122" s="147"/>
      <c r="F122" s="146" t="s">
        <v>311</v>
      </c>
    </row>
    <row r="123" spans="1:11" ht="13.5" customHeight="1" thickBot="1">
      <c r="A123" s="148"/>
    </row>
    <row r="124" spans="1:11" s="2" customFormat="1" ht="14.25" customHeight="1" thickTop="1">
      <c r="A124" s="14"/>
      <c r="B124" s="14" t="s">
        <v>562</v>
      </c>
      <c r="C124" s="14"/>
      <c r="D124" s="14"/>
      <c r="E124" s="14"/>
      <c r="F124" s="14"/>
      <c r="G124" s="32"/>
      <c r="H124" s="32"/>
      <c r="I124" s="32"/>
      <c r="K124" s="15"/>
    </row>
    <row r="125" spans="1:11" s="2" customFormat="1" ht="5.25" customHeight="1">
      <c r="B125" s="16"/>
      <c r="K125" s="15"/>
    </row>
    <row r="126" spans="1:11" s="2" customFormat="1" ht="12" customHeight="1">
      <c r="B126" s="17" t="s">
        <v>540</v>
      </c>
      <c r="K126" s="15"/>
    </row>
  </sheetData>
  <mergeCells count="4">
    <mergeCell ref="D5:D6"/>
    <mergeCell ref="F5:F6"/>
    <mergeCell ref="B1:F1"/>
    <mergeCell ref="B2:F2"/>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4:J17"/>
  <sheetViews>
    <sheetView workbookViewId="0"/>
  </sheetViews>
  <sheetFormatPr defaultColWidth="9.140625" defaultRowHeight="12.75"/>
  <cols>
    <col min="1" max="16384" width="9.140625" style="26"/>
  </cols>
  <sheetData>
    <row r="14" spans="6:10" ht="45">
      <c r="F14" s="1"/>
      <c r="G14" s="1"/>
      <c r="H14" s="29"/>
      <c r="I14" s="1"/>
      <c r="J14" s="1"/>
    </row>
    <row r="15" spans="6:10" ht="45">
      <c r="F15" s="1"/>
      <c r="G15" s="1"/>
      <c r="H15" s="30" t="s">
        <v>545</v>
      </c>
      <c r="I15" s="1"/>
      <c r="J15" s="1"/>
    </row>
    <row r="16" spans="6:10" ht="45">
      <c r="F16" s="29"/>
      <c r="G16" s="1"/>
      <c r="H16" s="30" t="s">
        <v>546</v>
      </c>
      <c r="I16" s="29"/>
      <c r="J16" s="29"/>
    </row>
    <row r="17" spans="1:1" ht="23.25">
      <c r="A17" s="31"/>
    </row>
  </sheetData>
  <pageMargins left="0.51181102362204722" right="0.51181102362204722" top="0.55118110236220474" bottom="0.5600000000000000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M135"/>
  <sheetViews>
    <sheetView zoomScaleNormal="100" workbookViewId="0">
      <pane ySplit="12" topLeftCell="A13" activePane="bottomLeft" state="frozen"/>
      <selection pane="bottomLeft" activeCell="B2" sqref="B2"/>
    </sheetView>
  </sheetViews>
  <sheetFormatPr defaultColWidth="9.140625" defaultRowHeight="12"/>
  <cols>
    <col min="1" max="1" width="0.5703125" style="2" customWidth="1"/>
    <col min="2" max="2" width="8.140625" style="2" customWidth="1"/>
    <col min="3" max="3" width="0.28515625" style="2" customWidth="1"/>
    <col min="4" max="4" width="18.7109375" style="2" customWidth="1"/>
    <col min="5" max="5" width="17.7109375" style="2" customWidth="1"/>
    <col min="6" max="6" width="18.7109375" style="2" customWidth="1"/>
    <col min="7" max="7" width="20.140625" style="2" customWidth="1"/>
    <col min="8" max="8" width="21.28515625" style="2" customWidth="1"/>
    <col min="9" max="9" width="1.28515625" style="2" customWidth="1"/>
    <col min="10" max="10" width="14" style="2" customWidth="1"/>
    <col min="11" max="11" width="9.140625" style="2"/>
    <col min="12" max="12" width="11.140625" style="2" customWidth="1"/>
    <col min="13" max="16384" width="9.140625" style="2"/>
  </cols>
  <sheetData>
    <row r="1" spans="1:13" ht="12.95" customHeight="1">
      <c r="B1" s="188" t="s">
        <v>71</v>
      </c>
      <c r="C1" s="188"/>
      <c r="D1" s="188"/>
      <c r="E1" s="3"/>
      <c r="F1" s="4" t="s">
        <v>553</v>
      </c>
      <c r="G1" s="4"/>
      <c r="H1" s="5"/>
      <c r="I1" s="5"/>
      <c r="J1" s="5"/>
      <c r="K1" s="3"/>
    </row>
    <row r="2" spans="1:13" ht="12.95" customHeight="1">
      <c r="B2" s="6"/>
      <c r="C2" s="7"/>
      <c r="D2" s="3"/>
      <c r="E2" s="3"/>
      <c r="F2" s="4" t="s">
        <v>554</v>
      </c>
      <c r="G2" s="4"/>
      <c r="H2" s="5"/>
      <c r="I2" s="5"/>
      <c r="J2" s="5"/>
      <c r="K2" s="3"/>
    </row>
    <row r="3" spans="1:13" ht="12.95" customHeight="1">
      <c r="B3" s="6"/>
      <c r="C3" s="7"/>
      <c r="D3" s="3"/>
      <c r="E3" s="3"/>
      <c r="F3" s="3"/>
      <c r="G3" s="3"/>
      <c r="H3" s="3"/>
      <c r="I3" s="3"/>
      <c r="J3" s="3"/>
      <c r="K3" s="3"/>
      <c r="L3" s="5"/>
    </row>
    <row r="4" spans="1:13" s="8" customFormat="1" ht="12.75" customHeight="1">
      <c r="A4" s="8" t="s">
        <v>498</v>
      </c>
    </row>
    <row r="5" spans="1:13" s="8" customFormat="1" ht="12.75" customHeight="1">
      <c r="A5" s="8" t="s">
        <v>492</v>
      </c>
    </row>
    <row r="6" spans="1:13" s="8" customFormat="1" ht="12.75" customHeight="1">
      <c r="A6" s="8" t="s">
        <v>491</v>
      </c>
    </row>
    <row r="7" spans="1:13" s="8" customFormat="1" ht="12.75" customHeight="1">
      <c r="A7" s="8" t="s">
        <v>503</v>
      </c>
    </row>
    <row r="8" spans="1:13" s="8" customFormat="1" ht="12.75" customHeight="1" thickBot="1">
      <c r="A8" s="8" t="s">
        <v>502</v>
      </c>
      <c r="B8" s="175"/>
      <c r="C8" s="175"/>
      <c r="D8" s="175"/>
      <c r="E8" s="175"/>
      <c r="F8" s="175"/>
      <c r="G8" s="175"/>
      <c r="H8" s="175"/>
    </row>
    <row r="9" spans="1:13" ht="12" customHeight="1" thickTop="1"/>
    <row r="10" spans="1:13" s="5" customFormat="1" ht="55.5" customHeight="1">
      <c r="A10" s="189" t="s">
        <v>321</v>
      </c>
      <c r="B10" s="190"/>
      <c r="C10" s="193"/>
      <c r="D10" s="18" t="s">
        <v>511</v>
      </c>
      <c r="E10" s="18" t="s">
        <v>567</v>
      </c>
      <c r="F10" s="18" t="s">
        <v>455</v>
      </c>
      <c r="G10" s="18" t="s">
        <v>548</v>
      </c>
      <c r="H10" s="18" t="s">
        <v>551</v>
      </c>
      <c r="I10" s="19"/>
    </row>
    <row r="11" spans="1:13" s="5" customFormat="1" ht="38.25" customHeight="1">
      <c r="A11" s="191"/>
      <c r="B11" s="192"/>
      <c r="C11" s="194"/>
      <c r="D11" s="9" t="s">
        <v>484</v>
      </c>
      <c r="E11" s="9" t="s">
        <v>317</v>
      </c>
      <c r="F11" s="9" t="s">
        <v>547</v>
      </c>
      <c r="G11" s="9" t="s">
        <v>549</v>
      </c>
      <c r="H11" s="9" t="s">
        <v>550</v>
      </c>
      <c r="I11" s="20"/>
    </row>
    <row r="12" spans="1:13" s="5" customFormat="1" ht="17.25" customHeight="1">
      <c r="A12" s="21"/>
      <c r="B12" s="24"/>
      <c r="C12" s="22"/>
      <c r="D12" s="23" t="s">
        <v>37</v>
      </c>
      <c r="E12" s="23" t="s">
        <v>0</v>
      </c>
      <c r="F12" s="23" t="s">
        <v>0</v>
      </c>
      <c r="G12" s="23" t="s">
        <v>38</v>
      </c>
      <c r="H12" s="23" t="s">
        <v>0</v>
      </c>
      <c r="I12" s="24"/>
    </row>
    <row r="13" spans="1:13" s="4" customFormat="1" ht="21" customHeight="1">
      <c r="A13" s="33"/>
      <c r="B13" s="39" t="s">
        <v>312</v>
      </c>
      <c r="D13" s="10">
        <f>D14+D25+D79</f>
        <v>77463</v>
      </c>
      <c r="E13" s="10">
        <f>E14+E25+E79</f>
        <v>19341240</v>
      </c>
      <c r="F13" s="10">
        <f>F14+F25+F79</f>
        <v>5407742</v>
      </c>
      <c r="G13" s="10">
        <f>G14+G25+G79</f>
        <v>3416365</v>
      </c>
      <c r="H13" s="10">
        <f>H14+H25+H79</f>
        <v>306123</v>
      </c>
      <c r="I13" s="34"/>
      <c r="L13" s="50"/>
    </row>
    <row r="14" spans="1:13" s="4" customFormat="1" ht="21" customHeight="1">
      <c r="A14" s="33"/>
      <c r="B14" s="39">
        <v>45</v>
      </c>
      <c r="D14" s="10">
        <f t="shared" ref="D14" si="0">D15+D18+D20+D23</f>
        <v>9577</v>
      </c>
      <c r="E14" s="10">
        <f t="shared" ref="E14:G14" si="1">E15+E18+E20+E23</f>
        <v>1530923</v>
      </c>
      <c r="F14" s="10">
        <f t="shared" si="1"/>
        <v>630173</v>
      </c>
      <c r="G14" s="10">
        <f t="shared" si="1"/>
        <v>314239</v>
      </c>
      <c r="H14" s="10">
        <f>H15+H18+H20+H23</f>
        <v>27040</v>
      </c>
      <c r="I14" s="34"/>
      <c r="J14" s="50"/>
      <c r="K14" s="50"/>
      <c r="L14" s="50"/>
      <c r="M14" s="50"/>
    </row>
    <row r="15" spans="1:13" s="4" customFormat="1" ht="21" customHeight="1">
      <c r="A15" s="33"/>
      <c r="B15" s="39" t="s">
        <v>332</v>
      </c>
      <c r="D15" s="10">
        <f t="shared" ref="D15" si="2">D16+D17</f>
        <v>1992</v>
      </c>
      <c r="E15" s="10">
        <f t="shared" ref="E15:H15" si="3">E16+E17</f>
        <v>913552</v>
      </c>
      <c r="F15" s="10">
        <f t="shared" si="3"/>
        <v>217300</v>
      </c>
      <c r="G15" s="10">
        <f t="shared" si="3"/>
        <v>127767</v>
      </c>
      <c r="H15" s="10">
        <f t="shared" si="3"/>
        <v>15133</v>
      </c>
      <c r="I15" s="34"/>
      <c r="L15" s="50"/>
    </row>
    <row r="16" spans="1:13" s="5" customFormat="1" ht="21" customHeight="1">
      <c r="A16" s="35"/>
      <c r="B16" s="40" t="s">
        <v>333</v>
      </c>
      <c r="D16" s="11">
        <v>1961</v>
      </c>
      <c r="E16" s="11">
        <v>902841</v>
      </c>
      <c r="F16" s="11">
        <v>215173</v>
      </c>
      <c r="G16" s="11">
        <v>126345</v>
      </c>
      <c r="H16" s="11">
        <v>15100</v>
      </c>
      <c r="I16" s="36"/>
      <c r="L16" s="50"/>
    </row>
    <row r="17" spans="1:12" s="5" customFormat="1" ht="21" customHeight="1">
      <c r="A17" s="35"/>
      <c r="B17" s="40" t="s">
        <v>334</v>
      </c>
      <c r="D17" s="11">
        <v>31</v>
      </c>
      <c r="E17" s="11">
        <v>10711</v>
      </c>
      <c r="F17" s="11">
        <v>2127</v>
      </c>
      <c r="G17" s="11">
        <v>1422</v>
      </c>
      <c r="H17" s="11">
        <v>33</v>
      </c>
      <c r="I17" s="36"/>
      <c r="L17" s="50"/>
    </row>
    <row r="18" spans="1:12" s="4" customFormat="1" ht="21" customHeight="1">
      <c r="A18" s="33"/>
      <c r="B18" s="39" t="s">
        <v>335</v>
      </c>
      <c r="C18" s="10">
        <f t="shared" ref="C18:H18" si="4">C19</f>
        <v>0</v>
      </c>
      <c r="D18" s="10">
        <f t="shared" si="4"/>
        <v>5194</v>
      </c>
      <c r="E18" s="10">
        <f t="shared" si="4"/>
        <v>306946</v>
      </c>
      <c r="F18" s="10">
        <f t="shared" si="4"/>
        <v>298075</v>
      </c>
      <c r="G18" s="10">
        <f t="shared" si="4"/>
        <v>105750</v>
      </c>
      <c r="H18" s="10">
        <f t="shared" si="4"/>
        <v>6334</v>
      </c>
      <c r="I18" s="34"/>
      <c r="L18" s="50"/>
    </row>
    <row r="19" spans="1:12" s="5" customFormat="1" ht="21" customHeight="1">
      <c r="A19" s="35"/>
      <c r="B19" s="40" t="s">
        <v>336</v>
      </c>
      <c r="D19" s="11">
        <v>5194</v>
      </c>
      <c r="E19" s="11">
        <v>306946</v>
      </c>
      <c r="F19" s="11">
        <v>298075</v>
      </c>
      <c r="G19" s="11">
        <v>105750</v>
      </c>
      <c r="H19" s="11">
        <v>6334</v>
      </c>
      <c r="I19" s="36"/>
      <c r="L19" s="50"/>
    </row>
    <row r="20" spans="1:12" s="4" customFormat="1" ht="21" customHeight="1">
      <c r="A20" s="33"/>
      <c r="B20" s="39" t="s">
        <v>337</v>
      </c>
      <c r="D20" s="10">
        <f t="shared" ref="D20:H20" si="5">D21+D22</f>
        <v>2161</v>
      </c>
      <c r="E20" s="10">
        <f t="shared" si="5"/>
        <v>278963</v>
      </c>
      <c r="F20" s="10">
        <f t="shared" si="5"/>
        <v>103164</v>
      </c>
      <c r="G20" s="10">
        <f t="shared" si="5"/>
        <v>74031</v>
      </c>
      <c r="H20" s="10">
        <f t="shared" si="5"/>
        <v>5168</v>
      </c>
      <c r="I20" s="34"/>
      <c r="L20" s="50"/>
    </row>
    <row r="21" spans="1:12" s="5" customFormat="1" ht="21" customHeight="1">
      <c r="A21" s="35"/>
      <c r="B21" s="40" t="s">
        <v>338</v>
      </c>
      <c r="D21" s="11">
        <v>1672</v>
      </c>
      <c r="E21" s="11">
        <v>247157</v>
      </c>
      <c r="F21" s="11">
        <v>89398</v>
      </c>
      <c r="G21" s="11">
        <v>64717</v>
      </c>
      <c r="H21" s="11">
        <v>5006</v>
      </c>
      <c r="I21" s="36"/>
      <c r="L21" s="50"/>
    </row>
    <row r="22" spans="1:12" s="5" customFormat="1" ht="21" customHeight="1">
      <c r="A22" s="35"/>
      <c r="B22" s="40" t="s">
        <v>339</v>
      </c>
      <c r="D22" s="11">
        <v>489</v>
      </c>
      <c r="E22" s="11">
        <v>31806</v>
      </c>
      <c r="F22" s="11">
        <v>13766</v>
      </c>
      <c r="G22" s="11">
        <v>9314</v>
      </c>
      <c r="H22" s="11">
        <v>162</v>
      </c>
      <c r="I22" s="36"/>
      <c r="L22" s="50"/>
    </row>
    <row r="23" spans="1:12" s="4" customFormat="1" ht="21" customHeight="1">
      <c r="A23" s="33"/>
      <c r="B23" s="39" t="s">
        <v>340</v>
      </c>
      <c r="C23" s="10">
        <f t="shared" ref="C23:H23" si="6">C24</f>
        <v>0</v>
      </c>
      <c r="D23" s="10">
        <v>230</v>
      </c>
      <c r="E23" s="10">
        <f t="shared" si="6"/>
        <v>31462</v>
      </c>
      <c r="F23" s="10">
        <f t="shared" si="6"/>
        <v>11634</v>
      </c>
      <c r="G23" s="10">
        <f t="shared" si="6"/>
        <v>6691</v>
      </c>
      <c r="H23" s="10">
        <f t="shared" si="6"/>
        <v>405</v>
      </c>
      <c r="I23" s="34"/>
      <c r="L23" s="50"/>
    </row>
    <row r="24" spans="1:12" s="5" customFormat="1" ht="21" customHeight="1">
      <c r="A24" s="35"/>
      <c r="B24" s="40" t="s">
        <v>341</v>
      </c>
      <c r="D24" s="11">
        <v>230</v>
      </c>
      <c r="E24" s="11">
        <v>31462</v>
      </c>
      <c r="F24" s="11">
        <v>11634</v>
      </c>
      <c r="G24" s="11">
        <v>6691</v>
      </c>
      <c r="H24" s="11">
        <v>405</v>
      </c>
      <c r="I24" s="36"/>
      <c r="L24" s="50"/>
    </row>
    <row r="25" spans="1:12" s="4" customFormat="1" ht="21" customHeight="1">
      <c r="A25" s="33"/>
      <c r="B25" s="39">
        <v>46</v>
      </c>
      <c r="D25" s="10">
        <f>D26+D36+D40+D50+D60+D63+D69+D77</f>
        <v>26514</v>
      </c>
      <c r="E25" s="10">
        <f>E26+E36+E40+E50+E60+E63+E69+E77</f>
        <v>9825876</v>
      </c>
      <c r="F25" s="10">
        <f>F26+F36+F40+F50+F60+F63+F69+F77</f>
        <v>2635172</v>
      </c>
      <c r="G25" s="10">
        <f>G26+G36+G40+G50+G60+G63+G69+G77</f>
        <v>1746202</v>
      </c>
      <c r="H25" s="10">
        <f>H26+H36+H40+H50+H60+H63+H69+H77</f>
        <v>148584</v>
      </c>
      <c r="I25" s="34"/>
      <c r="L25" s="50"/>
    </row>
    <row r="26" spans="1:12" s="4" customFormat="1" ht="21" customHeight="1">
      <c r="A26" s="33"/>
      <c r="B26" s="39" t="s">
        <v>342</v>
      </c>
      <c r="D26" s="10">
        <f t="shared" ref="D26" si="7">SUM(D27:D35)</f>
        <v>1840</v>
      </c>
      <c r="E26" s="10">
        <f t="shared" ref="E26:G26" si="8">SUM(E27:E35)</f>
        <v>536733</v>
      </c>
      <c r="F26" s="10">
        <f t="shared" si="8"/>
        <v>530350</v>
      </c>
      <c r="G26" s="10">
        <f t="shared" si="8"/>
        <v>279206</v>
      </c>
      <c r="H26" s="10">
        <f t="shared" ref="H26" si="9">SUM(H27:H35)</f>
        <v>8565</v>
      </c>
      <c r="I26" s="34"/>
      <c r="L26" s="50"/>
    </row>
    <row r="27" spans="1:12" s="5" customFormat="1" ht="21" customHeight="1">
      <c r="A27" s="35"/>
      <c r="B27" s="40" t="s">
        <v>343</v>
      </c>
      <c r="D27" s="11">
        <v>42</v>
      </c>
      <c r="E27" s="11">
        <v>26239</v>
      </c>
      <c r="F27" s="11">
        <v>26302</v>
      </c>
      <c r="G27" s="11">
        <v>19395</v>
      </c>
      <c r="H27" s="11">
        <v>702</v>
      </c>
      <c r="I27" s="36"/>
      <c r="L27" s="50"/>
    </row>
    <row r="28" spans="1:12" s="5" customFormat="1" ht="21" customHeight="1">
      <c r="A28" s="35"/>
      <c r="B28" s="40" t="s">
        <v>344</v>
      </c>
      <c r="D28" s="11">
        <v>332</v>
      </c>
      <c r="E28" s="11">
        <v>115098</v>
      </c>
      <c r="F28" s="11">
        <v>115302</v>
      </c>
      <c r="G28" s="11">
        <v>71733</v>
      </c>
      <c r="H28" s="11">
        <v>2109</v>
      </c>
      <c r="I28" s="36"/>
      <c r="L28" s="50"/>
    </row>
    <row r="29" spans="1:12" s="5" customFormat="1" ht="21" customHeight="1">
      <c r="A29" s="35"/>
      <c r="B29" s="40" t="s">
        <v>345</v>
      </c>
      <c r="D29" s="11">
        <v>85</v>
      </c>
      <c r="E29" s="11">
        <v>38700</v>
      </c>
      <c r="F29" s="11">
        <v>38287</v>
      </c>
      <c r="G29" s="11">
        <v>9305</v>
      </c>
      <c r="H29" s="11">
        <v>-308</v>
      </c>
      <c r="I29" s="36"/>
      <c r="L29" s="50"/>
    </row>
    <row r="30" spans="1:12" s="5" customFormat="1" ht="21" customHeight="1">
      <c r="A30" s="35"/>
      <c r="B30" s="40" t="s">
        <v>346</v>
      </c>
      <c r="D30" s="11">
        <v>613</v>
      </c>
      <c r="E30" s="11">
        <v>132218</v>
      </c>
      <c r="F30" s="11">
        <v>123301</v>
      </c>
      <c r="G30" s="11">
        <v>76544</v>
      </c>
      <c r="H30" s="11">
        <v>4172</v>
      </c>
      <c r="I30" s="36"/>
      <c r="L30" s="50"/>
    </row>
    <row r="31" spans="1:12" s="5" customFormat="1" ht="21" customHeight="1">
      <c r="A31" s="35"/>
      <c r="B31" s="40" t="s">
        <v>347</v>
      </c>
      <c r="D31" s="11">
        <v>16</v>
      </c>
      <c r="E31" s="11">
        <v>3834</v>
      </c>
      <c r="F31" s="11">
        <v>2204</v>
      </c>
      <c r="G31" s="11">
        <v>1993</v>
      </c>
      <c r="H31" s="11">
        <v>22</v>
      </c>
      <c r="I31" s="36"/>
      <c r="L31" s="50"/>
    </row>
    <row r="32" spans="1:12" s="5" customFormat="1" ht="21" customHeight="1">
      <c r="A32" s="35"/>
      <c r="B32" s="40" t="s">
        <v>348</v>
      </c>
      <c r="D32" s="11">
        <v>97</v>
      </c>
      <c r="E32" s="11">
        <v>7852</v>
      </c>
      <c r="F32" s="11">
        <v>7769</v>
      </c>
      <c r="G32" s="11">
        <v>4759</v>
      </c>
      <c r="H32" s="11">
        <v>-182</v>
      </c>
      <c r="I32" s="36"/>
      <c r="L32" s="50"/>
    </row>
    <row r="33" spans="1:12" s="5" customFormat="1" ht="21" customHeight="1">
      <c r="A33" s="35"/>
      <c r="B33" s="40" t="s">
        <v>349</v>
      </c>
      <c r="D33" s="11">
        <v>243</v>
      </c>
      <c r="E33" s="11">
        <v>136906</v>
      </c>
      <c r="F33" s="11">
        <v>140307</v>
      </c>
      <c r="G33" s="11">
        <v>45873</v>
      </c>
      <c r="H33" s="11">
        <v>546</v>
      </c>
      <c r="I33" s="36"/>
      <c r="L33" s="50"/>
    </row>
    <row r="34" spans="1:12" s="5" customFormat="1" ht="21" customHeight="1">
      <c r="A34" s="35"/>
      <c r="B34" s="40" t="s">
        <v>350</v>
      </c>
      <c r="D34" s="11">
        <v>265</v>
      </c>
      <c r="E34" s="11">
        <v>61368</v>
      </c>
      <c r="F34" s="11">
        <v>61265</v>
      </c>
      <c r="G34" s="11">
        <v>39167</v>
      </c>
      <c r="H34" s="11">
        <v>1386</v>
      </c>
      <c r="I34" s="36"/>
      <c r="L34" s="50"/>
    </row>
    <row r="35" spans="1:12" s="5" customFormat="1" ht="21" customHeight="1">
      <c r="A35" s="33"/>
      <c r="B35" s="40" t="s">
        <v>351</v>
      </c>
      <c r="D35" s="11">
        <v>147</v>
      </c>
      <c r="E35" s="11">
        <v>14518</v>
      </c>
      <c r="F35" s="11">
        <v>15613</v>
      </c>
      <c r="G35" s="11">
        <v>10437</v>
      </c>
      <c r="H35" s="11">
        <v>118</v>
      </c>
      <c r="I35" s="36"/>
      <c r="L35" s="50"/>
    </row>
    <row r="36" spans="1:12" s="4" customFormat="1" ht="21" customHeight="1">
      <c r="A36" s="33"/>
      <c r="B36" s="39" t="s">
        <v>352</v>
      </c>
      <c r="D36" s="10">
        <f>SUM(D37:D39)</f>
        <v>322</v>
      </c>
      <c r="E36" s="10">
        <f>SUM(E37:E39)</f>
        <v>280586</v>
      </c>
      <c r="F36" s="10">
        <f>SUM(F37:F39)</f>
        <v>20216</v>
      </c>
      <c r="G36" s="10">
        <f>SUM(G37:G39)</f>
        <v>13088</v>
      </c>
      <c r="H36" s="10">
        <f>SUM(H37:H39)</f>
        <v>1285</v>
      </c>
      <c r="I36" s="34"/>
      <c r="L36" s="50"/>
    </row>
    <row r="37" spans="1:12" s="5" customFormat="1" ht="21" customHeight="1">
      <c r="A37" s="35"/>
      <c r="B37" s="40" t="s">
        <v>353</v>
      </c>
      <c r="D37" s="11">
        <v>109</v>
      </c>
      <c r="E37" s="11">
        <v>255728</v>
      </c>
      <c r="F37" s="11">
        <v>11549</v>
      </c>
      <c r="G37" s="11">
        <v>6922</v>
      </c>
      <c r="H37" s="11">
        <v>755</v>
      </c>
      <c r="I37" s="36"/>
      <c r="L37" s="50"/>
    </row>
    <row r="38" spans="1:12" s="5" customFormat="1" ht="21" customHeight="1">
      <c r="A38" s="35"/>
      <c r="B38" s="40" t="s">
        <v>354</v>
      </c>
      <c r="D38" s="11">
        <v>205</v>
      </c>
      <c r="E38" s="11">
        <v>23525</v>
      </c>
      <c r="F38" s="11">
        <v>8225</v>
      </c>
      <c r="G38" s="11">
        <v>5878</v>
      </c>
      <c r="H38" s="11">
        <v>539</v>
      </c>
      <c r="I38" s="36"/>
      <c r="L38" s="50"/>
    </row>
    <row r="39" spans="1:12" s="5" customFormat="1" ht="30" customHeight="1">
      <c r="A39" s="35"/>
      <c r="B39" s="40" t="s">
        <v>552</v>
      </c>
      <c r="D39" s="11">
        <v>8</v>
      </c>
      <c r="E39" s="11">
        <v>1333</v>
      </c>
      <c r="F39" s="11">
        <v>442</v>
      </c>
      <c r="G39" s="11">
        <v>288</v>
      </c>
      <c r="H39" s="11">
        <v>-9</v>
      </c>
      <c r="I39" s="36"/>
      <c r="L39" s="50"/>
    </row>
    <row r="40" spans="1:12" s="4" customFormat="1" ht="21" customHeight="1">
      <c r="A40" s="33"/>
      <c r="B40" s="39" t="s">
        <v>357</v>
      </c>
      <c r="D40" s="10">
        <f t="shared" ref="D40:H40" si="10">SUM(D41:D49)</f>
        <v>8067</v>
      </c>
      <c r="E40" s="10">
        <f t="shared" si="10"/>
        <v>2560725</v>
      </c>
      <c r="F40" s="10">
        <f t="shared" si="10"/>
        <v>541895</v>
      </c>
      <c r="G40" s="10">
        <f t="shared" si="10"/>
        <v>357719</v>
      </c>
      <c r="H40" s="10">
        <f t="shared" si="10"/>
        <v>68621</v>
      </c>
      <c r="I40" s="34"/>
      <c r="L40" s="50"/>
    </row>
    <row r="41" spans="1:12" s="5" customFormat="1" ht="21" customHeight="1">
      <c r="A41" s="35"/>
      <c r="B41" s="40" t="s">
        <v>358</v>
      </c>
      <c r="D41" s="11">
        <v>1641</v>
      </c>
      <c r="E41" s="11">
        <v>378353</v>
      </c>
      <c r="F41" s="11">
        <v>91442</v>
      </c>
      <c r="G41" s="11">
        <v>63269</v>
      </c>
      <c r="H41" s="11">
        <v>3704</v>
      </c>
      <c r="I41" s="36"/>
      <c r="L41" s="50"/>
    </row>
    <row r="42" spans="1:12" s="5" customFormat="1" ht="21" customHeight="1">
      <c r="A42" s="35"/>
      <c r="B42" s="40" t="s">
        <v>359</v>
      </c>
      <c r="D42" s="11">
        <v>414</v>
      </c>
      <c r="E42" s="11">
        <v>196431</v>
      </c>
      <c r="F42" s="11">
        <v>24069</v>
      </c>
      <c r="G42" s="11">
        <v>14312</v>
      </c>
      <c r="H42" s="11">
        <v>1345</v>
      </c>
      <c r="I42" s="36"/>
      <c r="L42" s="50"/>
    </row>
    <row r="43" spans="1:12" s="5" customFormat="1" ht="21" customHeight="1">
      <c r="A43" s="35"/>
      <c r="B43" s="40" t="s">
        <v>360</v>
      </c>
      <c r="D43" s="11">
        <v>311</v>
      </c>
      <c r="E43" s="11">
        <v>205736</v>
      </c>
      <c r="F43" s="11">
        <v>26676</v>
      </c>
      <c r="G43" s="11">
        <v>15941</v>
      </c>
      <c r="H43" s="11">
        <v>35600</v>
      </c>
      <c r="I43" s="36"/>
      <c r="L43" s="50"/>
    </row>
    <row r="44" spans="1:12" s="5" customFormat="1" ht="21" customHeight="1">
      <c r="A44" s="35"/>
      <c r="B44" s="40" t="s">
        <v>361</v>
      </c>
      <c r="D44" s="11">
        <v>1251</v>
      </c>
      <c r="E44" s="11">
        <v>355889</v>
      </c>
      <c r="F44" s="11">
        <v>88606</v>
      </c>
      <c r="G44" s="11">
        <v>51162</v>
      </c>
      <c r="H44" s="11">
        <v>5525</v>
      </c>
      <c r="I44" s="36"/>
      <c r="L44" s="50"/>
    </row>
    <row r="45" spans="1:12" s="5" customFormat="1" ht="21" customHeight="1">
      <c r="A45" s="35"/>
      <c r="B45" s="40" t="s">
        <v>362</v>
      </c>
      <c r="D45" s="11">
        <v>216</v>
      </c>
      <c r="E45" s="11">
        <v>244874</v>
      </c>
      <c r="F45" s="11">
        <v>19361</v>
      </c>
      <c r="G45" s="11">
        <v>14450</v>
      </c>
      <c r="H45" s="11">
        <v>348</v>
      </c>
      <c r="I45" s="36"/>
      <c r="L45" s="50"/>
    </row>
    <row r="46" spans="1:12" s="5" customFormat="1" ht="21" customHeight="1">
      <c r="A46" s="35"/>
      <c r="B46" s="40" t="s">
        <v>363</v>
      </c>
      <c r="D46" s="11">
        <v>526</v>
      </c>
      <c r="E46" s="11">
        <v>147505</v>
      </c>
      <c r="F46" s="11">
        <v>36895</v>
      </c>
      <c r="G46" s="11">
        <v>27061</v>
      </c>
      <c r="H46" s="11">
        <v>2069</v>
      </c>
      <c r="I46" s="36"/>
      <c r="L46" s="50"/>
    </row>
    <row r="47" spans="1:12" s="5" customFormat="1" ht="21" customHeight="1">
      <c r="A47" s="35"/>
      <c r="B47" s="40" t="s">
        <v>364</v>
      </c>
      <c r="D47" s="11">
        <v>271</v>
      </c>
      <c r="E47" s="11">
        <v>33601</v>
      </c>
      <c r="F47" s="11">
        <v>13767</v>
      </c>
      <c r="G47" s="11">
        <v>6973</v>
      </c>
      <c r="H47" s="11">
        <v>1164</v>
      </c>
      <c r="I47" s="36"/>
      <c r="L47" s="50"/>
    </row>
    <row r="48" spans="1:12" s="5" customFormat="1" ht="21" customHeight="1">
      <c r="A48" s="35"/>
      <c r="B48" s="40" t="s">
        <v>365</v>
      </c>
      <c r="D48" s="11">
        <v>725</v>
      </c>
      <c r="E48" s="11">
        <v>207260</v>
      </c>
      <c r="F48" s="11">
        <v>62245</v>
      </c>
      <c r="G48" s="11">
        <v>43010</v>
      </c>
      <c r="H48" s="11">
        <v>3643</v>
      </c>
      <c r="I48" s="36"/>
      <c r="L48" s="50"/>
    </row>
    <row r="49" spans="1:12" s="5" customFormat="1" ht="21" customHeight="1">
      <c r="A49" s="35"/>
      <c r="B49" s="40" t="s">
        <v>366</v>
      </c>
      <c r="D49" s="11">
        <v>2712</v>
      </c>
      <c r="E49" s="11">
        <v>791076</v>
      </c>
      <c r="F49" s="11">
        <v>178834</v>
      </c>
      <c r="G49" s="11">
        <v>121541</v>
      </c>
      <c r="H49" s="11">
        <v>15223</v>
      </c>
      <c r="I49" s="36"/>
      <c r="L49" s="50"/>
    </row>
    <row r="50" spans="1:12" s="4" customFormat="1" ht="21" customHeight="1">
      <c r="A50" s="33"/>
      <c r="B50" s="39" t="s">
        <v>367</v>
      </c>
      <c r="D50" s="10">
        <f t="shared" ref="D50:H50" si="11">SUM(D51:D59)</f>
        <v>6801</v>
      </c>
      <c r="E50" s="10">
        <f t="shared" si="11"/>
        <v>2135636</v>
      </c>
      <c r="F50" s="10">
        <f t="shared" si="11"/>
        <v>553256</v>
      </c>
      <c r="G50" s="10">
        <f t="shared" si="11"/>
        <v>380168</v>
      </c>
      <c r="H50" s="10">
        <f t="shared" si="11"/>
        <v>24772</v>
      </c>
      <c r="I50" s="34"/>
      <c r="L50" s="50"/>
    </row>
    <row r="51" spans="1:12" s="5" customFormat="1" ht="21" customHeight="1">
      <c r="A51" s="35"/>
      <c r="B51" s="40" t="s">
        <v>368</v>
      </c>
      <c r="D51" s="11">
        <v>133</v>
      </c>
      <c r="E51" s="11">
        <v>14852</v>
      </c>
      <c r="F51" s="11">
        <v>5666</v>
      </c>
      <c r="G51" s="11">
        <v>3905</v>
      </c>
      <c r="H51" s="11">
        <v>45</v>
      </c>
      <c r="I51" s="36"/>
      <c r="L51" s="50"/>
    </row>
    <row r="52" spans="1:12" s="5" customFormat="1" ht="21" customHeight="1">
      <c r="A52" s="35"/>
      <c r="B52" s="40" t="s">
        <v>369</v>
      </c>
      <c r="D52" s="11">
        <v>375</v>
      </c>
      <c r="E52" s="11">
        <v>74660</v>
      </c>
      <c r="F52" s="11">
        <v>20950</v>
      </c>
      <c r="G52" s="11">
        <v>13120</v>
      </c>
      <c r="H52" s="11">
        <v>-1422</v>
      </c>
      <c r="I52" s="36"/>
      <c r="L52" s="50"/>
    </row>
    <row r="53" spans="1:12" s="5" customFormat="1" ht="21" customHeight="1">
      <c r="A53" s="35"/>
      <c r="B53" s="40" t="s">
        <v>370</v>
      </c>
      <c r="D53" s="11">
        <v>512</v>
      </c>
      <c r="E53" s="11">
        <v>150099</v>
      </c>
      <c r="F53" s="11">
        <v>41155</v>
      </c>
      <c r="G53" s="11">
        <v>27313</v>
      </c>
      <c r="H53" s="11">
        <v>427</v>
      </c>
      <c r="I53" s="36"/>
      <c r="L53" s="50"/>
    </row>
    <row r="54" spans="1:12" s="5" customFormat="1" ht="21" customHeight="1">
      <c r="A54" s="35"/>
      <c r="B54" s="40" t="s">
        <v>371</v>
      </c>
      <c r="D54" s="11">
        <v>468</v>
      </c>
      <c r="E54" s="11">
        <v>106175</v>
      </c>
      <c r="F54" s="11">
        <v>36921</v>
      </c>
      <c r="G54" s="11">
        <v>21780</v>
      </c>
      <c r="H54" s="11">
        <v>1241</v>
      </c>
      <c r="I54" s="36"/>
      <c r="L54" s="50"/>
    </row>
    <row r="55" spans="1:12" s="5" customFormat="1" ht="21" customHeight="1">
      <c r="A55" s="35"/>
      <c r="B55" s="40" t="s">
        <v>372</v>
      </c>
      <c r="D55" s="11">
        <v>1581</v>
      </c>
      <c r="E55" s="11">
        <v>299900</v>
      </c>
      <c r="F55" s="11">
        <v>98017</v>
      </c>
      <c r="G55" s="11">
        <v>63116</v>
      </c>
      <c r="H55" s="11">
        <v>6398</v>
      </c>
      <c r="I55" s="36"/>
      <c r="L55" s="50"/>
    </row>
    <row r="56" spans="1:12" s="5" customFormat="1" ht="21" customHeight="1">
      <c r="A56" s="35"/>
      <c r="B56" s="40" t="s">
        <v>373</v>
      </c>
      <c r="D56" s="11">
        <v>2276</v>
      </c>
      <c r="E56" s="11">
        <v>1230011</v>
      </c>
      <c r="F56" s="11">
        <v>256805</v>
      </c>
      <c r="G56" s="11">
        <v>185043</v>
      </c>
      <c r="H56" s="11">
        <v>16209</v>
      </c>
      <c r="I56" s="36"/>
      <c r="L56" s="50"/>
    </row>
    <row r="57" spans="1:12" s="5" customFormat="1" ht="21" customHeight="1">
      <c r="A57" s="35"/>
      <c r="B57" s="40" t="s">
        <v>374</v>
      </c>
      <c r="D57" s="11">
        <v>333</v>
      </c>
      <c r="E57" s="11">
        <v>63577</v>
      </c>
      <c r="F57" s="11">
        <v>23891</v>
      </c>
      <c r="G57" s="11">
        <v>19197</v>
      </c>
      <c r="H57" s="11">
        <v>588</v>
      </c>
      <c r="I57" s="36"/>
      <c r="L57" s="50"/>
    </row>
    <row r="58" spans="1:12" s="5" customFormat="1" ht="21" customHeight="1">
      <c r="A58" s="35"/>
      <c r="B58" s="40" t="s">
        <v>375</v>
      </c>
      <c r="D58" s="11">
        <v>104</v>
      </c>
      <c r="E58" s="11">
        <v>28990</v>
      </c>
      <c r="F58" s="11">
        <v>8528</v>
      </c>
      <c r="G58" s="11">
        <v>6181</v>
      </c>
      <c r="H58" s="11">
        <v>31</v>
      </c>
      <c r="I58" s="36"/>
      <c r="L58" s="50"/>
    </row>
    <row r="59" spans="1:12" s="5" customFormat="1" ht="21" customHeight="1">
      <c r="A59" s="35"/>
      <c r="B59" s="40" t="s">
        <v>376</v>
      </c>
      <c r="D59" s="11">
        <v>1019</v>
      </c>
      <c r="E59" s="11">
        <v>167372</v>
      </c>
      <c r="F59" s="11">
        <v>61323</v>
      </c>
      <c r="G59" s="11">
        <v>40513</v>
      </c>
      <c r="H59" s="11">
        <v>1255</v>
      </c>
      <c r="I59" s="36"/>
      <c r="L59" s="50"/>
    </row>
    <row r="60" spans="1:12" s="4" customFormat="1" ht="21" customHeight="1">
      <c r="A60" s="33"/>
      <c r="B60" s="39" t="s">
        <v>377</v>
      </c>
      <c r="D60" s="10">
        <v>1087</v>
      </c>
      <c r="E60" s="10">
        <f t="shared" ref="E60:H60" si="12">SUM(E61:E62)</f>
        <v>396686</v>
      </c>
      <c r="F60" s="10">
        <f t="shared" si="12"/>
        <v>84670</v>
      </c>
      <c r="G60" s="10">
        <f t="shared" si="12"/>
        <v>51833</v>
      </c>
      <c r="H60" s="10">
        <f t="shared" si="12"/>
        <v>1866</v>
      </c>
      <c r="I60" s="34"/>
      <c r="L60" s="50"/>
    </row>
    <row r="61" spans="1:12" s="5" customFormat="1" ht="21" customHeight="1">
      <c r="A61" s="35"/>
      <c r="B61" s="40" t="s">
        <v>378</v>
      </c>
      <c r="D61" s="11">
        <v>751</v>
      </c>
      <c r="E61" s="11">
        <v>300610</v>
      </c>
      <c r="F61" s="11">
        <v>59041</v>
      </c>
      <c r="G61" s="11">
        <v>38125</v>
      </c>
      <c r="H61" s="11">
        <v>907</v>
      </c>
      <c r="I61" s="36"/>
      <c r="L61" s="50"/>
    </row>
    <row r="62" spans="1:12" s="5" customFormat="1" ht="21" customHeight="1">
      <c r="A62" s="35"/>
      <c r="B62" s="40" t="s">
        <v>379</v>
      </c>
      <c r="D62" s="11">
        <v>336</v>
      </c>
      <c r="E62" s="11">
        <v>96076</v>
      </c>
      <c r="F62" s="11">
        <v>25629</v>
      </c>
      <c r="G62" s="11">
        <v>13708</v>
      </c>
      <c r="H62" s="11">
        <v>959</v>
      </c>
      <c r="I62" s="36"/>
      <c r="L62" s="50"/>
    </row>
    <row r="63" spans="1:12" s="4" customFormat="1" ht="21" customHeight="1">
      <c r="A63" s="33"/>
      <c r="B63" s="39" t="s">
        <v>380</v>
      </c>
      <c r="D63" s="10">
        <f>SUM(D64:D68)</f>
        <v>2253</v>
      </c>
      <c r="E63" s="10">
        <f>SUM(E64:E68)</f>
        <v>424247</v>
      </c>
      <c r="F63" s="10">
        <f>SUM(F64:F68)</f>
        <v>153940</v>
      </c>
      <c r="G63" s="10">
        <f>SUM(G64:G68)</f>
        <v>113260</v>
      </c>
      <c r="H63" s="10">
        <f>SUM(H64:H68)</f>
        <v>2399</v>
      </c>
      <c r="I63" s="34"/>
      <c r="L63" s="50"/>
    </row>
    <row r="64" spans="1:12" s="5" customFormat="1" ht="21" customHeight="1">
      <c r="A64" s="35"/>
      <c r="B64" s="40" t="s">
        <v>381</v>
      </c>
      <c r="D64" s="11">
        <v>178</v>
      </c>
      <c r="E64" s="11">
        <v>27076</v>
      </c>
      <c r="F64" s="11">
        <v>9666</v>
      </c>
      <c r="G64" s="11">
        <v>7733</v>
      </c>
      <c r="H64" s="11">
        <v>-1006</v>
      </c>
      <c r="I64" s="36"/>
      <c r="L64" s="50"/>
    </row>
    <row r="65" spans="1:12" s="5" customFormat="1" ht="45.75" customHeight="1">
      <c r="A65" s="35"/>
      <c r="B65" s="40" t="s">
        <v>530</v>
      </c>
      <c r="D65" s="11">
        <v>101</v>
      </c>
      <c r="E65" s="11">
        <v>16430</v>
      </c>
      <c r="F65" s="11">
        <v>5221</v>
      </c>
      <c r="G65" s="11">
        <v>3978</v>
      </c>
      <c r="H65" s="11">
        <v>327</v>
      </c>
      <c r="I65" s="36"/>
      <c r="L65" s="50"/>
    </row>
    <row r="66" spans="1:12" s="5" customFormat="1" ht="21" customHeight="1">
      <c r="A66" s="35"/>
      <c r="B66" s="40" t="s">
        <v>383</v>
      </c>
      <c r="D66" s="11">
        <v>252</v>
      </c>
      <c r="E66" s="11">
        <v>53273</v>
      </c>
      <c r="F66" s="11">
        <v>16280</v>
      </c>
      <c r="G66" s="11">
        <v>12512</v>
      </c>
      <c r="H66" s="11">
        <v>-1802</v>
      </c>
      <c r="I66" s="36"/>
      <c r="L66" s="50"/>
    </row>
    <row r="67" spans="1:12" s="5" customFormat="1" ht="21" customHeight="1">
      <c r="A67" s="35"/>
      <c r="B67" s="40" t="s">
        <v>384</v>
      </c>
      <c r="D67" s="11">
        <v>185</v>
      </c>
      <c r="E67" s="11">
        <v>22499</v>
      </c>
      <c r="F67" s="11">
        <v>11459</v>
      </c>
      <c r="G67" s="11">
        <v>8858</v>
      </c>
      <c r="H67" s="11">
        <v>996</v>
      </c>
      <c r="I67" s="36"/>
      <c r="L67" s="50"/>
    </row>
    <row r="68" spans="1:12" s="5" customFormat="1" ht="21" customHeight="1">
      <c r="A68" s="35"/>
      <c r="B68" s="40" t="s">
        <v>385</v>
      </c>
      <c r="D68" s="11">
        <v>1537</v>
      </c>
      <c r="E68" s="11">
        <v>304969</v>
      </c>
      <c r="F68" s="11">
        <v>111314</v>
      </c>
      <c r="G68" s="11">
        <v>80179</v>
      </c>
      <c r="H68" s="11">
        <v>3884</v>
      </c>
      <c r="I68" s="36"/>
      <c r="L68" s="50"/>
    </row>
    <row r="69" spans="1:12" s="4" customFormat="1" ht="21" customHeight="1">
      <c r="A69" s="33"/>
      <c r="B69" s="39" t="s">
        <v>386</v>
      </c>
      <c r="C69" s="10">
        <f t="shared" ref="C69:H69" si="13">SUM(C70:C76)</f>
        <v>0</v>
      </c>
      <c r="D69" s="10">
        <f t="shared" si="13"/>
        <v>4725</v>
      </c>
      <c r="E69" s="10">
        <f t="shared" si="13"/>
        <v>3257482</v>
      </c>
      <c r="F69" s="10">
        <f t="shared" si="13"/>
        <v>682137</v>
      </c>
      <c r="G69" s="10">
        <f t="shared" si="13"/>
        <v>500667</v>
      </c>
      <c r="H69" s="10">
        <f t="shared" si="13"/>
        <v>39261</v>
      </c>
      <c r="I69" s="34"/>
      <c r="L69" s="50"/>
    </row>
    <row r="70" spans="1:12" s="5" customFormat="1" ht="21" customHeight="1">
      <c r="A70" s="35"/>
      <c r="B70" s="40" t="s">
        <v>387</v>
      </c>
      <c r="D70" s="11">
        <v>1056</v>
      </c>
      <c r="E70" s="11">
        <v>2105836</v>
      </c>
      <c r="F70" s="11">
        <v>408263</v>
      </c>
      <c r="G70" s="11">
        <v>295733</v>
      </c>
      <c r="H70" s="11">
        <v>20032</v>
      </c>
      <c r="I70" s="36"/>
      <c r="L70" s="50"/>
    </row>
    <row r="71" spans="1:12" s="5" customFormat="1" ht="21" customHeight="1">
      <c r="A71" s="35"/>
      <c r="B71" s="40" t="s">
        <v>388</v>
      </c>
      <c r="D71" s="11">
        <v>290</v>
      </c>
      <c r="E71" s="11">
        <v>146623</v>
      </c>
      <c r="F71" s="11">
        <v>19704</v>
      </c>
      <c r="G71" s="11">
        <v>14838</v>
      </c>
      <c r="H71" s="11">
        <v>724</v>
      </c>
      <c r="I71" s="36"/>
      <c r="L71" s="50"/>
    </row>
    <row r="72" spans="1:12" s="5" customFormat="1" ht="21" customHeight="1">
      <c r="A72" s="35"/>
      <c r="B72" s="40" t="s">
        <v>389</v>
      </c>
      <c r="D72" s="11">
        <v>1971</v>
      </c>
      <c r="E72" s="11">
        <v>654737</v>
      </c>
      <c r="F72" s="11">
        <v>153074</v>
      </c>
      <c r="G72" s="11">
        <v>113561</v>
      </c>
      <c r="H72" s="11">
        <v>12472</v>
      </c>
      <c r="I72" s="36"/>
      <c r="L72" s="50"/>
    </row>
    <row r="73" spans="1:12" s="5" customFormat="1" ht="21" customHeight="1">
      <c r="A73" s="35"/>
      <c r="B73" s="40" t="s">
        <v>390</v>
      </c>
      <c r="D73" s="11">
        <v>664</v>
      </c>
      <c r="E73" s="11">
        <v>161368</v>
      </c>
      <c r="F73" s="11">
        <v>48905</v>
      </c>
      <c r="G73" s="11">
        <v>39167</v>
      </c>
      <c r="H73" s="11">
        <v>3479</v>
      </c>
      <c r="I73" s="36"/>
      <c r="L73" s="50"/>
    </row>
    <row r="74" spans="1:12" s="5" customFormat="1" ht="21" customHeight="1">
      <c r="A74" s="35"/>
      <c r="B74" s="40" t="s">
        <v>391</v>
      </c>
      <c r="D74" s="11">
        <v>526</v>
      </c>
      <c r="E74" s="11">
        <v>144925</v>
      </c>
      <c r="F74" s="11">
        <v>39182</v>
      </c>
      <c r="G74" s="11">
        <v>27240</v>
      </c>
      <c r="H74" s="11">
        <v>1121</v>
      </c>
      <c r="I74" s="36"/>
      <c r="L74" s="50"/>
    </row>
    <row r="75" spans="1:12" s="5" customFormat="1" ht="21" customHeight="1">
      <c r="A75" s="35"/>
      <c r="B75" s="40" t="s">
        <v>392</v>
      </c>
      <c r="D75" s="11">
        <v>192</v>
      </c>
      <c r="E75" s="11">
        <v>41619</v>
      </c>
      <c r="F75" s="11">
        <v>12300</v>
      </c>
      <c r="G75" s="11">
        <v>9637</v>
      </c>
      <c r="H75" s="11">
        <v>1115</v>
      </c>
      <c r="I75" s="36"/>
      <c r="L75" s="50"/>
    </row>
    <row r="76" spans="1:12" s="5" customFormat="1" ht="21" customHeight="1">
      <c r="A76" s="33"/>
      <c r="B76" s="40" t="s">
        <v>393</v>
      </c>
      <c r="D76" s="11">
        <v>26</v>
      </c>
      <c r="E76" s="11">
        <v>2374</v>
      </c>
      <c r="F76" s="11">
        <v>709</v>
      </c>
      <c r="G76" s="11">
        <v>491</v>
      </c>
      <c r="H76" s="11">
        <v>318</v>
      </c>
      <c r="I76" s="36"/>
      <c r="L76" s="50"/>
    </row>
    <row r="77" spans="1:12" s="4" customFormat="1" ht="21" customHeight="1">
      <c r="A77" s="33"/>
      <c r="B77" s="39" t="s">
        <v>394</v>
      </c>
      <c r="C77" s="10">
        <f t="shared" ref="C77:H77" si="14">SUM(C78)</f>
        <v>0</v>
      </c>
      <c r="D77" s="10">
        <f t="shared" si="14"/>
        <v>1419</v>
      </c>
      <c r="E77" s="10">
        <f t="shared" si="14"/>
        <v>233781</v>
      </c>
      <c r="F77" s="10">
        <f t="shared" si="14"/>
        <v>68708</v>
      </c>
      <c r="G77" s="10">
        <f t="shared" si="14"/>
        <v>50261</v>
      </c>
      <c r="H77" s="10">
        <f t="shared" si="14"/>
        <v>1815</v>
      </c>
      <c r="I77" s="34"/>
      <c r="L77" s="50"/>
    </row>
    <row r="78" spans="1:12" s="5" customFormat="1" ht="21" customHeight="1">
      <c r="A78" s="35"/>
      <c r="B78" s="40" t="s">
        <v>395</v>
      </c>
      <c r="D78" s="11">
        <v>1419</v>
      </c>
      <c r="E78" s="11">
        <v>233781</v>
      </c>
      <c r="F78" s="11">
        <v>68708</v>
      </c>
      <c r="G78" s="11">
        <v>50261</v>
      </c>
      <c r="H78" s="11">
        <v>1815</v>
      </c>
      <c r="I78" s="36"/>
      <c r="L78" s="50"/>
    </row>
    <row r="79" spans="1:12" s="4" customFormat="1" ht="21" customHeight="1">
      <c r="A79" s="33"/>
      <c r="B79" s="39">
        <v>47</v>
      </c>
      <c r="D79" s="10">
        <f t="shared" ref="D79:H79" si="15">D80+D83+D91+D93+D97+D103+D109+D119+D123</f>
        <v>41372</v>
      </c>
      <c r="E79" s="10">
        <f t="shared" si="15"/>
        <v>7984441</v>
      </c>
      <c r="F79" s="10">
        <f t="shared" si="15"/>
        <v>2142397</v>
      </c>
      <c r="G79" s="10">
        <f t="shared" si="15"/>
        <v>1355924</v>
      </c>
      <c r="H79" s="10">
        <f t="shared" si="15"/>
        <v>130499</v>
      </c>
      <c r="I79" s="34"/>
      <c r="L79" s="50"/>
    </row>
    <row r="80" spans="1:12" s="4" customFormat="1" ht="21" customHeight="1">
      <c r="A80" s="33"/>
      <c r="B80" s="39" t="s">
        <v>396</v>
      </c>
      <c r="D80" s="10">
        <f t="shared" ref="D80:H80" si="16">D81+D82</f>
        <v>14639</v>
      </c>
      <c r="E80" s="10">
        <f t="shared" si="16"/>
        <v>3308699</v>
      </c>
      <c r="F80" s="10">
        <f t="shared" si="16"/>
        <v>768461</v>
      </c>
      <c r="G80" s="10">
        <f t="shared" si="16"/>
        <v>515246</v>
      </c>
      <c r="H80" s="10">
        <f t="shared" si="16"/>
        <v>64366</v>
      </c>
      <c r="I80" s="34"/>
      <c r="L80" s="50"/>
    </row>
    <row r="81" spans="1:12" s="5" customFormat="1" ht="21" customHeight="1">
      <c r="A81" s="35"/>
      <c r="B81" s="40" t="s">
        <v>397</v>
      </c>
      <c r="D81" s="11">
        <v>13088</v>
      </c>
      <c r="E81" s="11">
        <v>3072344</v>
      </c>
      <c r="F81" s="11">
        <v>669007</v>
      </c>
      <c r="G81" s="11">
        <v>442275</v>
      </c>
      <c r="H81" s="11">
        <v>59226</v>
      </c>
      <c r="I81" s="36"/>
      <c r="L81" s="50"/>
    </row>
    <row r="82" spans="1:12" s="5" customFormat="1" ht="21" customHeight="1">
      <c r="A82" s="35"/>
      <c r="B82" s="40" t="s">
        <v>398</v>
      </c>
      <c r="D82" s="11">
        <v>1551</v>
      </c>
      <c r="E82" s="11">
        <v>236355</v>
      </c>
      <c r="F82" s="11">
        <v>99454</v>
      </c>
      <c r="G82" s="11">
        <v>72971</v>
      </c>
      <c r="H82" s="11">
        <v>5140</v>
      </c>
      <c r="I82" s="36"/>
      <c r="L82" s="50"/>
    </row>
    <row r="83" spans="1:12" s="4" customFormat="1" ht="21" customHeight="1">
      <c r="A83" s="33"/>
      <c r="B83" s="39" t="s">
        <v>399</v>
      </c>
      <c r="D83" s="10">
        <f t="shared" ref="D83:H83" si="17">D84+D85+D86+D87+D88+D89+D90</f>
        <v>2458</v>
      </c>
      <c r="E83" s="10">
        <f t="shared" si="17"/>
        <v>497588</v>
      </c>
      <c r="F83" s="10">
        <f t="shared" si="17"/>
        <v>115157</v>
      </c>
      <c r="G83" s="10">
        <f t="shared" si="17"/>
        <v>73269</v>
      </c>
      <c r="H83" s="10">
        <f t="shared" si="17"/>
        <v>7149</v>
      </c>
      <c r="I83" s="34"/>
      <c r="L83" s="50"/>
    </row>
    <row r="84" spans="1:12" s="5" customFormat="1" ht="21" customHeight="1">
      <c r="A84" s="35"/>
      <c r="B84" s="40" t="s">
        <v>400</v>
      </c>
      <c r="D84" s="11">
        <v>735</v>
      </c>
      <c r="E84" s="11">
        <v>181366</v>
      </c>
      <c r="F84" s="11">
        <v>32500</v>
      </c>
      <c r="G84" s="11">
        <v>22905</v>
      </c>
      <c r="H84" s="11">
        <v>1106</v>
      </c>
      <c r="I84" s="36"/>
      <c r="L84" s="50"/>
    </row>
    <row r="85" spans="1:12" s="5" customFormat="1" ht="21" customHeight="1">
      <c r="A85" s="35"/>
      <c r="B85" s="40" t="s">
        <v>401</v>
      </c>
      <c r="D85" s="11">
        <v>746</v>
      </c>
      <c r="E85" s="11">
        <v>185596</v>
      </c>
      <c r="F85" s="11">
        <v>37725</v>
      </c>
      <c r="G85" s="11">
        <v>22323</v>
      </c>
      <c r="H85" s="11">
        <v>856</v>
      </c>
      <c r="I85" s="36"/>
      <c r="L85" s="50"/>
    </row>
    <row r="86" spans="1:12" s="5" customFormat="1" ht="21" customHeight="1">
      <c r="A86" s="35"/>
      <c r="B86" s="40" t="s">
        <v>402</v>
      </c>
      <c r="D86" s="11">
        <v>336</v>
      </c>
      <c r="E86" s="11">
        <v>58382</v>
      </c>
      <c r="F86" s="11">
        <v>20865</v>
      </c>
      <c r="G86" s="11">
        <v>13944</v>
      </c>
      <c r="H86" s="11">
        <v>2083</v>
      </c>
      <c r="I86" s="36"/>
      <c r="L86" s="50"/>
    </row>
    <row r="87" spans="1:12" s="5" customFormat="1" ht="21" customHeight="1">
      <c r="A87" s="35"/>
      <c r="B87" s="40" t="s">
        <v>403</v>
      </c>
      <c r="D87" s="11">
        <v>106</v>
      </c>
      <c r="E87" s="11">
        <v>8182</v>
      </c>
      <c r="F87" s="11">
        <v>2788</v>
      </c>
      <c r="G87" s="11">
        <v>1633</v>
      </c>
      <c r="H87" s="11">
        <v>-85</v>
      </c>
      <c r="I87" s="36"/>
      <c r="L87" s="50"/>
    </row>
    <row r="88" spans="1:12" s="5" customFormat="1" ht="21" customHeight="1">
      <c r="A88" s="35"/>
      <c r="B88" s="40" t="s">
        <v>404</v>
      </c>
      <c r="D88" s="11">
        <v>118</v>
      </c>
      <c r="E88" s="11">
        <v>16687</v>
      </c>
      <c r="F88" s="11">
        <v>4340</v>
      </c>
      <c r="G88" s="11">
        <v>2891</v>
      </c>
      <c r="H88" s="11">
        <v>151</v>
      </c>
      <c r="I88" s="36"/>
      <c r="L88" s="50"/>
    </row>
    <row r="89" spans="1:12" s="5" customFormat="1" ht="21" customHeight="1">
      <c r="A89" s="35"/>
      <c r="B89" s="40" t="s">
        <v>405</v>
      </c>
      <c r="D89" s="11">
        <v>26</v>
      </c>
      <c r="E89" s="11">
        <v>3601</v>
      </c>
      <c r="F89" s="11">
        <v>1047</v>
      </c>
      <c r="G89" s="11">
        <v>460</v>
      </c>
      <c r="H89" s="11">
        <v>2</v>
      </c>
      <c r="I89" s="36"/>
      <c r="L89" s="50"/>
    </row>
    <row r="90" spans="1:12" s="5" customFormat="1" ht="21" customHeight="1">
      <c r="A90" s="35"/>
      <c r="B90" s="40" t="s">
        <v>406</v>
      </c>
      <c r="D90" s="11">
        <v>391</v>
      </c>
      <c r="E90" s="11">
        <v>43774</v>
      </c>
      <c r="F90" s="11">
        <v>15892</v>
      </c>
      <c r="G90" s="11">
        <v>9113</v>
      </c>
      <c r="H90" s="11">
        <v>3036</v>
      </c>
      <c r="I90" s="36"/>
      <c r="L90" s="50"/>
    </row>
    <row r="91" spans="1:12" s="4" customFormat="1" ht="21" customHeight="1">
      <c r="A91" s="33"/>
      <c r="B91" s="39" t="s">
        <v>407</v>
      </c>
      <c r="D91" s="10">
        <f t="shared" ref="D91:H91" si="18">D92</f>
        <v>1583</v>
      </c>
      <c r="E91" s="10">
        <f t="shared" si="18"/>
        <v>876937</v>
      </c>
      <c r="F91" s="10">
        <f t="shared" si="18"/>
        <v>62752</v>
      </c>
      <c r="G91" s="10">
        <f t="shared" si="18"/>
        <v>43061</v>
      </c>
      <c r="H91" s="10">
        <f t="shared" si="18"/>
        <v>4679</v>
      </c>
      <c r="I91" s="34"/>
      <c r="L91" s="50"/>
    </row>
    <row r="92" spans="1:12" s="5" customFormat="1" ht="21" customHeight="1">
      <c r="A92" s="35"/>
      <c r="B92" s="40" t="s">
        <v>408</v>
      </c>
      <c r="D92" s="11">
        <v>1583</v>
      </c>
      <c r="E92" s="11">
        <v>876937</v>
      </c>
      <c r="F92" s="11">
        <v>62752</v>
      </c>
      <c r="G92" s="11">
        <v>43061</v>
      </c>
      <c r="H92" s="11">
        <v>4679</v>
      </c>
      <c r="I92" s="36"/>
      <c r="L92" s="50"/>
    </row>
    <row r="93" spans="1:12" s="4" customFormat="1" ht="21" customHeight="1">
      <c r="A93" s="33"/>
      <c r="B93" s="39" t="s">
        <v>409</v>
      </c>
      <c r="D93" s="10">
        <f t="shared" ref="D93:H93" si="19">D94+D95+D96</f>
        <v>1578</v>
      </c>
      <c r="E93" s="10">
        <f t="shared" si="19"/>
        <v>333244</v>
      </c>
      <c r="F93" s="10">
        <f t="shared" si="19"/>
        <v>86690</v>
      </c>
      <c r="G93" s="10">
        <f t="shared" si="19"/>
        <v>57709</v>
      </c>
      <c r="H93" s="10">
        <f t="shared" si="19"/>
        <v>3185</v>
      </c>
      <c r="I93" s="34"/>
      <c r="L93" s="50"/>
    </row>
    <row r="94" spans="1:12" s="5" customFormat="1" ht="21" customHeight="1">
      <c r="A94" s="35"/>
      <c r="B94" s="40" t="s">
        <v>410</v>
      </c>
      <c r="D94" s="11">
        <v>665</v>
      </c>
      <c r="E94" s="11">
        <v>116973</v>
      </c>
      <c r="F94" s="11">
        <v>39913</v>
      </c>
      <c r="G94" s="11">
        <v>29700</v>
      </c>
      <c r="H94" s="11">
        <v>526</v>
      </c>
      <c r="I94" s="36"/>
      <c r="L94" s="50"/>
    </row>
    <row r="95" spans="1:12" s="5" customFormat="1" ht="21" customHeight="1">
      <c r="A95" s="35"/>
      <c r="B95" s="40" t="s">
        <v>411</v>
      </c>
      <c r="D95" s="11">
        <v>584</v>
      </c>
      <c r="E95" s="11">
        <v>135454</v>
      </c>
      <c r="F95" s="11">
        <v>28348</v>
      </c>
      <c r="G95" s="11">
        <v>20990</v>
      </c>
      <c r="H95" s="11">
        <v>2084</v>
      </c>
      <c r="I95" s="36"/>
      <c r="L95" s="50"/>
    </row>
    <row r="96" spans="1:12" s="5" customFormat="1" ht="21" customHeight="1">
      <c r="A96" s="35"/>
      <c r="B96" s="40" t="s">
        <v>412</v>
      </c>
      <c r="D96" s="11">
        <v>329</v>
      </c>
      <c r="E96" s="11">
        <v>80817</v>
      </c>
      <c r="F96" s="11">
        <v>18429</v>
      </c>
      <c r="G96" s="11">
        <v>7019</v>
      </c>
      <c r="H96" s="11">
        <v>575</v>
      </c>
      <c r="I96" s="36"/>
      <c r="L96" s="50"/>
    </row>
    <row r="97" spans="1:12" s="4" customFormat="1" ht="21" customHeight="1">
      <c r="A97" s="33"/>
      <c r="B97" s="39" t="s">
        <v>413</v>
      </c>
      <c r="D97" s="10">
        <f t="shared" ref="D97:H97" si="20">D98+D99+D100+D101+D102</f>
        <v>5792</v>
      </c>
      <c r="E97" s="10">
        <f t="shared" si="20"/>
        <v>1069945</v>
      </c>
      <c r="F97" s="10">
        <f t="shared" si="20"/>
        <v>353241</v>
      </c>
      <c r="G97" s="10">
        <f t="shared" si="20"/>
        <v>222083</v>
      </c>
      <c r="H97" s="10">
        <f t="shared" si="20"/>
        <v>18361</v>
      </c>
      <c r="I97" s="34"/>
      <c r="L97" s="50"/>
    </row>
    <row r="98" spans="1:12" s="5" customFormat="1" ht="21" customHeight="1">
      <c r="A98" s="35"/>
      <c r="B98" s="40" t="s">
        <v>414</v>
      </c>
      <c r="D98" s="11">
        <v>137</v>
      </c>
      <c r="E98" s="11">
        <v>10468</v>
      </c>
      <c r="F98" s="11">
        <v>4235</v>
      </c>
      <c r="G98" s="11">
        <v>2321</v>
      </c>
      <c r="H98" s="11">
        <v>134</v>
      </c>
      <c r="I98" s="36"/>
      <c r="L98" s="50"/>
    </row>
    <row r="99" spans="1:12" s="5" customFormat="1" ht="21" customHeight="1">
      <c r="A99" s="35"/>
      <c r="B99" s="40" t="s">
        <v>415</v>
      </c>
      <c r="D99" s="11">
        <v>2040</v>
      </c>
      <c r="E99" s="11">
        <v>392187</v>
      </c>
      <c r="F99" s="11">
        <v>121658</v>
      </c>
      <c r="G99" s="11">
        <v>85298</v>
      </c>
      <c r="H99" s="11">
        <v>6848</v>
      </c>
      <c r="I99" s="36"/>
      <c r="L99" s="50"/>
    </row>
    <row r="100" spans="1:12" s="5" customFormat="1" ht="21" customHeight="1">
      <c r="A100" s="35"/>
      <c r="B100" s="40" t="s">
        <v>416</v>
      </c>
      <c r="D100" s="11">
        <v>223</v>
      </c>
      <c r="E100" s="11">
        <v>20391</v>
      </c>
      <c r="F100" s="11">
        <v>9944</v>
      </c>
      <c r="G100" s="11">
        <v>6564</v>
      </c>
      <c r="H100" s="11">
        <v>974</v>
      </c>
      <c r="I100" s="36"/>
      <c r="L100" s="50"/>
    </row>
    <row r="101" spans="1:12" s="5" customFormat="1" ht="21" customHeight="1">
      <c r="A101" s="35"/>
      <c r="B101" s="40" t="s">
        <v>417</v>
      </c>
      <c r="D101" s="11">
        <v>1015</v>
      </c>
      <c r="E101" s="11">
        <v>263049</v>
      </c>
      <c r="F101" s="11">
        <v>54572</v>
      </c>
      <c r="G101" s="11">
        <v>29433</v>
      </c>
      <c r="H101" s="11">
        <v>2846</v>
      </c>
      <c r="I101" s="36"/>
      <c r="L101" s="50"/>
    </row>
    <row r="102" spans="1:12" s="5" customFormat="1" ht="21" customHeight="1">
      <c r="A102" s="35"/>
      <c r="B102" s="40" t="s">
        <v>418</v>
      </c>
      <c r="D102" s="11">
        <v>2377</v>
      </c>
      <c r="E102" s="11">
        <v>383850</v>
      </c>
      <c r="F102" s="11">
        <v>162832</v>
      </c>
      <c r="G102" s="11">
        <v>98467</v>
      </c>
      <c r="H102" s="11">
        <v>7559</v>
      </c>
      <c r="I102" s="36"/>
      <c r="L102" s="50"/>
    </row>
    <row r="103" spans="1:12" s="4" customFormat="1" ht="21" customHeight="1">
      <c r="A103" s="33"/>
      <c r="B103" s="39" t="s">
        <v>419</v>
      </c>
      <c r="D103" s="10">
        <f t="shared" ref="D103:H103" si="21">D104+D105+D106+D107+D108</f>
        <v>1049</v>
      </c>
      <c r="E103" s="10">
        <f t="shared" si="21"/>
        <v>142782</v>
      </c>
      <c r="F103" s="10">
        <f t="shared" si="21"/>
        <v>46371</v>
      </c>
      <c r="G103" s="10">
        <f t="shared" si="21"/>
        <v>30930</v>
      </c>
      <c r="H103" s="10">
        <f t="shared" si="21"/>
        <v>861</v>
      </c>
      <c r="I103" s="34"/>
      <c r="L103" s="50"/>
    </row>
    <row r="104" spans="1:12" s="5" customFormat="1" ht="21" customHeight="1">
      <c r="A104" s="35"/>
      <c r="B104" s="40" t="s">
        <v>420</v>
      </c>
      <c r="D104" s="11">
        <v>284</v>
      </c>
      <c r="E104" s="11">
        <v>25687</v>
      </c>
      <c r="F104" s="11">
        <v>9174</v>
      </c>
      <c r="G104" s="11">
        <v>6728</v>
      </c>
      <c r="H104" s="11">
        <v>97</v>
      </c>
      <c r="I104" s="36"/>
      <c r="L104" s="50"/>
    </row>
    <row r="105" spans="1:12" s="5" customFormat="1" ht="21" customHeight="1">
      <c r="A105" s="35"/>
      <c r="B105" s="40" t="s">
        <v>421</v>
      </c>
      <c r="D105" s="11">
        <v>131</v>
      </c>
      <c r="E105" s="11">
        <v>14288</v>
      </c>
      <c r="F105" s="11">
        <v>5218</v>
      </c>
      <c r="G105" s="11">
        <v>3996</v>
      </c>
      <c r="H105" s="11">
        <v>139</v>
      </c>
      <c r="I105" s="36"/>
      <c r="L105" s="50"/>
    </row>
    <row r="106" spans="1:12" s="5" customFormat="1" ht="21" customHeight="1">
      <c r="A106" s="35"/>
      <c r="B106" s="40" t="s">
        <v>422</v>
      </c>
      <c r="D106" s="11">
        <v>16</v>
      </c>
      <c r="E106" s="11">
        <v>2460</v>
      </c>
      <c r="F106" s="11">
        <v>643</v>
      </c>
      <c r="G106" s="11">
        <v>477</v>
      </c>
      <c r="H106" s="11">
        <v>1</v>
      </c>
      <c r="I106" s="36"/>
      <c r="L106" s="50"/>
    </row>
    <row r="107" spans="1:12" s="5" customFormat="1" ht="21" customHeight="1">
      <c r="A107" s="35"/>
      <c r="B107" s="40" t="s">
        <v>423</v>
      </c>
      <c r="D107" s="11">
        <v>443</v>
      </c>
      <c r="E107" s="11">
        <v>70676</v>
      </c>
      <c r="F107" s="11">
        <v>21786</v>
      </c>
      <c r="G107" s="11">
        <v>12973</v>
      </c>
      <c r="H107" s="11">
        <v>214</v>
      </c>
      <c r="I107" s="36"/>
      <c r="L107" s="50"/>
    </row>
    <row r="108" spans="1:12" s="5" customFormat="1" ht="21" customHeight="1">
      <c r="A108" s="35"/>
      <c r="B108" s="40" t="s">
        <v>424</v>
      </c>
      <c r="D108" s="11">
        <v>175</v>
      </c>
      <c r="E108" s="11">
        <v>29671</v>
      </c>
      <c r="F108" s="11">
        <v>9550</v>
      </c>
      <c r="G108" s="11">
        <v>6756</v>
      </c>
      <c r="H108" s="11">
        <v>410</v>
      </c>
      <c r="I108" s="36"/>
      <c r="L108" s="50"/>
    </row>
    <row r="109" spans="1:12" s="4" customFormat="1" ht="21" customHeight="1">
      <c r="A109" s="33"/>
      <c r="B109" s="39" t="s">
        <v>425</v>
      </c>
      <c r="D109" s="10">
        <f t="shared" ref="D109:H109" si="22">D110+D111+D112+D113+D114+D115+D116+D117+D118</f>
        <v>13063</v>
      </c>
      <c r="E109" s="10">
        <f t="shared" si="22"/>
        <v>1638509</v>
      </c>
      <c r="F109" s="10">
        <f t="shared" si="22"/>
        <v>646714</v>
      </c>
      <c r="G109" s="10">
        <f t="shared" si="22"/>
        <v>392348</v>
      </c>
      <c r="H109" s="10">
        <f t="shared" si="22"/>
        <v>30312</v>
      </c>
      <c r="I109" s="34"/>
      <c r="L109" s="50"/>
    </row>
    <row r="110" spans="1:12" s="5" customFormat="1" ht="21" customHeight="1">
      <c r="A110" s="35"/>
      <c r="B110" s="40" t="s">
        <v>426</v>
      </c>
      <c r="D110" s="11">
        <v>5141</v>
      </c>
      <c r="E110" s="11">
        <v>588741</v>
      </c>
      <c r="F110" s="11">
        <v>261044</v>
      </c>
      <c r="G110" s="11">
        <v>143163</v>
      </c>
      <c r="H110" s="11">
        <v>15991</v>
      </c>
      <c r="I110" s="36"/>
      <c r="L110" s="50"/>
    </row>
    <row r="111" spans="1:12" s="5" customFormat="1" ht="21" customHeight="1">
      <c r="A111" s="35"/>
      <c r="B111" s="40" t="s">
        <v>427</v>
      </c>
      <c r="D111" s="11">
        <v>1309</v>
      </c>
      <c r="E111" s="11">
        <v>149144</v>
      </c>
      <c r="F111" s="11">
        <v>60946</v>
      </c>
      <c r="G111" s="11">
        <v>35243</v>
      </c>
      <c r="H111" s="11">
        <v>5960</v>
      </c>
      <c r="I111" s="36"/>
      <c r="L111" s="50"/>
    </row>
    <row r="112" spans="1:12" s="5" customFormat="1" ht="21" customHeight="1">
      <c r="A112" s="35"/>
      <c r="B112" s="40" t="s">
        <v>428</v>
      </c>
      <c r="D112" s="11">
        <v>1815</v>
      </c>
      <c r="E112" s="11">
        <v>340911</v>
      </c>
      <c r="F112" s="11">
        <v>79641</v>
      </c>
      <c r="G112" s="11">
        <v>62284</v>
      </c>
      <c r="H112" s="11">
        <v>1477</v>
      </c>
      <c r="I112" s="36"/>
      <c r="L112" s="50"/>
    </row>
    <row r="113" spans="1:12" s="5" customFormat="1" ht="21" customHeight="1">
      <c r="A113" s="35"/>
      <c r="B113" s="40" t="s">
        <v>429</v>
      </c>
      <c r="D113" s="11">
        <v>149</v>
      </c>
      <c r="E113" s="11">
        <v>15731</v>
      </c>
      <c r="F113" s="11">
        <v>6761</v>
      </c>
      <c r="G113" s="11">
        <v>4230</v>
      </c>
      <c r="H113" s="11">
        <v>518</v>
      </c>
      <c r="I113" s="36"/>
      <c r="L113" s="50"/>
    </row>
    <row r="114" spans="1:12" s="5" customFormat="1" ht="21" customHeight="1">
      <c r="A114" s="35"/>
      <c r="B114" s="40" t="s">
        <v>430</v>
      </c>
      <c r="D114" s="11">
        <v>354</v>
      </c>
      <c r="E114" s="11">
        <v>30397</v>
      </c>
      <c r="F114" s="11">
        <v>15519</v>
      </c>
      <c r="G114" s="11">
        <v>9200</v>
      </c>
      <c r="H114" s="11">
        <v>334</v>
      </c>
      <c r="I114" s="36"/>
      <c r="L114" s="50"/>
    </row>
    <row r="115" spans="1:12" s="5" customFormat="1" ht="21" customHeight="1">
      <c r="A115" s="35"/>
      <c r="B115" s="40" t="s">
        <v>431</v>
      </c>
      <c r="D115" s="11">
        <v>825</v>
      </c>
      <c r="E115" s="11">
        <v>71938</v>
      </c>
      <c r="F115" s="11">
        <v>26030</v>
      </c>
      <c r="G115" s="11">
        <v>16317</v>
      </c>
      <c r="H115" s="11">
        <v>683</v>
      </c>
      <c r="I115" s="36"/>
      <c r="J115" s="13"/>
      <c r="K115" s="13"/>
      <c r="L115" s="50"/>
    </row>
    <row r="116" spans="1:12" s="5" customFormat="1" ht="21" customHeight="1">
      <c r="A116" s="35"/>
      <c r="B116" s="40" t="s">
        <v>432</v>
      </c>
      <c r="D116" s="11">
        <v>603</v>
      </c>
      <c r="E116" s="11">
        <v>78003</v>
      </c>
      <c r="F116" s="11">
        <v>31286</v>
      </c>
      <c r="G116" s="11">
        <v>20058</v>
      </c>
      <c r="H116" s="11">
        <v>1561</v>
      </c>
      <c r="I116" s="36"/>
      <c r="L116" s="50"/>
    </row>
    <row r="117" spans="1:12" s="5" customFormat="1" ht="21" customHeight="1">
      <c r="A117" s="35"/>
      <c r="B117" s="40" t="s">
        <v>433</v>
      </c>
      <c r="D117" s="11">
        <v>2792</v>
      </c>
      <c r="E117" s="11">
        <v>360511</v>
      </c>
      <c r="F117" s="11">
        <v>163035</v>
      </c>
      <c r="G117" s="11">
        <v>100005</v>
      </c>
      <c r="H117" s="11">
        <v>3755</v>
      </c>
      <c r="I117" s="36"/>
      <c r="L117" s="50"/>
    </row>
    <row r="118" spans="1:12" s="5" customFormat="1" ht="21" customHeight="1">
      <c r="A118" s="35"/>
      <c r="B118" s="40" t="s">
        <v>434</v>
      </c>
      <c r="D118" s="11">
        <v>75</v>
      </c>
      <c r="E118" s="11">
        <v>3133</v>
      </c>
      <c r="F118" s="11">
        <v>2452</v>
      </c>
      <c r="G118" s="11">
        <v>1848</v>
      </c>
      <c r="H118" s="11">
        <v>33</v>
      </c>
      <c r="I118" s="36"/>
      <c r="L118" s="50"/>
    </row>
    <row r="119" spans="1:12" s="4" customFormat="1" ht="21" customHeight="1">
      <c r="A119" s="33"/>
      <c r="B119" s="39" t="s">
        <v>435</v>
      </c>
      <c r="D119" s="10">
        <f t="shared" ref="D119:G119" si="23">SUM(D120:D122)</f>
        <v>83</v>
      </c>
      <c r="E119" s="10">
        <f t="shared" si="23"/>
        <v>4094</v>
      </c>
      <c r="F119" s="10">
        <f t="shared" si="23"/>
        <v>1893</v>
      </c>
      <c r="G119" s="10">
        <f t="shared" si="23"/>
        <v>1046</v>
      </c>
      <c r="H119" s="10">
        <f t="shared" ref="H119" si="24">SUM(H120:H122)</f>
        <v>128</v>
      </c>
      <c r="I119" s="34"/>
      <c r="L119" s="50"/>
    </row>
    <row r="120" spans="1:12" s="5" customFormat="1" ht="21" customHeight="1">
      <c r="A120" s="35"/>
      <c r="B120" s="40" t="s">
        <v>436</v>
      </c>
      <c r="D120" s="11">
        <v>63</v>
      </c>
      <c r="E120" s="11">
        <v>3526</v>
      </c>
      <c r="F120" s="11">
        <v>1682</v>
      </c>
      <c r="G120" s="11">
        <v>896</v>
      </c>
      <c r="H120" s="11">
        <v>128</v>
      </c>
      <c r="I120" s="36"/>
      <c r="L120" s="50"/>
    </row>
    <row r="121" spans="1:12" s="5" customFormat="1" ht="21" customHeight="1">
      <c r="A121" s="35"/>
      <c r="B121" s="40" t="s">
        <v>437</v>
      </c>
      <c r="D121" s="11">
        <v>10</v>
      </c>
      <c r="E121" s="11">
        <v>81</v>
      </c>
      <c r="F121" s="11">
        <v>52</v>
      </c>
      <c r="G121" s="11">
        <v>43</v>
      </c>
      <c r="H121" s="11">
        <v>0</v>
      </c>
      <c r="I121" s="36"/>
      <c r="L121" s="50"/>
    </row>
    <row r="122" spans="1:12" s="5" customFormat="1" ht="21" customHeight="1">
      <c r="A122" s="35"/>
      <c r="B122" s="40" t="s">
        <v>438</v>
      </c>
      <c r="D122" s="11">
        <v>10</v>
      </c>
      <c r="E122" s="11">
        <v>487</v>
      </c>
      <c r="F122" s="11">
        <v>159</v>
      </c>
      <c r="G122" s="11">
        <v>107</v>
      </c>
      <c r="H122" s="11">
        <v>0</v>
      </c>
      <c r="I122" s="36"/>
      <c r="L122" s="50"/>
    </row>
    <row r="123" spans="1:12" s="4" customFormat="1" ht="21" customHeight="1">
      <c r="A123" s="33"/>
      <c r="B123" s="39" t="s">
        <v>439</v>
      </c>
      <c r="C123" s="10">
        <f t="shared" ref="C123:H123" si="25">C124+C125</f>
        <v>0</v>
      </c>
      <c r="D123" s="10">
        <f t="shared" si="25"/>
        <v>1127</v>
      </c>
      <c r="E123" s="10">
        <f t="shared" si="25"/>
        <v>112643</v>
      </c>
      <c r="F123" s="10">
        <f t="shared" si="25"/>
        <v>61118</v>
      </c>
      <c r="G123" s="10">
        <f t="shared" si="25"/>
        <v>20232</v>
      </c>
      <c r="H123" s="10">
        <f t="shared" si="25"/>
        <v>1458</v>
      </c>
      <c r="I123" s="34"/>
      <c r="L123" s="50"/>
    </row>
    <row r="124" spans="1:12" s="5" customFormat="1" ht="21" customHeight="1">
      <c r="A124" s="35"/>
      <c r="B124" s="40" t="s">
        <v>440</v>
      </c>
      <c r="D124" s="11">
        <v>610</v>
      </c>
      <c r="E124" s="11">
        <v>48766</v>
      </c>
      <c r="F124" s="11">
        <v>19845</v>
      </c>
      <c r="G124" s="11">
        <v>4620</v>
      </c>
      <c r="H124" s="11">
        <v>538</v>
      </c>
      <c r="I124" s="36"/>
      <c r="L124" s="50"/>
    </row>
    <row r="125" spans="1:12" s="5" customFormat="1" ht="21" customHeight="1">
      <c r="A125" s="35"/>
      <c r="B125" s="40" t="s">
        <v>441</v>
      </c>
      <c r="D125" s="11">
        <v>517</v>
      </c>
      <c r="E125" s="11">
        <v>63877</v>
      </c>
      <c r="F125" s="11">
        <v>41273</v>
      </c>
      <c r="G125" s="11">
        <v>15612</v>
      </c>
      <c r="H125" s="11">
        <v>920</v>
      </c>
      <c r="I125" s="36"/>
      <c r="L125" s="50"/>
    </row>
    <row r="126" spans="1:12" s="5" customFormat="1" ht="5.25" customHeight="1">
      <c r="A126" s="21"/>
      <c r="B126" s="41"/>
      <c r="C126" s="22"/>
      <c r="D126" s="37"/>
      <c r="E126" s="37"/>
      <c r="F126" s="37"/>
      <c r="G126" s="37"/>
      <c r="H126" s="37"/>
      <c r="I126" s="38"/>
    </row>
    <row r="127" spans="1:12" s="5" customFormat="1" ht="13.5" customHeight="1" thickBot="1">
      <c r="B127" s="184"/>
      <c r="D127" s="11"/>
      <c r="E127" s="11"/>
      <c r="F127" s="11"/>
      <c r="G127" s="11"/>
      <c r="H127" s="11"/>
      <c r="I127" s="13"/>
    </row>
    <row r="128" spans="1:12" ht="14.25" customHeight="1" thickTop="1">
      <c r="A128" s="14"/>
      <c r="B128" s="14" t="s">
        <v>562</v>
      </c>
      <c r="C128" s="14"/>
      <c r="D128" s="14"/>
      <c r="E128" s="14"/>
      <c r="F128" s="14"/>
      <c r="G128" s="14"/>
      <c r="H128" s="14"/>
      <c r="I128" s="14"/>
      <c r="K128" s="15"/>
    </row>
    <row r="129" spans="2:11" ht="5.25" customHeight="1">
      <c r="B129" s="16"/>
      <c r="K129" s="15"/>
    </row>
    <row r="130" spans="2:11" ht="12" customHeight="1">
      <c r="B130" s="17" t="s">
        <v>540</v>
      </c>
      <c r="K130" s="15"/>
    </row>
    <row r="133" spans="2:11">
      <c r="D133" s="15"/>
      <c r="E133" s="15"/>
      <c r="F133" s="15"/>
      <c r="G133" s="15"/>
      <c r="H133" s="15"/>
      <c r="I133" s="15"/>
    </row>
    <row r="135" spans="2:11">
      <c r="D135" s="15"/>
      <c r="E135" s="15"/>
      <c r="F135" s="15"/>
      <c r="G135" s="15"/>
      <c r="H135" s="15"/>
    </row>
  </sheetData>
  <mergeCells count="3">
    <mergeCell ref="B1:D1"/>
    <mergeCell ref="A10:B11"/>
    <mergeCell ref="C10:C11"/>
  </mergeCells>
  <phoneticPr fontId="56" type="noConversion"/>
  <hyperlinks>
    <hyperlink ref="B1" location="'Περιεχόμενα-Contents'!A1" display="Περιεχόμενα - Contents" xr:uid="{00000000-0004-0000-0400-000000000000}"/>
    <hyperlink ref="B1:D1" location="'Περιεχόμενα-Contents'!A1" display="Περιεχόμενα - Contents" xr:uid="{00000000-0004-0000-0400-000001000000}"/>
  </hyperlinks>
  <printOptions horizontalCentered="1"/>
  <pageMargins left="0.35433070866141736" right="0.35433070866141736" top="0.74803149606299213" bottom="0.74803149606299213"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V141"/>
  <sheetViews>
    <sheetView zoomScaleNormal="100" workbookViewId="0">
      <pane ySplit="13" topLeftCell="A14" activePane="bottomLeft" state="frozen"/>
      <selection pane="bottomLeft" activeCell="B2" sqref="B2"/>
    </sheetView>
  </sheetViews>
  <sheetFormatPr defaultColWidth="9.140625" defaultRowHeight="12.75"/>
  <cols>
    <col min="1" max="1" width="0.5703125" style="5" customWidth="1"/>
    <col min="2" max="2" width="9.140625" style="5" customWidth="1"/>
    <col min="3" max="3" width="0.28515625" style="5" customWidth="1"/>
    <col min="4" max="4" width="13.5703125" style="5" customWidth="1"/>
    <col min="5" max="6" width="13.7109375" style="5" customWidth="1"/>
    <col min="7" max="7" width="1.140625" style="5" customWidth="1"/>
    <col min="8" max="8" width="13.5703125" style="5" customWidth="1"/>
    <col min="9" max="9" width="15.5703125" style="5" customWidth="1"/>
    <col min="10" max="10" width="15.85546875" style="5" customWidth="1"/>
    <col min="11" max="11" width="13.85546875" style="5" customWidth="1"/>
    <col min="12" max="12" width="0.85546875" style="5" customWidth="1"/>
    <col min="13" max="13" width="3.42578125" style="5" customWidth="1"/>
    <col min="14" max="14" width="14.85546875" style="5" customWidth="1"/>
    <col min="15" max="15" width="12.85546875" style="5" customWidth="1"/>
    <col min="16" max="18" width="9.140625" style="5" customWidth="1"/>
    <col min="19" max="16384" width="9.140625" style="5"/>
  </cols>
  <sheetData>
    <row r="1" spans="1:22" ht="12.95" customHeight="1">
      <c r="B1" s="188" t="s">
        <v>71</v>
      </c>
      <c r="C1" s="188"/>
      <c r="D1" s="188"/>
      <c r="E1" s="42"/>
      <c r="F1" s="42"/>
      <c r="G1" s="42"/>
      <c r="H1" s="4" t="s">
        <v>555</v>
      </c>
      <c r="J1" s="4"/>
      <c r="K1" s="4"/>
      <c r="L1" s="42"/>
    </row>
    <row r="2" spans="1:22" ht="12.95" customHeight="1">
      <c r="B2" s="43"/>
      <c r="C2" s="44"/>
      <c r="D2" s="42"/>
      <c r="E2" s="42"/>
      <c r="F2" s="42"/>
      <c r="G2" s="42"/>
      <c r="H2" s="199" t="s">
        <v>556</v>
      </c>
      <c r="I2" s="199"/>
      <c r="J2" s="199"/>
      <c r="K2" s="199"/>
    </row>
    <row r="3" spans="1:22" ht="12.75" customHeight="1">
      <c r="B3" s="43"/>
      <c r="C3" s="44"/>
      <c r="D3" s="42"/>
      <c r="E3" s="42"/>
      <c r="F3" s="42"/>
      <c r="G3" s="42"/>
      <c r="H3" s="42"/>
      <c r="I3" s="42"/>
      <c r="J3" s="42"/>
      <c r="K3" s="42"/>
      <c r="L3" s="42"/>
    </row>
    <row r="4" spans="1:22" s="46" customFormat="1" ht="12.75" customHeight="1">
      <c r="A4" s="45" t="s">
        <v>499</v>
      </c>
    </row>
    <row r="5" spans="1:22" s="46" customFormat="1" ht="12.75" customHeight="1">
      <c r="A5" s="45" t="s">
        <v>504</v>
      </c>
    </row>
    <row r="6" spans="1:22" s="46" customFormat="1" ht="12.75" customHeight="1">
      <c r="A6" s="45" t="s">
        <v>485</v>
      </c>
    </row>
    <row r="7" spans="1:22" s="46" customFormat="1" ht="12.75" customHeight="1" thickBot="1">
      <c r="A7" s="45" t="s">
        <v>505</v>
      </c>
      <c r="B7" s="174"/>
      <c r="C7" s="174"/>
      <c r="D7" s="174"/>
      <c r="E7" s="174"/>
      <c r="F7" s="174"/>
      <c r="G7" s="174"/>
      <c r="H7" s="174"/>
      <c r="I7" s="174"/>
      <c r="J7" s="174"/>
      <c r="K7" s="174"/>
    </row>
    <row r="8" spans="1:22" ht="12" customHeight="1" thickTop="1">
      <c r="A8" s="47"/>
    </row>
    <row r="9" spans="1:22" ht="15" customHeight="1">
      <c r="A9" s="53"/>
      <c r="B9" s="190" t="s">
        <v>43</v>
      </c>
      <c r="C9" s="193"/>
      <c r="D9" s="201" t="s">
        <v>500</v>
      </c>
      <c r="E9" s="201"/>
      <c r="F9" s="201"/>
      <c r="G9" s="57"/>
      <c r="H9" s="203" t="s">
        <v>76</v>
      </c>
      <c r="I9" s="201"/>
      <c r="J9" s="204"/>
      <c r="K9" s="189" t="s">
        <v>44</v>
      </c>
      <c r="L9" s="19"/>
    </row>
    <row r="10" spans="1:22" ht="16.5" customHeight="1">
      <c r="A10" s="54"/>
      <c r="B10" s="202"/>
      <c r="C10" s="200"/>
      <c r="D10" s="195" t="s">
        <v>466</v>
      </c>
      <c r="E10" s="196"/>
      <c r="F10" s="196"/>
      <c r="G10" s="197"/>
      <c r="H10" s="198" t="s">
        <v>77</v>
      </c>
      <c r="I10" s="196"/>
      <c r="J10" s="197"/>
      <c r="K10" s="205"/>
      <c r="L10" s="20"/>
    </row>
    <row r="11" spans="1:22" ht="31.5" customHeight="1">
      <c r="A11" s="54"/>
      <c r="B11" s="202"/>
      <c r="C11" s="200"/>
      <c r="D11" s="18" t="s">
        <v>320</v>
      </c>
      <c r="E11" s="18" t="s">
        <v>39</v>
      </c>
      <c r="F11" s="18" t="s">
        <v>40</v>
      </c>
      <c r="G11" s="57"/>
      <c r="H11" s="60" t="s">
        <v>320</v>
      </c>
      <c r="I11" s="18" t="s">
        <v>39</v>
      </c>
      <c r="J11" s="57" t="s">
        <v>40</v>
      </c>
      <c r="K11" s="205"/>
      <c r="L11" s="20"/>
    </row>
    <row r="12" spans="1:22" ht="38.25" customHeight="1">
      <c r="A12" s="55"/>
      <c r="B12" s="56" t="s">
        <v>33</v>
      </c>
      <c r="C12" s="194"/>
      <c r="D12" s="48" t="s">
        <v>326</v>
      </c>
      <c r="E12" s="49" t="s">
        <v>41</v>
      </c>
      <c r="F12" s="49" t="s">
        <v>42</v>
      </c>
      <c r="G12" s="59"/>
      <c r="H12" s="61" t="s">
        <v>331</v>
      </c>
      <c r="I12" s="49" t="s">
        <v>41</v>
      </c>
      <c r="J12" s="56" t="s">
        <v>42</v>
      </c>
      <c r="K12" s="62" t="s">
        <v>529</v>
      </c>
      <c r="L12" s="20"/>
    </row>
    <row r="13" spans="1:22" ht="21" customHeight="1">
      <c r="A13" s="21"/>
      <c r="B13" s="24"/>
      <c r="C13" s="22"/>
      <c r="D13" s="23"/>
      <c r="E13" s="23"/>
      <c r="F13" s="23"/>
      <c r="G13" s="157"/>
      <c r="H13" s="156" t="s">
        <v>38</v>
      </c>
      <c r="I13" s="23" t="s">
        <v>0</v>
      </c>
      <c r="J13" s="157" t="s">
        <v>0</v>
      </c>
      <c r="K13" s="156" t="s">
        <v>0</v>
      </c>
      <c r="L13" s="24"/>
    </row>
    <row r="14" spans="1:22" s="4" customFormat="1" ht="21.75" customHeight="1">
      <c r="A14" s="33"/>
      <c r="B14" s="39" t="s">
        <v>312</v>
      </c>
      <c r="D14" s="10">
        <f t="shared" ref="D14:K14" si="0">D15+D26+D80</f>
        <v>4051</v>
      </c>
      <c r="E14" s="10">
        <f t="shared" si="0"/>
        <v>73412</v>
      </c>
      <c r="F14" s="10">
        <f t="shared" si="0"/>
        <v>77463</v>
      </c>
      <c r="G14" s="10">
        <f t="shared" si="0"/>
        <v>0</v>
      </c>
      <c r="H14" s="10">
        <f t="shared" si="0"/>
        <v>44700</v>
      </c>
      <c r="I14" s="10">
        <f t="shared" si="0"/>
        <v>1412519</v>
      </c>
      <c r="J14" s="10">
        <f t="shared" si="0"/>
        <v>1457219</v>
      </c>
      <c r="K14" s="10">
        <f t="shared" si="0"/>
        <v>233899</v>
      </c>
      <c r="L14" s="34"/>
      <c r="N14" s="10"/>
      <c r="O14" s="10"/>
    </row>
    <row r="15" spans="1:22" s="4" customFormat="1" ht="21.75" customHeight="1">
      <c r="A15" s="33"/>
      <c r="B15" s="39">
        <v>45</v>
      </c>
      <c r="D15" s="10">
        <f t="shared" ref="D15:K15" si="1">D16+D19+D21+D24</f>
        <v>1451</v>
      </c>
      <c r="E15" s="10">
        <f t="shared" si="1"/>
        <v>8126</v>
      </c>
      <c r="F15" s="10">
        <f t="shared" si="1"/>
        <v>9577</v>
      </c>
      <c r="G15" s="10">
        <f t="shared" si="1"/>
        <v>0</v>
      </c>
      <c r="H15" s="10">
        <f t="shared" si="1"/>
        <v>15827</v>
      </c>
      <c r="I15" s="10">
        <f t="shared" si="1"/>
        <v>144934</v>
      </c>
      <c r="J15" s="10">
        <f t="shared" si="1"/>
        <v>160761</v>
      </c>
      <c r="K15" s="10">
        <f t="shared" si="1"/>
        <v>25815</v>
      </c>
      <c r="L15" s="51"/>
      <c r="N15" s="10"/>
      <c r="O15" s="10"/>
      <c r="P15" s="10"/>
      <c r="Q15" s="10"/>
      <c r="R15" s="10"/>
      <c r="S15" s="10"/>
      <c r="T15" s="10"/>
      <c r="U15" s="10"/>
      <c r="V15" s="10"/>
    </row>
    <row r="16" spans="1:22" s="4" customFormat="1" ht="21.75" customHeight="1">
      <c r="A16" s="33"/>
      <c r="B16" s="39" t="s">
        <v>332</v>
      </c>
      <c r="C16" s="10">
        <f>C17+C18</f>
        <v>0</v>
      </c>
      <c r="D16" s="10">
        <f t="shared" ref="D16:K16" si="2">D17+D18</f>
        <v>120</v>
      </c>
      <c r="E16" s="10">
        <f t="shared" si="2"/>
        <v>1872</v>
      </c>
      <c r="F16" s="10">
        <f t="shared" si="2"/>
        <v>1992</v>
      </c>
      <c r="G16" s="10">
        <f t="shared" si="2"/>
        <v>0</v>
      </c>
      <c r="H16" s="10">
        <f t="shared" si="2"/>
        <v>826</v>
      </c>
      <c r="I16" s="10">
        <f t="shared" si="2"/>
        <v>45429</v>
      </c>
      <c r="J16" s="10">
        <f t="shared" si="2"/>
        <v>46255</v>
      </c>
      <c r="K16" s="10">
        <f t="shared" si="2"/>
        <v>7897</v>
      </c>
      <c r="L16" s="51"/>
      <c r="N16" s="10"/>
      <c r="O16" s="10"/>
    </row>
    <row r="17" spans="1:15" ht="21.75" customHeight="1">
      <c r="A17" s="35"/>
      <c r="B17" s="40" t="s">
        <v>333</v>
      </c>
      <c r="D17" s="11">
        <v>120</v>
      </c>
      <c r="E17" s="11">
        <v>1841</v>
      </c>
      <c r="F17" s="11">
        <v>1961</v>
      </c>
      <c r="G17" s="11"/>
      <c r="H17" s="11">
        <v>826</v>
      </c>
      <c r="I17" s="11">
        <v>44991</v>
      </c>
      <c r="J17" s="11">
        <v>45817</v>
      </c>
      <c r="K17" s="11">
        <v>7833</v>
      </c>
      <c r="L17" s="20"/>
      <c r="N17" s="11"/>
      <c r="O17" s="11"/>
    </row>
    <row r="18" spans="1:15" ht="21.75" customHeight="1">
      <c r="A18" s="35"/>
      <c r="B18" s="40" t="s">
        <v>334</v>
      </c>
      <c r="D18" s="11">
        <v>0</v>
      </c>
      <c r="E18" s="11">
        <v>31</v>
      </c>
      <c r="F18" s="11">
        <v>31</v>
      </c>
      <c r="G18" s="11"/>
      <c r="H18" s="11">
        <v>0</v>
      </c>
      <c r="I18" s="11">
        <v>438</v>
      </c>
      <c r="J18" s="11">
        <v>438</v>
      </c>
      <c r="K18" s="11">
        <v>64</v>
      </c>
      <c r="L18" s="20"/>
      <c r="N18" s="11"/>
      <c r="O18" s="11"/>
    </row>
    <row r="19" spans="1:15" s="4" customFormat="1" ht="21.75" customHeight="1">
      <c r="A19" s="33"/>
      <c r="B19" s="39" t="s">
        <v>335</v>
      </c>
      <c r="D19" s="10">
        <f t="shared" ref="D19:K19" si="3">D20</f>
        <v>1155</v>
      </c>
      <c r="E19" s="10">
        <f t="shared" si="3"/>
        <v>4039</v>
      </c>
      <c r="F19" s="10">
        <f t="shared" si="3"/>
        <v>5194</v>
      </c>
      <c r="G19" s="10">
        <f t="shared" si="3"/>
        <v>0</v>
      </c>
      <c r="H19" s="10">
        <f t="shared" si="3"/>
        <v>12522</v>
      </c>
      <c r="I19" s="10">
        <f t="shared" si="3"/>
        <v>59877</v>
      </c>
      <c r="J19" s="10">
        <f t="shared" si="3"/>
        <v>72399</v>
      </c>
      <c r="K19" s="10">
        <f t="shared" si="3"/>
        <v>11609</v>
      </c>
      <c r="L19" s="51"/>
      <c r="N19" s="10"/>
      <c r="O19" s="10"/>
    </row>
    <row r="20" spans="1:15" ht="21.75" customHeight="1">
      <c r="A20" s="35"/>
      <c r="B20" s="40" t="s">
        <v>336</v>
      </c>
      <c r="D20" s="11">
        <v>1155</v>
      </c>
      <c r="E20" s="11">
        <v>4039</v>
      </c>
      <c r="F20" s="11">
        <v>5194</v>
      </c>
      <c r="G20" s="11"/>
      <c r="H20" s="11">
        <v>12522</v>
      </c>
      <c r="I20" s="11">
        <v>59877</v>
      </c>
      <c r="J20" s="11">
        <v>72399</v>
      </c>
      <c r="K20" s="11">
        <v>11609</v>
      </c>
      <c r="L20" s="20"/>
      <c r="N20" s="11"/>
      <c r="O20" s="11"/>
    </row>
    <row r="21" spans="1:15" s="4" customFormat="1" ht="21.75" customHeight="1">
      <c r="A21" s="33"/>
      <c r="B21" s="39" t="s">
        <v>337</v>
      </c>
      <c r="D21" s="10">
        <f t="shared" ref="D21:K21" si="4">D22+D23</f>
        <v>117</v>
      </c>
      <c r="E21" s="10">
        <f t="shared" si="4"/>
        <v>2044</v>
      </c>
      <c r="F21" s="10">
        <f t="shared" si="4"/>
        <v>2161</v>
      </c>
      <c r="G21" s="10">
        <f t="shared" si="4"/>
        <v>0</v>
      </c>
      <c r="H21" s="10">
        <f t="shared" si="4"/>
        <v>1565</v>
      </c>
      <c r="I21" s="10">
        <f t="shared" si="4"/>
        <v>37066</v>
      </c>
      <c r="J21" s="10">
        <f t="shared" si="4"/>
        <v>38631</v>
      </c>
      <c r="K21" s="10">
        <f t="shared" si="4"/>
        <v>5762</v>
      </c>
      <c r="L21" s="51"/>
      <c r="N21" s="10"/>
      <c r="O21" s="10"/>
    </row>
    <row r="22" spans="1:15" ht="21.75" customHeight="1">
      <c r="A22" s="35"/>
      <c r="B22" s="40" t="s">
        <v>338</v>
      </c>
      <c r="C22" s="4"/>
      <c r="D22" s="11">
        <v>58</v>
      </c>
      <c r="E22" s="11">
        <v>1614</v>
      </c>
      <c r="F22" s="11">
        <v>1672</v>
      </c>
      <c r="G22" s="11"/>
      <c r="H22" s="11">
        <v>720</v>
      </c>
      <c r="I22" s="11">
        <v>32141</v>
      </c>
      <c r="J22" s="11">
        <v>32861</v>
      </c>
      <c r="K22" s="11">
        <v>4978</v>
      </c>
      <c r="L22" s="20"/>
      <c r="N22" s="11"/>
      <c r="O22" s="11"/>
    </row>
    <row r="23" spans="1:15" ht="21.75" customHeight="1">
      <c r="A23" s="35"/>
      <c r="B23" s="40" t="s">
        <v>339</v>
      </c>
      <c r="C23" s="4"/>
      <c r="D23" s="11">
        <v>59</v>
      </c>
      <c r="E23" s="11">
        <v>430</v>
      </c>
      <c r="F23" s="11">
        <v>489</v>
      </c>
      <c r="G23" s="11"/>
      <c r="H23" s="11">
        <v>845</v>
      </c>
      <c r="I23" s="11">
        <v>4925</v>
      </c>
      <c r="J23" s="11">
        <v>5770</v>
      </c>
      <c r="K23" s="11">
        <v>784</v>
      </c>
      <c r="L23" s="20"/>
      <c r="N23" s="11"/>
      <c r="O23" s="11"/>
    </row>
    <row r="24" spans="1:15" s="4" customFormat="1" ht="21.75" customHeight="1">
      <c r="A24" s="33"/>
      <c r="B24" s="39" t="s">
        <v>340</v>
      </c>
      <c r="D24" s="10">
        <f t="shared" ref="D24:K24" si="5">D25</f>
        <v>59</v>
      </c>
      <c r="E24" s="10">
        <f t="shared" si="5"/>
        <v>171</v>
      </c>
      <c r="F24" s="10">
        <f t="shared" si="5"/>
        <v>230</v>
      </c>
      <c r="G24" s="10">
        <f t="shared" si="5"/>
        <v>0</v>
      </c>
      <c r="H24" s="10">
        <f t="shared" si="5"/>
        <v>914</v>
      </c>
      <c r="I24" s="10">
        <f t="shared" si="5"/>
        <v>2562</v>
      </c>
      <c r="J24" s="10">
        <f t="shared" si="5"/>
        <v>3476</v>
      </c>
      <c r="K24" s="10">
        <f t="shared" si="5"/>
        <v>547</v>
      </c>
      <c r="L24" s="51"/>
      <c r="N24" s="10"/>
      <c r="O24" s="10"/>
    </row>
    <row r="25" spans="1:15" ht="21.75" customHeight="1">
      <c r="A25" s="35"/>
      <c r="B25" s="40" t="s">
        <v>341</v>
      </c>
      <c r="C25" s="4"/>
      <c r="D25" s="11">
        <v>59</v>
      </c>
      <c r="E25" s="11">
        <v>171</v>
      </c>
      <c r="F25" s="11">
        <v>230</v>
      </c>
      <c r="G25" s="11"/>
      <c r="H25" s="11">
        <v>914</v>
      </c>
      <c r="I25" s="11">
        <v>2562</v>
      </c>
      <c r="J25" s="11">
        <v>3476</v>
      </c>
      <c r="K25" s="11">
        <v>547</v>
      </c>
      <c r="L25" s="20"/>
      <c r="N25" s="11"/>
      <c r="O25" s="11"/>
    </row>
    <row r="26" spans="1:15" s="4" customFormat="1" ht="21.75" customHeight="1">
      <c r="A26" s="33"/>
      <c r="B26" s="39">
        <v>46</v>
      </c>
      <c r="D26" s="10">
        <f t="shared" ref="D26:K26" si="6">D27+D37+D41+D51+D61+D64+D70+D78</f>
        <v>382</v>
      </c>
      <c r="E26" s="10">
        <f t="shared" si="6"/>
        <v>26132</v>
      </c>
      <c r="F26" s="10">
        <f t="shared" si="6"/>
        <v>26514</v>
      </c>
      <c r="G26" s="10">
        <f t="shared" si="6"/>
        <v>0</v>
      </c>
      <c r="H26" s="10">
        <f t="shared" si="6"/>
        <v>3963</v>
      </c>
      <c r="I26" s="10">
        <f t="shared" si="6"/>
        <v>638600</v>
      </c>
      <c r="J26" s="10">
        <f t="shared" si="6"/>
        <v>642563</v>
      </c>
      <c r="K26" s="10">
        <f t="shared" si="6"/>
        <v>104933</v>
      </c>
      <c r="L26" s="51"/>
      <c r="N26" s="10"/>
      <c r="O26" s="10"/>
    </row>
    <row r="27" spans="1:15" s="4" customFormat="1" ht="21.75" customHeight="1">
      <c r="A27" s="33"/>
      <c r="B27" s="39" t="s">
        <v>342</v>
      </c>
      <c r="D27" s="10">
        <f t="shared" ref="D27:K27" si="7">SUM(D28:D36)</f>
        <v>7</v>
      </c>
      <c r="E27" s="10">
        <f t="shared" si="7"/>
        <v>1833</v>
      </c>
      <c r="F27" s="10">
        <f t="shared" si="7"/>
        <v>1840</v>
      </c>
      <c r="G27" s="10">
        <f t="shared" si="7"/>
        <v>0</v>
      </c>
      <c r="H27" s="10">
        <f t="shared" si="7"/>
        <v>131</v>
      </c>
      <c r="I27" s="10">
        <f t="shared" si="7"/>
        <v>81116</v>
      </c>
      <c r="J27" s="10">
        <f t="shared" si="7"/>
        <v>81247</v>
      </c>
      <c r="K27" s="10">
        <f t="shared" si="7"/>
        <v>12679</v>
      </c>
      <c r="L27" s="51"/>
      <c r="N27" s="10"/>
      <c r="O27" s="10"/>
    </row>
    <row r="28" spans="1:15" ht="21.75" customHeight="1">
      <c r="A28" s="35"/>
      <c r="B28" s="40" t="s">
        <v>343</v>
      </c>
      <c r="D28" s="11">
        <v>0</v>
      </c>
      <c r="E28" s="11">
        <v>42</v>
      </c>
      <c r="F28" s="11">
        <v>42</v>
      </c>
      <c r="G28" s="11"/>
      <c r="H28" s="11">
        <v>0</v>
      </c>
      <c r="I28" s="11">
        <v>1913</v>
      </c>
      <c r="J28" s="11">
        <v>1913</v>
      </c>
      <c r="K28" s="11">
        <v>335</v>
      </c>
      <c r="L28" s="20"/>
      <c r="N28" s="11"/>
      <c r="O28" s="11"/>
    </row>
    <row r="29" spans="1:15" ht="21.75" customHeight="1">
      <c r="A29" s="35"/>
      <c r="B29" s="40" t="s">
        <v>344</v>
      </c>
      <c r="D29" s="11">
        <v>0</v>
      </c>
      <c r="E29" s="11">
        <v>332</v>
      </c>
      <c r="F29" s="11">
        <v>332</v>
      </c>
      <c r="G29" s="11"/>
      <c r="H29" s="11">
        <v>0</v>
      </c>
      <c r="I29" s="11">
        <v>19694</v>
      </c>
      <c r="J29" s="11">
        <v>19694</v>
      </c>
      <c r="K29" s="11">
        <v>3022</v>
      </c>
      <c r="L29" s="20"/>
      <c r="N29" s="11"/>
      <c r="O29" s="11"/>
    </row>
    <row r="30" spans="1:15" ht="21.75" customHeight="1">
      <c r="A30" s="35"/>
      <c r="B30" s="40" t="s">
        <v>345</v>
      </c>
      <c r="D30" s="11">
        <v>7</v>
      </c>
      <c r="E30" s="11">
        <v>78</v>
      </c>
      <c r="F30" s="11">
        <v>85</v>
      </c>
      <c r="G30" s="11"/>
      <c r="H30" s="11">
        <v>131</v>
      </c>
      <c r="I30" s="11">
        <v>2881</v>
      </c>
      <c r="J30" s="11">
        <v>3012</v>
      </c>
      <c r="K30" s="11">
        <v>372</v>
      </c>
      <c r="L30" s="20"/>
      <c r="N30" s="11"/>
      <c r="O30" s="11"/>
    </row>
    <row r="31" spans="1:15" ht="21.75" customHeight="1">
      <c r="A31" s="35"/>
      <c r="B31" s="40" t="s">
        <v>346</v>
      </c>
      <c r="D31" s="11">
        <v>0</v>
      </c>
      <c r="E31" s="11">
        <v>613</v>
      </c>
      <c r="F31" s="11">
        <v>613</v>
      </c>
      <c r="G31" s="11"/>
      <c r="H31" s="11">
        <v>0</v>
      </c>
      <c r="I31" s="11">
        <v>28527</v>
      </c>
      <c r="J31" s="11">
        <v>28527</v>
      </c>
      <c r="K31" s="11">
        <v>4557</v>
      </c>
      <c r="L31" s="20"/>
      <c r="N31" s="11"/>
      <c r="O31" s="11"/>
    </row>
    <row r="32" spans="1:15" ht="21.75" customHeight="1">
      <c r="A32" s="35"/>
      <c r="B32" s="40" t="s">
        <v>347</v>
      </c>
      <c r="D32" s="11">
        <v>0</v>
      </c>
      <c r="E32" s="11">
        <v>16</v>
      </c>
      <c r="F32" s="11">
        <v>16</v>
      </c>
      <c r="G32" s="11"/>
      <c r="H32" s="11">
        <v>0</v>
      </c>
      <c r="I32" s="11">
        <v>239</v>
      </c>
      <c r="J32" s="11">
        <v>239</v>
      </c>
      <c r="K32" s="11">
        <v>34</v>
      </c>
      <c r="L32" s="20"/>
      <c r="N32" s="11"/>
      <c r="O32" s="11"/>
    </row>
    <row r="33" spans="1:15" ht="21.75" customHeight="1">
      <c r="A33" s="35"/>
      <c r="B33" s="40" t="s">
        <v>348</v>
      </c>
      <c r="C33" s="4"/>
      <c r="D33" s="11">
        <v>0</v>
      </c>
      <c r="E33" s="11">
        <v>97</v>
      </c>
      <c r="F33" s="11">
        <v>97</v>
      </c>
      <c r="G33" s="11"/>
      <c r="H33" s="11">
        <v>0</v>
      </c>
      <c r="I33" s="11">
        <v>1593</v>
      </c>
      <c r="J33" s="11">
        <v>1593</v>
      </c>
      <c r="K33" s="11">
        <v>237</v>
      </c>
      <c r="L33" s="20"/>
      <c r="N33" s="11"/>
      <c r="O33" s="11"/>
    </row>
    <row r="34" spans="1:15" ht="21.75" customHeight="1">
      <c r="A34" s="35"/>
      <c r="B34" s="40" t="s">
        <v>349</v>
      </c>
      <c r="D34" s="11">
        <v>0</v>
      </c>
      <c r="E34" s="11">
        <v>243</v>
      </c>
      <c r="F34" s="11">
        <v>243</v>
      </c>
      <c r="G34" s="11"/>
      <c r="H34" s="11">
        <v>0</v>
      </c>
      <c r="I34" s="11">
        <v>10147</v>
      </c>
      <c r="J34" s="11">
        <v>10147</v>
      </c>
      <c r="K34" s="11">
        <v>1490</v>
      </c>
      <c r="L34" s="20"/>
      <c r="N34" s="11"/>
      <c r="O34" s="11"/>
    </row>
    <row r="35" spans="1:15" ht="21.75" customHeight="1">
      <c r="A35" s="35"/>
      <c r="B35" s="40" t="s">
        <v>350</v>
      </c>
      <c r="D35" s="11">
        <v>0</v>
      </c>
      <c r="E35" s="11">
        <v>265</v>
      </c>
      <c r="F35" s="11">
        <v>265</v>
      </c>
      <c r="G35" s="11"/>
      <c r="H35" s="11">
        <v>0</v>
      </c>
      <c r="I35" s="11">
        <v>13151</v>
      </c>
      <c r="J35" s="11">
        <v>13151</v>
      </c>
      <c r="K35" s="11">
        <v>1940</v>
      </c>
      <c r="L35" s="20"/>
      <c r="N35" s="11"/>
      <c r="O35" s="11"/>
    </row>
    <row r="36" spans="1:15" ht="21.75" customHeight="1">
      <c r="A36" s="33"/>
      <c r="B36" s="40" t="s">
        <v>351</v>
      </c>
      <c r="C36" s="4"/>
      <c r="D36" s="11">
        <v>0</v>
      </c>
      <c r="E36" s="11">
        <v>147</v>
      </c>
      <c r="F36" s="11">
        <v>147</v>
      </c>
      <c r="G36" s="11"/>
      <c r="H36" s="11">
        <v>0</v>
      </c>
      <c r="I36" s="11">
        <v>2971</v>
      </c>
      <c r="J36" s="11">
        <v>2971</v>
      </c>
      <c r="K36" s="11">
        <v>692</v>
      </c>
      <c r="L36" s="36"/>
      <c r="N36" s="11"/>
      <c r="O36" s="11"/>
    </row>
    <row r="37" spans="1:15" s="4" customFormat="1" ht="21.75" customHeight="1">
      <c r="A37" s="33"/>
      <c r="B37" s="39" t="s">
        <v>352</v>
      </c>
      <c r="D37" s="10">
        <f t="shared" ref="D37:K37" si="8">SUM(D38:D40)</f>
        <v>15</v>
      </c>
      <c r="E37" s="10">
        <f t="shared" si="8"/>
        <v>307</v>
      </c>
      <c r="F37" s="10">
        <f t="shared" si="8"/>
        <v>322</v>
      </c>
      <c r="G37" s="10">
        <f t="shared" si="8"/>
        <v>0</v>
      </c>
      <c r="H37" s="10">
        <f t="shared" si="8"/>
        <v>151</v>
      </c>
      <c r="I37" s="10">
        <f t="shared" si="8"/>
        <v>5019</v>
      </c>
      <c r="J37" s="10">
        <f t="shared" si="8"/>
        <v>5170</v>
      </c>
      <c r="K37" s="10">
        <f t="shared" si="8"/>
        <v>777</v>
      </c>
      <c r="L37" s="51"/>
      <c r="N37" s="10"/>
      <c r="O37" s="10"/>
    </row>
    <row r="38" spans="1:15" ht="21.75" customHeight="1">
      <c r="A38" s="35"/>
      <c r="B38" s="40" t="s">
        <v>353</v>
      </c>
      <c r="D38" s="11">
        <v>0</v>
      </c>
      <c r="E38" s="11">
        <v>109</v>
      </c>
      <c r="F38" s="11">
        <v>109</v>
      </c>
      <c r="G38" s="11"/>
      <c r="H38" s="11">
        <v>0</v>
      </c>
      <c r="I38" s="11">
        <v>2369</v>
      </c>
      <c r="J38" s="11">
        <v>2369</v>
      </c>
      <c r="K38" s="11">
        <v>334</v>
      </c>
      <c r="L38" s="20"/>
      <c r="N38" s="11"/>
      <c r="O38" s="11"/>
    </row>
    <row r="39" spans="1:15" ht="21.75" customHeight="1">
      <c r="A39" s="35"/>
      <c r="B39" s="40" t="s">
        <v>354</v>
      </c>
      <c r="D39" s="11">
        <v>11</v>
      </c>
      <c r="E39" s="11">
        <v>194</v>
      </c>
      <c r="F39" s="11">
        <v>205</v>
      </c>
      <c r="G39" s="11"/>
      <c r="H39" s="11">
        <v>92</v>
      </c>
      <c r="I39" s="11">
        <v>2593</v>
      </c>
      <c r="J39" s="11">
        <v>2685</v>
      </c>
      <c r="K39" s="11">
        <v>431</v>
      </c>
      <c r="L39" s="20"/>
      <c r="N39" s="11"/>
      <c r="O39" s="11"/>
    </row>
    <row r="40" spans="1:15" ht="30" customHeight="1">
      <c r="A40" s="35"/>
      <c r="B40" s="40" t="s">
        <v>552</v>
      </c>
      <c r="D40" s="11">
        <v>4</v>
      </c>
      <c r="E40" s="11">
        <v>4</v>
      </c>
      <c r="F40" s="11">
        <v>8</v>
      </c>
      <c r="G40" s="11"/>
      <c r="H40" s="11">
        <v>59</v>
      </c>
      <c r="I40" s="11">
        <v>57</v>
      </c>
      <c r="J40" s="11">
        <v>116</v>
      </c>
      <c r="K40" s="11">
        <v>12</v>
      </c>
      <c r="L40" s="20"/>
      <c r="N40" s="11"/>
      <c r="O40" s="11"/>
    </row>
    <row r="41" spans="1:15" s="4" customFormat="1" ht="21.75" customHeight="1">
      <c r="A41" s="33"/>
      <c r="B41" s="39" t="s">
        <v>357</v>
      </c>
      <c r="D41" s="10">
        <f t="shared" ref="D41:K41" si="9">SUM(D42:D50)</f>
        <v>154</v>
      </c>
      <c r="E41" s="10">
        <f t="shared" si="9"/>
        <v>7913</v>
      </c>
      <c r="F41" s="10">
        <f t="shared" si="9"/>
        <v>8067</v>
      </c>
      <c r="G41" s="10">
        <f t="shared" si="9"/>
        <v>0</v>
      </c>
      <c r="H41" s="10">
        <f t="shared" si="9"/>
        <v>1767</v>
      </c>
      <c r="I41" s="10">
        <f t="shared" si="9"/>
        <v>166905</v>
      </c>
      <c r="J41" s="10">
        <f t="shared" si="9"/>
        <v>168672</v>
      </c>
      <c r="K41" s="10">
        <f t="shared" si="9"/>
        <v>27264</v>
      </c>
      <c r="L41" s="51"/>
      <c r="N41" s="10"/>
      <c r="O41" s="10"/>
    </row>
    <row r="42" spans="1:15" ht="21.75" customHeight="1">
      <c r="A42" s="35"/>
      <c r="B42" s="40" t="s">
        <v>358</v>
      </c>
      <c r="D42" s="11">
        <v>0</v>
      </c>
      <c r="E42" s="11">
        <v>1641</v>
      </c>
      <c r="F42" s="11">
        <v>1641</v>
      </c>
      <c r="G42" s="11"/>
      <c r="H42" s="11">
        <v>0</v>
      </c>
      <c r="I42" s="11">
        <v>26819</v>
      </c>
      <c r="J42" s="11">
        <v>26819</v>
      </c>
      <c r="K42" s="11">
        <v>4035</v>
      </c>
      <c r="L42" s="20"/>
      <c r="N42" s="11"/>
      <c r="O42" s="11"/>
    </row>
    <row r="43" spans="1:15" ht="21.75" customHeight="1">
      <c r="A43" s="35"/>
      <c r="B43" s="40" t="s">
        <v>359</v>
      </c>
      <c r="D43" s="11">
        <v>0</v>
      </c>
      <c r="E43" s="11">
        <v>414</v>
      </c>
      <c r="F43" s="11">
        <v>414</v>
      </c>
      <c r="G43" s="11"/>
      <c r="H43" s="11">
        <v>0</v>
      </c>
      <c r="I43" s="11">
        <v>7142</v>
      </c>
      <c r="J43" s="11">
        <v>7142</v>
      </c>
      <c r="K43" s="11">
        <v>1108</v>
      </c>
      <c r="L43" s="20"/>
      <c r="N43" s="11"/>
      <c r="O43" s="11"/>
    </row>
    <row r="44" spans="1:15" ht="21.75" customHeight="1">
      <c r="A44" s="35"/>
      <c r="B44" s="40" t="s">
        <v>360</v>
      </c>
      <c r="D44" s="11">
        <v>21</v>
      </c>
      <c r="E44" s="11">
        <v>290</v>
      </c>
      <c r="F44" s="11">
        <v>311</v>
      </c>
      <c r="G44" s="11"/>
      <c r="H44" s="11">
        <v>341</v>
      </c>
      <c r="I44" s="11">
        <v>7493</v>
      </c>
      <c r="J44" s="11">
        <v>7834</v>
      </c>
      <c r="K44" s="11">
        <v>1230</v>
      </c>
      <c r="L44" s="20"/>
      <c r="N44" s="11"/>
      <c r="O44" s="11"/>
    </row>
    <row r="45" spans="1:15" ht="21.75" customHeight="1">
      <c r="A45" s="35"/>
      <c r="B45" s="40" t="s">
        <v>361</v>
      </c>
      <c r="D45" s="11">
        <v>63</v>
      </c>
      <c r="E45" s="11">
        <v>1188</v>
      </c>
      <c r="F45" s="11">
        <v>1251</v>
      </c>
      <c r="G45" s="11"/>
      <c r="H45" s="11">
        <v>595</v>
      </c>
      <c r="I45" s="11">
        <v>30527</v>
      </c>
      <c r="J45" s="11">
        <v>31122</v>
      </c>
      <c r="K45" s="11">
        <v>5336</v>
      </c>
      <c r="L45" s="20"/>
      <c r="N45" s="11"/>
      <c r="O45" s="11"/>
    </row>
    <row r="46" spans="1:15" ht="21.75" customHeight="1">
      <c r="A46" s="35"/>
      <c r="B46" s="40" t="s">
        <v>362</v>
      </c>
      <c r="C46" s="4"/>
      <c r="D46" s="11">
        <v>2</v>
      </c>
      <c r="E46" s="11">
        <v>214</v>
      </c>
      <c r="F46" s="11">
        <v>216</v>
      </c>
      <c r="G46" s="11"/>
      <c r="H46" s="11">
        <v>45</v>
      </c>
      <c r="I46" s="11">
        <v>5276</v>
      </c>
      <c r="J46" s="11">
        <v>5321</v>
      </c>
      <c r="K46" s="11">
        <v>833</v>
      </c>
      <c r="L46" s="36"/>
      <c r="N46" s="11"/>
      <c r="O46" s="11"/>
    </row>
    <row r="47" spans="1:15" ht="21.75" customHeight="1">
      <c r="A47" s="35"/>
      <c r="B47" s="40" t="s">
        <v>363</v>
      </c>
      <c r="C47" s="4"/>
      <c r="D47" s="11">
        <v>0</v>
      </c>
      <c r="E47" s="11">
        <v>526</v>
      </c>
      <c r="F47" s="11">
        <v>526</v>
      </c>
      <c r="G47" s="11"/>
      <c r="H47" s="11">
        <v>0</v>
      </c>
      <c r="I47" s="11">
        <v>11889</v>
      </c>
      <c r="J47" s="11">
        <v>11889</v>
      </c>
      <c r="K47" s="11">
        <v>1959</v>
      </c>
      <c r="L47" s="20"/>
      <c r="N47" s="11"/>
      <c r="O47" s="11"/>
    </row>
    <row r="48" spans="1:15" ht="21.75" customHeight="1">
      <c r="A48" s="35"/>
      <c r="B48" s="40" t="s">
        <v>364</v>
      </c>
      <c r="D48" s="11">
        <v>0</v>
      </c>
      <c r="E48" s="11">
        <v>271</v>
      </c>
      <c r="F48" s="11">
        <v>271</v>
      </c>
      <c r="G48" s="11"/>
      <c r="H48" s="11">
        <v>0</v>
      </c>
      <c r="I48" s="11">
        <v>4841</v>
      </c>
      <c r="J48" s="11">
        <v>4841</v>
      </c>
      <c r="K48" s="11">
        <v>728</v>
      </c>
      <c r="L48" s="20"/>
      <c r="N48" s="11"/>
      <c r="O48" s="11"/>
    </row>
    <row r="49" spans="1:15" ht="21.75" customHeight="1">
      <c r="A49" s="35"/>
      <c r="B49" s="40" t="s">
        <v>365</v>
      </c>
      <c r="D49" s="11">
        <v>10</v>
      </c>
      <c r="E49" s="11">
        <v>715</v>
      </c>
      <c r="F49" s="11">
        <v>725</v>
      </c>
      <c r="G49" s="11"/>
      <c r="H49" s="11">
        <v>229</v>
      </c>
      <c r="I49" s="11">
        <v>14964</v>
      </c>
      <c r="J49" s="11">
        <v>15193</v>
      </c>
      <c r="K49" s="11">
        <v>2490</v>
      </c>
      <c r="L49" s="20"/>
      <c r="N49" s="11"/>
      <c r="O49" s="11"/>
    </row>
    <row r="50" spans="1:15" ht="21.75" customHeight="1">
      <c r="A50" s="35"/>
      <c r="B50" s="40" t="s">
        <v>366</v>
      </c>
      <c r="D50" s="11">
        <v>58</v>
      </c>
      <c r="E50" s="11">
        <v>2654</v>
      </c>
      <c r="F50" s="11">
        <v>2712</v>
      </c>
      <c r="G50" s="11"/>
      <c r="H50" s="11">
        <v>557</v>
      </c>
      <c r="I50" s="11">
        <v>57954</v>
      </c>
      <c r="J50" s="11">
        <v>58511</v>
      </c>
      <c r="K50" s="11">
        <v>9545</v>
      </c>
      <c r="L50" s="20"/>
      <c r="N50" s="11"/>
      <c r="O50" s="11"/>
    </row>
    <row r="51" spans="1:15" s="4" customFormat="1" ht="21.75" customHeight="1">
      <c r="A51" s="33"/>
      <c r="B51" s="39" t="s">
        <v>367</v>
      </c>
      <c r="C51" s="10">
        <f>SUM(C52:C60)</f>
        <v>0</v>
      </c>
      <c r="D51" s="10">
        <f t="shared" ref="D51:K51" si="10">SUM(D52:D60)</f>
        <v>125</v>
      </c>
      <c r="E51" s="10">
        <f t="shared" si="10"/>
        <v>6676</v>
      </c>
      <c r="F51" s="10">
        <f t="shared" si="10"/>
        <v>6801</v>
      </c>
      <c r="G51" s="10">
        <f t="shared" si="10"/>
        <v>0</v>
      </c>
      <c r="H51" s="10">
        <f t="shared" si="10"/>
        <v>1032</v>
      </c>
      <c r="I51" s="10">
        <f t="shared" si="10"/>
        <v>154048</v>
      </c>
      <c r="J51" s="10">
        <f t="shared" si="10"/>
        <v>155080</v>
      </c>
      <c r="K51" s="10">
        <f t="shared" si="10"/>
        <v>24649</v>
      </c>
      <c r="L51" s="51"/>
      <c r="N51" s="10"/>
      <c r="O51" s="10"/>
    </row>
    <row r="52" spans="1:15" ht="21.75" customHeight="1">
      <c r="A52" s="35"/>
      <c r="B52" s="40" t="s">
        <v>368</v>
      </c>
      <c r="D52" s="11">
        <v>8</v>
      </c>
      <c r="E52" s="11">
        <v>125</v>
      </c>
      <c r="F52" s="11">
        <v>133</v>
      </c>
      <c r="G52" s="11"/>
      <c r="H52" s="11">
        <v>63</v>
      </c>
      <c r="I52" s="11">
        <v>2215</v>
      </c>
      <c r="J52" s="11">
        <v>2278</v>
      </c>
      <c r="K52" s="11">
        <v>369</v>
      </c>
      <c r="L52" s="20"/>
      <c r="N52" s="11"/>
      <c r="O52" s="11"/>
    </row>
    <row r="53" spans="1:15" ht="21.75" customHeight="1">
      <c r="A53" s="35"/>
      <c r="B53" s="40" t="s">
        <v>369</v>
      </c>
      <c r="D53" s="11">
        <v>0</v>
      </c>
      <c r="E53" s="11">
        <v>375</v>
      </c>
      <c r="F53" s="11">
        <v>375</v>
      </c>
      <c r="G53" s="11"/>
      <c r="H53" s="11">
        <v>0</v>
      </c>
      <c r="I53" s="11">
        <v>6683</v>
      </c>
      <c r="J53" s="11">
        <v>6683</v>
      </c>
      <c r="K53" s="11">
        <v>967</v>
      </c>
      <c r="L53" s="20"/>
      <c r="N53" s="11"/>
      <c r="O53" s="11"/>
    </row>
    <row r="54" spans="1:15" ht="21.75" customHeight="1">
      <c r="A54" s="35"/>
      <c r="B54" s="40" t="s">
        <v>370</v>
      </c>
      <c r="D54" s="11">
        <v>22</v>
      </c>
      <c r="E54" s="11">
        <v>490</v>
      </c>
      <c r="F54" s="11">
        <v>512</v>
      </c>
      <c r="G54" s="11"/>
      <c r="H54" s="11">
        <v>290</v>
      </c>
      <c r="I54" s="11">
        <v>11253</v>
      </c>
      <c r="J54" s="11">
        <v>11543</v>
      </c>
      <c r="K54" s="11">
        <v>1901</v>
      </c>
      <c r="L54" s="20"/>
      <c r="N54" s="11"/>
      <c r="O54" s="11"/>
    </row>
    <row r="55" spans="1:15" ht="21.75" customHeight="1">
      <c r="A55" s="35"/>
      <c r="B55" s="40" t="s">
        <v>371</v>
      </c>
      <c r="C55" s="4"/>
      <c r="D55" s="11">
        <v>0</v>
      </c>
      <c r="E55" s="11">
        <v>468</v>
      </c>
      <c r="F55" s="11">
        <v>468</v>
      </c>
      <c r="G55" s="11"/>
      <c r="H55" s="11">
        <v>0</v>
      </c>
      <c r="I55" s="11">
        <v>10113</v>
      </c>
      <c r="J55" s="11">
        <v>10113</v>
      </c>
      <c r="K55" s="11">
        <v>1751</v>
      </c>
      <c r="L55" s="20"/>
      <c r="N55" s="11"/>
      <c r="O55" s="11"/>
    </row>
    <row r="56" spans="1:15" ht="21.75" customHeight="1">
      <c r="A56" s="35"/>
      <c r="B56" s="40" t="s">
        <v>372</v>
      </c>
      <c r="D56" s="11">
        <v>41</v>
      </c>
      <c r="E56" s="11">
        <v>1540</v>
      </c>
      <c r="F56" s="11">
        <v>1581</v>
      </c>
      <c r="G56" s="11"/>
      <c r="H56" s="11">
        <v>319</v>
      </c>
      <c r="I56" s="11">
        <v>34216</v>
      </c>
      <c r="J56" s="11">
        <v>34535</v>
      </c>
      <c r="K56" s="11">
        <v>5400</v>
      </c>
      <c r="L56" s="20"/>
      <c r="N56" s="11"/>
      <c r="O56" s="11"/>
    </row>
    <row r="57" spans="1:15" ht="21.75" customHeight="1">
      <c r="A57" s="35"/>
      <c r="B57" s="40" t="s">
        <v>373</v>
      </c>
      <c r="D57" s="11">
        <v>54</v>
      </c>
      <c r="E57" s="11">
        <v>2222</v>
      </c>
      <c r="F57" s="11">
        <v>2276</v>
      </c>
      <c r="G57" s="11"/>
      <c r="H57" s="11">
        <v>360</v>
      </c>
      <c r="I57" s="11">
        <v>59531</v>
      </c>
      <c r="J57" s="11">
        <v>59891</v>
      </c>
      <c r="K57" s="11">
        <v>9841</v>
      </c>
      <c r="L57" s="20"/>
      <c r="N57" s="11"/>
      <c r="O57" s="11"/>
    </row>
    <row r="58" spans="1:15" ht="21.75" customHeight="1">
      <c r="A58" s="35"/>
      <c r="B58" s="40" t="s">
        <v>374</v>
      </c>
      <c r="D58" s="11">
        <v>0</v>
      </c>
      <c r="E58" s="11">
        <v>333</v>
      </c>
      <c r="F58" s="11">
        <v>333</v>
      </c>
      <c r="G58" s="11"/>
      <c r="H58" s="11">
        <v>0</v>
      </c>
      <c r="I58" s="11">
        <v>7360</v>
      </c>
      <c r="J58" s="11">
        <v>7360</v>
      </c>
      <c r="K58" s="11">
        <v>1062</v>
      </c>
      <c r="L58" s="20"/>
      <c r="N58" s="11"/>
      <c r="O58" s="11"/>
    </row>
    <row r="59" spans="1:15" ht="21.75" customHeight="1">
      <c r="A59" s="35"/>
      <c r="B59" s="40" t="s">
        <v>375</v>
      </c>
      <c r="D59" s="11">
        <v>0</v>
      </c>
      <c r="E59" s="11">
        <v>104</v>
      </c>
      <c r="F59" s="11">
        <v>104</v>
      </c>
      <c r="G59" s="11"/>
      <c r="H59" s="11">
        <v>0</v>
      </c>
      <c r="I59" s="11">
        <v>2237</v>
      </c>
      <c r="J59" s="11">
        <v>2237</v>
      </c>
      <c r="K59" s="11">
        <v>339</v>
      </c>
      <c r="L59" s="20"/>
      <c r="N59" s="11"/>
      <c r="O59" s="11"/>
    </row>
    <row r="60" spans="1:15" ht="21.75" customHeight="1">
      <c r="A60" s="35"/>
      <c r="B60" s="40" t="s">
        <v>376</v>
      </c>
      <c r="D60" s="11">
        <v>0</v>
      </c>
      <c r="E60" s="11">
        <v>1019</v>
      </c>
      <c r="F60" s="11">
        <v>1019</v>
      </c>
      <c r="G60" s="11"/>
      <c r="H60" s="11">
        <v>0</v>
      </c>
      <c r="I60" s="11">
        <v>20440</v>
      </c>
      <c r="J60" s="11">
        <v>20440</v>
      </c>
      <c r="K60" s="11">
        <v>3019</v>
      </c>
      <c r="L60" s="20"/>
      <c r="N60" s="11"/>
      <c r="O60" s="11"/>
    </row>
    <row r="61" spans="1:15" s="4" customFormat="1" ht="21.75" customHeight="1">
      <c r="A61" s="33"/>
      <c r="B61" s="39" t="s">
        <v>377</v>
      </c>
      <c r="D61" s="10">
        <f t="shared" ref="D61:K61" si="11">SUM(D62:D63)</f>
        <v>0</v>
      </c>
      <c r="E61" s="10">
        <f t="shared" si="11"/>
        <v>1087</v>
      </c>
      <c r="F61" s="10">
        <f t="shared" si="11"/>
        <v>1087</v>
      </c>
      <c r="G61" s="10">
        <f t="shared" si="11"/>
        <v>0</v>
      </c>
      <c r="H61" s="10">
        <f t="shared" si="11"/>
        <v>0</v>
      </c>
      <c r="I61" s="10">
        <f t="shared" si="11"/>
        <v>33571</v>
      </c>
      <c r="J61" s="10">
        <f t="shared" si="11"/>
        <v>33571</v>
      </c>
      <c r="K61" s="10">
        <f t="shared" si="11"/>
        <v>5941</v>
      </c>
      <c r="L61" s="51"/>
      <c r="N61" s="10"/>
      <c r="O61" s="10"/>
    </row>
    <row r="62" spans="1:15" ht="21.75" customHeight="1">
      <c r="A62" s="35"/>
      <c r="B62" s="40" t="s">
        <v>378</v>
      </c>
      <c r="D62" s="11">
        <v>0</v>
      </c>
      <c r="E62" s="11">
        <v>751</v>
      </c>
      <c r="F62" s="11">
        <v>751</v>
      </c>
      <c r="G62" s="11"/>
      <c r="H62" s="11">
        <v>0</v>
      </c>
      <c r="I62" s="11">
        <v>25359</v>
      </c>
      <c r="J62" s="11">
        <v>25359</v>
      </c>
      <c r="K62" s="11">
        <v>4556</v>
      </c>
      <c r="L62" s="20"/>
      <c r="N62" s="11"/>
      <c r="O62" s="11"/>
    </row>
    <row r="63" spans="1:15" ht="21.75" customHeight="1">
      <c r="A63" s="35"/>
      <c r="B63" s="40" t="s">
        <v>379</v>
      </c>
      <c r="D63" s="11">
        <v>0</v>
      </c>
      <c r="E63" s="11">
        <v>336</v>
      </c>
      <c r="F63" s="11">
        <v>336</v>
      </c>
      <c r="G63" s="11"/>
      <c r="H63" s="11">
        <v>0</v>
      </c>
      <c r="I63" s="11">
        <v>8212</v>
      </c>
      <c r="J63" s="11">
        <v>8212</v>
      </c>
      <c r="K63" s="11">
        <v>1385</v>
      </c>
      <c r="L63" s="20"/>
      <c r="N63" s="11"/>
      <c r="O63" s="11"/>
    </row>
    <row r="64" spans="1:15" s="4" customFormat="1" ht="21.75" customHeight="1">
      <c r="A64" s="33"/>
      <c r="B64" s="39" t="s">
        <v>380</v>
      </c>
      <c r="D64" s="10">
        <f t="shared" ref="D64:K64" si="12">SUM(D65:D69)</f>
        <v>2</v>
      </c>
      <c r="E64" s="10">
        <f t="shared" si="12"/>
        <v>2251</v>
      </c>
      <c r="F64" s="10">
        <f t="shared" si="12"/>
        <v>2253</v>
      </c>
      <c r="G64" s="10">
        <f t="shared" si="12"/>
        <v>0</v>
      </c>
      <c r="H64" s="10">
        <f t="shared" si="12"/>
        <v>20</v>
      </c>
      <c r="I64" s="10">
        <f t="shared" si="12"/>
        <v>49783</v>
      </c>
      <c r="J64" s="10">
        <f t="shared" si="12"/>
        <v>49803</v>
      </c>
      <c r="K64" s="10">
        <f t="shared" si="12"/>
        <v>7861</v>
      </c>
      <c r="L64" s="51"/>
      <c r="N64" s="10"/>
      <c r="O64" s="10"/>
    </row>
    <row r="65" spans="1:15" ht="21.75" customHeight="1">
      <c r="A65" s="35"/>
      <c r="B65" s="40" t="s">
        <v>381</v>
      </c>
      <c r="D65" s="11">
        <v>0</v>
      </c>
      <c r="E65" s="11">
        <v>178</v>
      </c>
      <c r="F65" s="11">
        <v>178</v>
      </c>
      <c r="G65" s="11"/>
      <c r="H65" s="11">
        <v>0</v>
      </c>
      <c r="I65" s="11">
        <v>3906</v>
      </c>
      <c r="J65" s="11">
        <v>3906</v>
      </c>
      <c r="K65" s="11">
        <v>542</v>
      </c>
      <c r="L65" s="20"/>
      <c r="N65" s="11"/>
      <c r="O65" s="11"/>
    </row>
    <row r="66" spans="1:15" ht="45.75" customHeight="1">
      <c r="A66" s="35"/>
      <c r="B66" s="40" t="s">
        <v>530</v>
      </c>
      <c r="D66" s="11">
        <v>0</v>
      </c>
      <c r="E66" s="11">
        <v>101</v>
      </c>
      <c r="F66" s="11">
        <v>101</v>
      </c>
      <c r="G66" s="11"/>
      <c r="H66" s="11">
        <v>0</v>
      </c>
      <c r="I66" s="11">
        <v>2116</v>
      </c>
      <c r="J66" s="11">
        <v>2116</v>
      </c>
      <c r="K66" s="11">
        <v>362</v>
      </c>
      <c r="L66" s="20"/>
      <c r="N66" s="11"/>
      <c r="O66" s="11"/>
    </row>
    <row r="67" spans="1:15" ht="21" customHeight="1">
      <c r="A67" s="35"/>
      <c r="B67" s="40" t="s">
        <v>383</v>
      </c>
      <c r="D67" s="12">
        <v>0</v>
      </c>
      <c r="E67" s="12">
        <v>252</v>
      </c>
      <c r="F67" s="12">
        <v>252</v>
      </c>
      <c r="G67" s="12"/>
      <c r="H67" s="12">
        <v>0</v>
      </c>
      <c r="I67" s="12">
        <v>5594</v>
      </c>
      <c r="J67" s="12">
        <v>5594</v>
      </c>
      <c r="K67" s="12">
        <v>950</v>
      </c>
      <c r="L67" s="20"/>
      <c r="N67" s="11"/>
      <c r="O67" s="11"/>
    </row>
    <row r="68" spans="1:15" ht="21.75" customHeight="1">
      <c r="A68" s="35"/>
      <c r="B68" s="40" t="s">
        <v>384</v>
      </c>
      <c r="D68" s="11">
        <v>2</v>
      </c>
      <c r="E68" s="11">
        <v>183</v>
      </c>
      <c r="F68" s="11">
        <v>185</v>
      </c>
      <c r="G68" s="11"/>
      <c r="H68" s="11">
        <v>20</v>
      </c>
      <c r="I68" s="11">
        <v>4386</v>
      </c>
      <c r="J68" s="11">
        <v>4406</v>
      </c>
      <c r="K68" s="11">
        <v>680</v>
      </c>
      <c r="L68" s="20"/>
      <c r="N68" s="11"/>
      <c r="O68" s="11"/>
    </row>
    <row r="69" spans="1:15" ht="21.75" customHeight="1">
      <c r="A69" s="35"/>
      <c r="B69" s="40" t="s">
        <v>385</v>
      </c>
      <c r="D69" s="11">
        <v>0</v>
      </c>
      <c r="E69" s="11">
        <v>1537</v>
      </c>
      <c r="F69" s="11">
        <v>1537</v>
      </c>
      <c r="G69" s="11"/>
      <c r="H69" s="11">
        <v>0</v>
      </c>
      <c r="I69" s="11">
        <v>33781</v>
      </c>
      <c r="J69" s="11">
        <v>33781</v>
      </c>
      <c r="K69" s="11">
        <v>5327</v>
      </c>
      <c r="L69" s="20"/>
      <c r="N69" s="11"/>
      <c r="O69" s="11"/>
    </row>
    <row r="70" spans="1:15" s="4" customFormat="1" ht="21.75" customHeight="1">
      <c r="A70" s="33"/>
      <c r="B70" s="39" t="s">
        <v>386</v>
      </c>
      <c r="D70" s="10">
        <f t="shared" ref="D70:K70" si="13">SUM(D71:D77)</f>
        <v>0</v>
      </c>
      <c r="E70" s="10">
        <f t="shared" si="13"/>
        <v>4725</v>
      </c>
      <c r="F70" s="10">
        <f t="shared" si="13"/>
        <v>4725</v>
      </c>
      <c r="G70" s="10">
        <f t="shared" si="13"/>
        <v>0</v>
      </c>
      <c r="H70" s="10">
        <f t="shared" si="13"/>
        <v>0</v>
      </c>
      <c r="I70" s="10">
        <f t="shared" si="13"/>
        <v>126389</v>
      </c>
      <c r="J70" s="10">
        <f t="shared" si="13"/>
        <v>126389</v>
      </c>
      <c r="K70" s="10">
        <f t="shared" si="13"/>
        <v>22359</v>
      </c>
      <c r="L70" s="51"/>
      <c r="N70" s="10"/>
      <c r="O70" s="10"/>
    </row>
    <row r="71" spans="1:15" ht="21.75" customHeight="1">
      <c r="A71" s="35"/>
      <c r="B71" s="40" t="s">
        <v>387</v>
      </c>
      <c r="D71" s="11">
        <v>0</v>
      </c>
      <c r="E71" s="11">
        <v>1056</v>
      </c>
      <c r="F71" s="11">
        <v>1056</v>
      </c>
      <c r="G71" s="11"/>
      <c r="H71" s="11">
        <v>0</v>
      </c>
      <c r="I71" s="11">
        <v>45002</v>
      </c>
      <c r="J71" s="11">
        <v>45002</v>
      </c>
      <c r="K71" s="11">
        <v>9443</v>
      </c>
      <c r="L71" s="20"/>
      <c r="N71" s="11"/>
      <c r="O71" s="11"/>
    </row>
    <row r="72" spans="1:15" ht="21.75" customHeight="1">
      <c r="A72" s="35"/>
      <c r="B72" s="40" t="s">
        <v>388</v>
      </c>
      <c r="C72" s="4"/>
      <c r="D72" s="11">
        <v>0</v>
      </c>
      <c r="E72" s="11">
        <v>290</v>
      </c>
      <c r="F72" s="11">
        <v>290</v>
      </c>
      <c r="G72" s="11"/>
      <c r="H72" s="11">
        <v>0</v>
      </c>
      <c r="I72" s="11">
        <v>5784</v>
      </c>
      <c r="J72" s="11">
        <v>5784</v>
      </c>
      <c r="K72" s="11">
        <v>904</v>
      </c>
      <c r="L72" s="20"/>
      <c r="N72" s="11"/>
      <c r="O72" s="11"/>
    </row>
    <row r="73" spans="1:15" ht="21.75" customHeight="1">
      <c r="A73" s="35"/>
      <c r="B73" s="40" t="s">
        <v>389</v>
      </c>
      <c r="D73" s="11">
        <v>0</v>
      </c>
      <c r="E73" s="11">
        <v>1971</v>
      </c>
      <c r="F73" s="11">
        <v>1971</v>
      </c>
      <c r="G73" s="11"/>
      <c r="H73" s="11">
        <v>0</v>
      </c>
      <c r="I73" s="11">
        <v>44040</v>
      </c>
      <c r="J73" s="11">
        <v>44040</v>
      </c>
      <c r="K73" s="11">
        <v>7283</v>
      </c>
      <c r="L73" s="20"/>
      <c r="N73" s="11"/>
      <c r="O73" s="11"/>
    </row>
    <row r="74" spans="1:15" ht="21.75" customHeight="1">
      <c r="A74" s="35"/>
      <c r="B74" s="40" t="s">
        <v>390</v>
      </c>
      <c r="D74" s="11">
        <v>0</v>
      </c>
      <c r="E74" s="11">
        <v>664</v>
      </c>
      <c r="F74" s="11">
        <v>664</v>
      </c>
      <c r="G74" s="11"/>
      <c r="H74" s="11">
        <v>0</v>
      </c>
      <c r="I74" s="11">
        <v>15445</v>
      </c>
      <c r="J74" s="11">
        <v>15445</v>
      </c>
      <c r="K74" s="11">
        <v>2336</v>
      </c>
      <c r="L74" s="20"/>
      <c r="N74" s="11"/>
      <c r="O74" s="11"/>
    </row>
    <row r="75" spans="1:15" ht="21.75" customHeight="1">
      <c r="A75" s="35"/>
      <c r="B75" s="40" t="s">
        <v>391</v>
      </c>
      <c r="D75" s="11">
        <v>0</v>
      </c>
      <c r="E75" s="11">
        <v>526</v>
      </c>
      <c r="F75" s="11">
        <v>526</v>
      </c>
      <c r="G75" s="11"/>
      <c r="H75" s="11">
        <v>0</v>
      </c>
      <c r="I75" s="11">
        <v>12639</v>
      </c>
      <c r="J75" s="11">
        <v>12639</v>
      </c>
      <c r="K75" s="11">
        <v>1866</v>
      </c>
      <c r="L75" s="20"/>
      <c r="N75" s="11"/>
      <c r="O75" s="11"/>
    </row>
    <row r="76" spans="1:15" ht="21.75" customHeight="1">
      <c r="A76" s="35"/>
      <c r="B76" s="40" t="s">
        <v>392</v>
      </c>
      <c r="D76" s="11">
        <v>0</v>
      </c>
      <c r="E76" s="11">
        <v>192</v>
      </c>
      <c r="F76" s="11">
        <v>192</v>
      </c>
      <c r="G76" s="11"/>
      <c r="H76" s="11">
        <v>0</v>
      </c>
      <c r="I76" s="11">
        <v>3297</v>
      </c>
      <c r="J76" s="11">
        <v>3297</v>
      </c>
      <c r="K76" s="11">
        <v>500</v>
      </c>
      <c r="L76" s="20"/>
      <c r="N76" s="11"/>
      <c r="O76" s="11"/>
    </row>
    <row r="77" spans="1:15" ht="21.75" customHeight="1">
      <c r="A77" s="33"/>
      <c r="B77" s="40" t="s">
        <v>393</v>
      </c>
      <c r="C77" s="4"/>
      <c r="D77" s="11">
        <v>0</v>
      </c>
      <c r="E77" s="11">
        <v>26</v>
      </c>
      <c r="F77" s="11">
        <v>26</v>
      </c>
      <c r="G77" s="11"/>
      <c r="H77" s="11">
        <v>0</v>
      </c>
      <c r="I77" s="11">
        <v>182</v>
      </c>
      <c r="J77" s="11">
        <v>182</v>
      </c>
      <c r="K77" s="11">
        <v>27</v>
      </c>
      <c r="L77" s="36"/>
      <c r="N77" s="11"/>
      <c r="O77" s="11"/>
    </row>
    <row r="78" spans="1:15" s="4" customFormat="1" ht="21.75" customHeight="1">
      <c r="A78" s="33"/>
      <c r="B78" s="39" t="s">
        <v>394</v>
      </c>
      <c r="D78" s="10">
        <f t="shared" ref="D78:K78" si="14">SUM(D79)</f>
        <v>79</v>
      </c>
      <c r="E78" s="10">
        <f t="shared" si="14"/>
        <v>1340</v>
      </c>
      <c r="F78" s="10">
        <f t="shared" si="14"/>
        <v>1419</v>
      </c>
      <c r="G78" s="10">
        <f t="shared" si="14"/>
        <v>0</v>
      </c>
      <c r="H78" s="10">
        <f t="shared" si="14"/>
        <v>862</v>
      </c>
      <c r="I78" s="10">
        <f t="shared" si="14"/>
        <v>21769</v>
      </c>
      <c r="J78" s="10">
        <f t="shared" si="14"/>
        <v>22631</v>
      </c>
      <c r="K78" s="10">
        <f t="shared" si="14"/>
        <v>3403</v>
      </c>
      <c r="L78" s="51"/>
      <c r="N78" s="10"/>
      <c r="O78" s="10"/>
    </row>
    <row r="79" spans="1:15" ht="21.75" customHeight="1">
      <c r="A79" s="35"/>
      <c r="B79" s="40" t="s">
        <v>395</v>
      </c>
      <c r="D79" s="11">
        <v>79</v>
      </c>
      <c r="E79" s="11">
        <v>1340</v>
      </c>
      <c r="F79" s="11">
        <v>1419</v>
      </c>
      <c r="G79" s="11"/>
      <c r="H79" s="11">
        <v>862</v>
      </c>
      <c r="I79" s="11">
        <v>21769</v>
      </c>
      <c r="J79" s="11">
        <v>22631</v>
      </c>
      <c r="K79" s="11">
        <v>3403</v>
      </c>
      <c r="L79" s="20"/>
      <c r="N79" s="11"/>
      <c r="O79" s="11"/>
    </row>
    <row r="80" spans="1:15" s="4" customFormat="1" ht="21.75" customHeight="1">
      <c r="A80" s="33"/>
      <c r="B80" s="39">
        <v>47</v>
      </c>
      <c r="D80" s="10">
        <f t="shared" ref="D80:K80" si="15">D81+D84+D92+D94+D98+D104+D110+D120+D124</f>
        <v>2218</v>
      </c>
      <c r="E80" s="10">
        <f t="shared" si="15"/>
        <v>39154</v>
      </c>
      <c r="F80" s="10">
        <f t="shared" si="15"/>
        <v>41372</v>
      </c>
      <c r="G80" s="10">
        <f t="shared" si="15"/>
        <v>0</v>
      </c>
      <c r="H80" s="10">
        <f t="shared" si="15"/>
        <v>24910</v>
      </c>
      <c r="I80" s="10">
        <f t="shared" si="15"/>
        <v>628985</v>
      </c>
      <c r="J80" s="10">
        <f t="shared" si="15"/>
        <v>653895</v>
      </c>
      <c r="K80" s="10">
        <f t="shared" si="15"/>
        <v>103151</v>
      </c>
      <c r="L80" s="51"/>
      <c r="N80" s="10"/>
      <c r="O80" s="10"/>
    </row>
    <row r="81" spans="1:15" s="4" customFormat="1" ht="21.75" customHeight="1">
      <c r="A81" s="33"/>
      <c r="B81" s="39" t="s">
        <v>396</v>
      </c>
      <c r="D81" s="10">
        <f t="shared" ref="D81:K81" si="16">D82+D83</f>
        <v>280</v>
      </c>
      <c r="E81" s="10">
        <f t="shared" si="16"/>
        <v>14359</v>
      </c>
      <c r="F81" s="10">
        <f t="shared" si="16"/>
        <v>14639</v>
      </c>
      <c r="G81" s="10">
        <f t="shared" si="16"/>
        <v>0</v>
      </c>
      <c r="H81" s="10">
        <f t="shared" si="16"/>
        <v>4426</v>
      </c>
      <c r="I81" s="10">
        <f t="shared" si="16"/>
        <v>221785</v>
      </c>
      <c r="J81" s="10">
        <f t="shared" si="16"/>
        <v>226211</v>
      </c>
      <c r="K81" s="10">
        <f t="shared" si="16"/>
        <v>35880</v>
      </c>
      <c r="L81" s="51"/>
      <c r="N81" s="10"/>
      <c r="O81" s="10"/>
    </row>
    <row r="82" spans="1:15" ht="21.75" customHeight="1">
      <c r="A82" s="35"/>
      <c r="B82" s="40" t="s">
        <v>397</v>
      </c>
      <c r="D82" s="11">
        <v>278</v>
      </c>
      <c r="E82" s="11">
        <v>12810</v>
      </c>
      <c r="F82" s="11">
        <v>13088</v>
      </c>
      <c r="G82" s="11"/>
      <c r="H82" s="11">
        <v>4418</v>
      </c>
      <c r="I82" s="11">
        <v>196548</v>
      </c>
      <c r="J82" s="11">
        <v>200966</v>
      </c>
      <c r="K82" s="11">
        <v>31919</v>
      </c>
      <c r="L82" s="20"/>
      <c r="N82" s="11"/>
      <c r="O82" s="11"/>
    </row>
    <row r="83" spans="1:15" ht="21.75" customHeight="1">
      <c r="A83" s="35"/>
      <c r="B83" s="40" t="s">
        <v>398</v>
      </c>
      <c r="C83" s="4"/>
      <c r="D83" s="11">
        <v>2</v>
      </c>
      <c r="E83" s="11">
        <v>1549</v>
      </c>
      <c r="F83" s="11">
        <v>1551</v>
      </c>
      <c r="G83" s="11"/>
      <c r="H83" s="11">
        <v>8</v>
      </c>
      <c r="I83" s="11">
        <v>25237</v>
      </c>
      <c r="J83" s="11">
        <v>25245</v>
      </c>
      <c r="K83" s="11">
        <v>3961</v>
      </c>
      <c r="L83" s="36"/>
      <c r="N83" s="11"/>
      <c r="O83" s="11"/>
    </row>
    <row r="84" spans="1:15" s="4" customFormat="1" ht="21.75" customHeight="1">
      <c r="A84" s="33"/>
      <c r="B84" s="39" t="s">
        <v>399</v>
      </c>
      <c r="D84" s="10">
        <f t="shared" ref="D84:K84" si="17">D85+D86+D87+D88+D89+D90+D91</f>
        <v>184</v>
      </c>
      <c r="E84" s="10">
        <f t="shared" si="17"/>
        <v>2274</v>
      </c>
      <c r="F84" s="10">
        <f t="shared" si="17"/>
        <v>2458</v>
      </c>
      <c r="G84" s="10">
        <f t="shared" si="17"/>
        <v>0</v>
      </c>
      <c r="H84" s="10">
        <f t="shared" si="17"/>
        <v>2228</v>
      </c>
      <c r="I84" s="10">
        <f t="shared" si="17"/>
        <v>34843</v>
      </c>
      <c r="J84" s="10">
        <f t="shared" si="17"/>
        <v>37071</v>
      </c>
      <c r="K84" s="10">
        <f t="shared" si="17"/>
        <v>6037</v>
      </c>
      <c r="L84" s="51"/>
      <c r="N84" s="10"/>
      <c r="O84" s="10"/>
    </row>
    <row r="85" spans="1:15" ht="21.75" customHeight="1">
      <c r="A85" s="35"/>
      <c r="B85" s="40" t="s">
        <v>400</v>
      </c>
      <c r="D85" s="11">
        <v>0</v>
      </c>
      <c r="E85" s="11">
        <v>735</v>
      </c>
      <c r="F85" s="11">
        <v>735</v>
      </c>
      <c r="G85" s="11"/>
      <c r="H85" s="11">
        <v>0</v>
      </c>
      <c r="I85" s="11">
        <v>10868</v>
      </c>
      <c r="J85" s="11">
        <v>10868</v>
      </c>
      <c r="K85" s="11">
        <v>1847</v>
      </c>
      <c r="L85" s="20"/>
      <c r="N85" s="11"/>
      <c r="O85" s="11"/>
    </row>
    <row r="86" spans="1:15" ht="21.75" customHeight="1">
      <c r="A86" s="35"/>
      <c r="B86" s="40" t="s">
        <v>401</v>
      </c>
      <c r="D86" s="11">
        <v>115</v>
      </c>
      <c r="E86" s="11">
        <v>631</v>
      </c>
      <c r="F86" s="11">
        <v>746</v>
      </c>
      <c r="G86" s="11"/>
      <c r="H86" s="11">
        <v>1531</v>
      </c>
      <c r="I86" s="11">
        <v>9701</v>
      </c>
      <c r="J86" s="11">
        <v>11232</v>
      </c>
      <c r="K86" s="11">
        <v>1765</v>
      </c>
      <c r="L86" s="20"/>
      <c r="N86" s="11"/>
      <c r="O86" s="11"/>
    </row>
    <row r="87" spans="1:15" ht="21.75" customHeight="1">
      <c r="A87" s="35"/>
      <c r="B87" s="40" t="s">
        <v>402</v>
      </c>
      <c r="C87" s="4"/>
      <c r="D87" s="11">
        <v>18</v>
      </c>
      <c r="E87" s="11">
        <v>318</v>
      </c>
      <c r="F87" s="11">
        <v>336</v>
      </c>
      <c r="G87" s="11"/>
      <c r="H87" s="11">
        <v>470</v>
      </c>
      <c r="I87" s="11">
        <v>6820</v>
      </c>
      <c r="J87" s="11">
        <v>7290</v>
      </c>
      <c r="K87" s="11">
        <v>1264</v>
      </c>
      <c r="L87" s="20"/>
      <c r="N87" s="11"/>
      <c r="O87" s="11"/>
    </row>
    <row r="88" spans="1:15" ht="21.75" customHeight="1">
      <c r="A88" s="35"/>
      <c r="B88" s="40" t="s">
        <v>403</v>
      </c>
      <c r="D88" s="11">
        <v>26</v>
      </c>
      <c r="E88" s="11">
        <v>80</v>
      </c>
      <c r="F88" s="11">
        <v>106</v>
      </c>
      <c r="G88" s="11"/>
      <c r="H88" s="11">
        <v>103</v>
      </c>
      <c r="I88" s="11">
        <v>785</v>
      </c>
      <c r="J88" s="11">
        <v>888</v>
      </c>
      <c r="K88" s="11">
        <v>133</v>
      </c>
      <c r="L88" s="20"/>
      <c r="N88" s="11"/>
      <c r="O88" s="11"/>
    </row>
    <row r="89" spans="1:15" ht="21.75" customHeight="1">
      <c r="A89" s="35"/>
      <c r="B89" s="40" t="s">
        <v>404</v>
      </c>
      <c r="D89" s="11">
        <v>20</v>
      </c>
      <c r="E89" s="11">
        <v>98</v>
      </c>
      <c r="F89" s="11">
        <v>118</v>
      </c>
      <c r="G89" s="11"/>
      <c r="H89" s="11">
        <v>84</v>
      </c>
      <c r="I89" s="11">
        <v>1236</v>
      </c>
      <c r="J89" s="11">
        <v>1320</v>
      </c>
      <c r="K89" s="11">
        <v>200</v>
      </c>
      <c r="L89" s="20"/>
      <c r="N89" s="11"/>
      <c r="O89" s="11"/>
    </row>
    <row r="90" spans="1:15" ht="21.75" customHeight="1">
      <c r="A90" s="35"/>
      <c r="B90" s="40" t="s">
        <v>405</v>
      </c>
      <c r="D90" s="11">
        <v>5</v>
      </c>
      <c r="E90" s="11">
        <v>21</v>
      </c>
      <c r="F90" s="11">
        <v>26</v>
      </c>
      <c r="G90" s="11"/>
      <c r="H90" s="11">
        <v>40</v>
      </c>
      <c r="I90" s="11">
        <v>308</v>
      </c>
      <c r="J90" s="11">
        <v>348</v>
      </c>
      <c r="K90" s="11">
        <v>54</v>
      </c>
      <c r="L90" s="20"/>
      <c r="N90" s="11"/>
      <c r="O90" s="11"/>
    </row>
    <row r="91" spans="1:15" ht="21.75" customHeight="1">
      <c r="A91" s="35"/>
      <c r="B91" s="40" t="s">
        <v>406</v>
      </c>
      <c r="C91" s="4"/>
      <c r="D91" s="11">
        <v>0</v>
      </c>
      <c r="E91" s="11">
        <v>391</v>
      </c>
      <c r="F91" s="11">
        <v>391</v>
      </c>
      <c r="G91" s="11"/>
      <c r="H91" s="11">
        <v>0</v>
      </c>
      <c r="I91" s="11">
        <v>5125</v>
      </c>
      <c r="J91" s="11">
        <v>5125</v>
      </c>
      <c r="K91" s="11">
        <v>774</v>
      </c>
      <c r="L91" s="20"/>
      <c r="N91" s="11"/>
      <c r="O91" s="11"/>
    </row>
    <row r="92" spans="1:15" s="4" customFormat="1" ht="21.75" customHeight="1">
      <c r="A92" s="33"/>
      <c r="B92" s="39" t="s">
        <v>407</v>
      </c>
      <c r="D92" s="10">
        <f t="shared" ref="D92:K92" si="18">D93</f>
        <v>45</v>
      </c>
      <c r="E92" s="10">
        <f t="shared" si="18"/>
        <v>1538</v>
      </c>
      <c r="F92" s="10">
        <f t="shared" si="18"/>
        <v>1583</v>
      </c>
      <c r="G92" s="10">
        <f t="shared" si="18"/>
        <v>0</v>
      </c>
      <c r="H92" s="10">
        <f t="shared" si="18"/>
        <v>448</v>
      </c>
      <c r="I92" s="10">
        <f t="shared" si="18"/>
        <v>23858</v>
      </c>
      <c r="J92" s="10">
        <f t="shared" si="18"/>
        <v>24306</v>
      </c>
      <c r="K92" s="10">
        <f t="shared" si="18"/>
        <v>3575</v>
      </c>
      <c r="L92" s="51"/>
      <c r="N92" s="10"/>
      <c r="O92" s="10"/>
    </row>
    <row r="93" spans="1:15" ht="21.75" customHeight="1">
      <c r="A93" s="35"/>
      <c r="B93" s="40" t="s">
        <v>408</v>
      </c>
      <c r="D93" s="11">
        <v>45</v>
      </c>
      <c r="E93" s="11">
        <v>1538</v>
      </c>
      <c r="F93" s="11">
        <v>1583</v>
      </c>
      <c r="G93" s="11"/>
      <c r="H93" s="11">
        <v>448</v>
      </c>
      <c r="I93" s="11">
        <v>23858</v>
      </c>
      <c r="J93" s="11">
        <v>24306</v>
      </c>
      <c r="K93" s="11">
        <v>3575</v>
      </c>
      <c r="L93" s="20"/>
      <c r="N93" s="11"/>
      <c r="O93" s="11"/>
    </row>
    <row r="94" spans="1:15" s="4" customFormat="1" ht="21.75" customHeight="1">
      <c r="A94" s="33"/>
      <c r="B94" s="39" t="s">
        <v>409</v>
      </c>
      <c r="D94" s="10">
        <f t="shared" ref="D94:K94" si="19">D95+D96+D97</f>
        <v>0</v>
      </c>
      <c r="E94" s="10">
        <f t="shared" si="19"/>
        <v>1578</v>
      </c>
      <c r="F94" s="10">
        <f t="shared" si="19"/>
        <v>1578</v>
      </c>
      <c r="G94" s="10">
        <f t="shared" si="19"/>
        <v>0</v>
      </c>
      <c r="H94" s="10">
        <f t="shared" si="19"/>
        <v>0</v>
      </c>
      <c r="I94" s="10">
        <f t="shared" si="19"/>
        <v>29525</v>
      </c>
      <c r="J94" s="10">
        <f t="shared" si="19"/>
        <v>29525</v>
      </c>
      <c r="K94" s="10">
        <f t="shared" si="19"/>
        <v>4555</v>
      </c>
      <c r="L94" s="51"/>
      <c r="N94" s="10"/>
      <c r="O94" s="10"/>
    </row>
    <row r="95" spans="1:15" ht="21.75" customHeight="1">
      <c r="A95" s="35"/>
      <c r="B95" s="40" t="s">
        <v>410</v>
      </c>
      <c r="C95" s="4"/>
      <c r="D95" s="11">
        <v>0</v>
      </c>
      <c r="E95" s="11">
        <v>665</v>
      </c>
      <c r="F95" s="11">
        <v>665</v>
      </c>
      <c r="G95" s="11"/>
      <c r="H95" s="11">
        <v>0</v>
      </c>
      <c r="I95" s="11">
        <v>13477</v>
      </c>
      <c r="J95" s="11">
        <v>13477</v>
      </c>
      <c r="K95" s="11">
        <v>2194</v>
      </c>
      <c r="L95" s="20"/>
      <c r="N95" s="11"/>
      <c r="O95" s="11"/>
    </row>
    <row r="96" spans="1:15" ht="21.75" customHeight="1">
      <c r="A96" s="35"/>
      <c r="B96" s="40" t="s">
        <v>411</v>
      </c>
      <c r="D96" s="11">
        <v>0</v>
      </c>
      <c r="E96" s="11">
        <v>584</v>
      </c>
      <c r="F96" s="11">
        <v>584</v>
      </c>
      <c r="G96" s="11"/>
      <c r="H96" s="11">
        <v>0</v>
      </c>
      <c r="I96" s="11">
        <v>10301</v>
      </c>
      <c r="J96" s="11">
        <v>10301</v>
      </c>
      <c r="K96" s="11">
        <v>1479</v>
      </c>
      <c r="L96" s="20"/>
      <c r="N96" s="11"/>
      <c r="O96" s="11"/>
    </row>
    <row r="97" spans="1:15" ht="21.75" customHeight="1">
      <c r="A97" s="35"/>
      <c r="B97" s="40" t="s">
        <v>412</v>
      </c>
      <c r="D97" s="11">
        <v>0</v>
      </c>
      <c r="E97" s="11">
        <v>329</v>
      </c>
      <c r="F97" s="11">
        <v>329</v>
      </c>
      <c r="G97" s="11"/>
      <c r="H97" s="11">
        <v>0</v>
      </c>
      <c r="I97" s="11">
        <v>5747</v>
      </c>
      <c r="J97" s="11">
        <v>5747</v>
      </c>
      <c r="K97" s="11">
        <v>882</v>
      </c>
      <c r="L97" s="20"/>
      <c r="N97" s="11"/>
      <c r="O97" s="11"/>
    </row>
    <row r="98" spans="1:15" s="4" customFormat="1" ht="21.75" customHeight="1">
      <c r="A98" s="33"/>
      <c r="B98" s="39" t="s">
        <v>413</v>
      </c>
      <c r="D98" s="10">
        <f t="shared" ref="D98:K98" si="20">D99+D100+D101+D102+D103</f>
        <v>171</v>
      </c>
      <c r="E98" s="10">
        <f t="shared" si="20"/>
        <v>5621</v>
      </c>
      <c r="F98" s="10">
        <f t="shared" si="20"/>
        <v>5792</v>
      </c>
      <c r="G98" s="10">
        <f t="shared" si="20"/>
        <v>0</v>
      </c>
      <c r="H98" s="10">
        <f t="shared" si="20"/>
        <v>1626</v>
      </c>
      <c r="I98" s="10">
        <f t="shared" si="20"/>
        <v>102319</v>
      </c>
      <c r="J98" s="10">
        <f t="shared" si="20"/>
        <v>103945</v>
      </c>
      <c r="K98" s="10">
        <f t="shared" si="20"/>
        <v>16410</v>
      </c>
      <c r="L98" s="51"/>
      <c r="N98" s="10"/>
      <c r="O98" s="10"/>
    </row>
    <row r="99" spans="1:15" ht="21.75" customHeight="1">
      <c r="A99" s="35"/>
      <c r="B99" s="40" t="s">
        <v>414</v>
      </c>
      <c r="C99" s="4"/>
      <c r="D99" s="11">
        <v>17</v>
      </c>
      <c r="E99" s="11">
        <v>120</v>
      </c>
      <c r="F99" s="11">
        <v>137</v>
      </c>
      <c r="G99" s="11"/>
      <c r="H99" s="11">
        <v>84</v>
      </c>
      <c r="I99" s="11">
        <v>1929</v>
      </c>
      <c r="J99" s="11">
        <v>2013</v>
      </c>
      <c r="K99" s="11">
        <v>288</v>
      </c>
      <c r="L99" s="20"/>
      <c r="N99" s="11"/>
      <c r="O99" s="11"/>
    </row>
    <row r="100" spans="1:15" ht="21.75" customHeight="1">
      <c r="A100" s="35"/>
      <c r="B100" s="40" t="s">
        <v>415</v>
      </c>
      <c r="D100" s="11">
        <v>33</v>
      </c>
      <c r="E100" s="11">
        <v>2007</v>
      </c>
      <c r="F100" s="11">
        <v>2040</v>
      </c>
      <c r="G100" s="11"/>
      <c r="H100" s="11">
        <v>551</v>
      </c>
      <c r="I100" s="11">
        <v>37052</v>
      </c>
      <c r="J100" s="11">
        <v>37603</v>
      </c>
      <c r="K100" s="11">
        <v>5958</v>
      </c>
      <c r="L100" s="20"/>
      <c r="N100" s="11"/>
      <c r="O100" s="11"/>
    </row>
    <row r="101" spans="1:15" ht="21.75" customHeight="1">
      <c r="A101" s="35"/>
      <c r="B101" s="40" t="s">
        <v>416</v>
      </c>
      <c r="D101" s="11">
        <v>0</v>
      </c>
      <c r="E101" s="11">
        <v>223</v>
      </c>
      <c r="F101" s="11">
        <v>223</v>
      </c>
      <c r="G101" s="11"/>
      <c r="H101" s="11">
        <v>0</v>
      </c>
      <c r="I101" s="11">
        <v>3401</v>
      </c>
      <c r="J101" s="11">
        <v>3401</v>
      </c>
      <c r="K101" s="11">
        <v>643</v>
      </c>
      <c r="L101" s="20"/>
      <c r="N101" s="11"/>
      <c r="O101" s="11"/>
    </row>
    <row r="102" spans="1:15" ht="21.75" customHeight="1">
      <c r="A102" s="35"/>
      <c r="B102" s="40" t="s">
        <v>417</v>
      </c>
      <c r="D102" s="11">
        <v>89</v>
      </c>
      <c r="E102" s="11">
        <v>926</v>
      </c>
      <c r="F102" s="11">
        <v>1015</v>
      </c>
      <c r="G102" s="11"/>
      <c r="H102" s="11">
        <v>686</v>
      </c>
      <c r="I102" s="11">
        <v>19612</v>
      </c>
      <c r="J102" s="11">
        <v>20298</v>
      </c>
      <c r="K102" s="11">
        <v>3200</v>
      </c>
      <c r="L102" s="20"/>
      <c r="N102" s="11"/>
      <c r="O102" s="11"/>
    </row>
    <row r="103" spans="1:15" ht="21.75" customHeight="1">
      <c r="A103" s="35"/>
      <c r="B103" s="40" t="s">
        <v>418</v>
      </c>
      <c r="D103" s="11">
        <v>32</v>
      </c>
      <c r="E103" s="11">
        <v>2345</v>
      </c>
      <c r="F103" s="11">
        <v>2377</v>
      </c>
      <c r="G103" s="11"/>
      <c r="H103" s="11">
        <v>305</v>
      </c>
      <c r="I103" s="11">
        <v>40325</v>
      </c>
      <c r="J103" s="11">
        <v>40630</v>
      </c>
      <c r="K103" s="11">
        <v>6321</v>
      </c>
      <c r="L103" s="20"/>
      <c r="N103" s="11"/>
      <c r="O103" s="11"/>
    </row>
    <row r="104" spans="1:15" s="4" customFormat="1" ht="21.75" customHeight="1">
      <c r="A104" s="33"/>
      <c r="B104" s="39" t="s">
        <v>419</v>
      </c>
      <c r="D104" s="10">
        <f t="shared" ref="D104:K104" si="21">D105+D106+D107+D108+D109</f>
        <v>62</v>
      </c>
      <c r="E104" s="10">
        <f t="shared" si="21"/>
        <v>987</v>
      </c>
      <c r="F104" s="10">
        <f t="shared" si="21"/>
        <v>1049</v>
      </c>
      <c r="G104" s="10">
        <f t="shared" si="21"/>
        <v>0</v>
      </c>
      <c r="H104" s="10">
        <f t="shared" si="21"/>
        <v>434</v>
      </c>
      <c r="I104" s="10">
        <f t="shared" si="21"/>
        <v>14528</v>
      </c>
      <c r="J104" s="10">
        <f t="shared" si="21"/>
        <v>14962</v>
      </c>
      <c r="K104" s="10">
        <f t="shared" si="21"/>
        <v>2218</v>
      </c>
      <c r="L104" s="51"/>
      <c r="N104" s="10"/>
      <c r="O104" s="10"/>
    </row>
    <row r="105" spans="1:15" ht="21.75" customHeight="1">
      <c r="A105" s="35"/>
      <c r="B105" s="40" t="s">
        <v>420</v>
      </c>
      <c r="D105" s="11">
        <v>36</v>
      </c>
      <c r="E105" s="11">
        <v>248</v>
      </c>
      <c r="F105" s="11">
        <v>284</v>
      </c>
      <c r="G105" s="11"/>
      <c r="H105" s="11">
        <v>182</v>
      </c>
      <c r="I105" s="11">
        <v>3980</v>
      </c>
      <c r="J105" s="11">
        <v>4162</v>
      </c>
      <c r="K105" s="11">
        <v>631</v>
      </c>
      <c r="L105" s="20"/>
      <c r="N105" s="11"/>
      <c r="O105" s="11"/>
    </row>
    <row r="106" spans="1:15" ht="21.75" customHeight="1">
      <c r="A106" s="35"/>
      <c r="B106" s="40" t="s">
        <v>421</v>
      </c>
      <c r="C106" s="4"/>
      <c r="D106" s="11">
        <v>11</v>
      </c>
      <c r="E106" s="11">
        <v>120</v>
      </c>
      <c r="F106" s="11">
        <v>131</v>
      </c>
      <c r="G106" s="11"/>
      <c r="H106" s="11">
        <v>80</v>
      </c>
      <c r="I106" s="11">
        <v>2131</v>
      </c>
      <c r="J106" s="11">
        <v>2211</v>
      </c>
      <c r="K106" s="11">
        <v>333</v>
      </c>
      <c r="L106" s="36"/>
      <c r="N106" s="11"/>
      <c r="O106" s="11"/>
    </row>
    <row r="107" spans="1:15" ht="21.75" customHeight="1">
      <c r="A107" s="35"/>
      <c r="B107" s="40" t="s">
        <v>422</v>
      </c>
      <c r="C107" s="4"/>
      <c r="D107" s="11">
        <v>0</v>
      </c>
      <c r="E107" s="11">
        <v>16</v>
      </c>
      <c r="F107" s="11">
        <v>16</v>
      </c>
      <c r="G107" s="11"/>
      <c r="H107" s="11">
        <v>0</v>
      </c>
      <c r="I107" s="11">
        <v>171</v>
      </c>
      <c r="J107" s="11">
        <v>171</v>
      </c>
      <c r="K107" s="11">
        <v>26</v>
      </c>
      <c r="L107" s="20"/>
      <c r="N107" s="11"/>
      <c r="O107" s="11"/>
    </row>
    <row r="108" spans="1:15" ht="21.75" customHeight="1">
      <c r="A108" s="35"/>
      <c r="B108" s="40" t="s">
        <v>423</v>
      </c>
      <c r="D108" s="11">
        <v>12</v>
      </c>
      <c r="E108" s="11">
        <v>431</v>
      </c>
      <c r="F108" s="11">
        <v>443</v>
      </c>
      <c r="G108" s="11"/>
      <c r="H108" s="11">
        <v>87</v>
      </c>
      <c r="I108" s="11">
        <v>5831</v>
      </c>
      <c r="J108" s="11">
        <v>5918</v>
      </c>
      <c r="K108" s="11">
        <v>854</v>
      </c>
      <c r="L108" s="20"/>
      <c r="N108" s="11"/>
      <c r="O108" s="11"/>
    </row>
    <row r="109" spans="1:15" ht="21.75" customHeight="1">
      <c r="A109" s="35"/>
      <c r="B109" s="40" t="s">
        <v>424</v>
      </c>
      <c r="D109" s="11">
        <v>3</v>
      </c>
      <c r="E109" s="11">
        <v>172</v>
      </c>
      <c r="F109" s="11">
        <v>175</v>
      </c>
      <c r="G109" s="11"/>
      <c r="H109" s="11">
        <v>85</v>
      </c>
      <c r="I109" s="11">
        <v>2415</v>
      </c>
      <c r="J109" s="11">
        <v>2500</v>
      </c>
      <c r="K109" s="11">
        <v>374</v>
      </c>
      <c r="L109" s="20"/>
      <c r="N109" s="11"/>
      <c r="O109" s="11"/>
    </row>
    <row r="110" spans="1:15" s="4" customFormat="1" ht="21.75" customHeight="1">
      <c r="A110" s="33"/>
      <c r="B110" s="39" t="s">
        <v>425</v>
      </c>
      <c r="D110" s="10">
        <f t="shared" ref="D110:K110" si="22">D111+D112+D113+D114+D115+D116+D117+D118+D119</f>
        <v>1035</v>
      </c>
      <c r="E110" s="10">
        <f t="shared" si="22"/>
        <v>12028</v>
      </c>
      <c r="F110" s="10">
        <f t="shared" si="22"/>
        <v>13063</v>
      </c>
      <c r="G110" s="10">
        <f t="shared" si="22"/>
        <v>0</v>
      </c>
      <c r="H110" s="10">
        <f t="shared" si="22"/>
        <v>12139</v>
      </c>
      <c r="I110" s="10">
        <f t="shared" si="22"/>
        <v>190212</v>
      </c>
      <c r="J110" s="10">
        <f t="shared" si="22"/>
        <v>202351</v>
      </c>
      <c r="K110" s="10">
        <f t="shared" si="22"/>
        <v>32106</v>
      </c>
      <c r="L110" s="51"/>
      <c r="N110" s="10"/>
      <c r="O110" s="10"/>
    </row>
    <row r="111" spans="1:15" ht="21.75" customHeight="1">
      <c r="A111" s="35"/>
      <c r="B111" s="40" t="s">
        <v>426</v>
      </c>
      <c r="D111" s="11">
        <v>311</v>
      </c>
      <c r="E111" s="11">
        <v>4830</v>
      </c>
      <c r="F111" s="11">
        <v>5141</v>
      </c>
      <c r="G111" s="11"/>
      <c r="H111" s="11">
        <v>3201</v>
      </c>
      <c r="I111" s="11">
        <v>71306</v>
      </c>
      <c r="J111" s="11">
        <v>74507</v>
      </c>
      <c r="K111" s="11">
        <v>11433</v>
      </c>
      <c r="L111" s="20"/>
      <c r="N111" s="11"/>
      <c r="O111" s="11"/>
    </row>
    <row r="112" spans="1:15" ht="21.75" customHeight="1">
      <c r="A112" s="35"/>
      <c r="B112" s="40" t="s">
        <v>427</v>
      </c>
      <c r="D112" s="11">
        <v>11</v>
      </c>
      <c r="E112" s="11">
        <v>1298</v>
      </c>
      <c r="F112" s="11">
        <v>1309</v>
      </c>
      <c r="G112" s="11"/>
      <c r="H112" s="11">
        <v>205</v>
      </c>
      <c r="I112" s="11">
        <v>19421</v>
      </c>
      <c r="J112" s="11">
        <v>19626</v>
      </c>
      <c r="K112" s="11">
        <v>3136</v>
      </c>
      <c r="L112" s="20"/>
      <c r="N112" s="11"/>
      <c r="O112" s="11"/>
    </row>
    <row r="113" spans="1:18" ht="21.75" customHeight="1">
      <c r="A113" s="35"/>
      <c r="B113" s="40" t="s">
        <v>428</v>
      </c>
      <c r="D113" s="11">
        <v>181</v>
      </c>
      <c r="E113" s="11">
        <v>1634</v>
      </c>
      <c r="F113" s="11">
        <v>1815</v>
      </c>
      <c r="G113" s="11"/>
      <c r="H113" s="11">
        <v>2813</v>
      </c>
      <c r="I113" s="11">
        <v>30250</v>
      </c>
      <c r="J113" s="11">
        <v>33063</v>
      </c>
      <c r="K113" s="11">
        <v>5279</v>
      </c>
      <c r="L113" s="20"/>
      <c r="N113" s="11"/>
      <c r="O113" s="11"/>
    </row>
    <row r="114" spans="1:18" ht="21.75" customHeight="1">
      <c r="A114" s="35"/>
      <c r="B114" s="40" t="s">
        <v>429</v>
      </c>
      <c r="D114" s="11">
        <v>11</v>
      </c>
      <c r="E114" s="11">
        <v>138</v>
      </c>
      <c r="F114" s="11">
        <v>149</v>
      </c>
      <c r="G114" s="11"/>
      <c r="H114" s="11">
        <v>111</v>
      </c>
      <c r="I114" s="11">
        <v>2228</v>
      </c>
      <c r="J114" s="11">
        <v>2339</v>
      </c>
      <c r="K114" s="11">
        <v>389</v>
      </c>
      <c r="L114" s="20"/>
      <c r="N114" s="11"/>
      <c r="O114" s="11"/>
    </row>
    <row r="115" spans="1:18" ht="21.75" customHeight="1">
      <c r="A115" s="35"/>
      <c r="B115" s="40" t="s">
        <v>430</v>
      </c>
      <c r="D115" s="11">
        <v>16</v>
      </c>
      <c r="E115" s="11">
        <v>338</v>
      </c>
      <c r="F115" s="11">
        <v>354</v>
      </c>
      <c r="G115" s="11"/>
      <c r="H115" s="11">
        <v>126</v>
      </c>
      <c r="I115" s="11">
        <v>4613</v>
      </c>
      <c r="J115" s="11">
        <v>4739</v>
      </c>
      <c r="K115" s="11">
        <v>737</v>
      </c>
      <c r="L115" s="20"/>
      <c r="N115" s="11"/>
      <c r="O115" s="11"/>
    </row>
    <row r="116" spans="1:18" ht="21.75" customHeight="1">
      <c r="A116" s="35"/>
      <c r="B116" s="40" t="s">
        <v>431</v>
      </c>
      <c r="D116" s="11">
        <v>192</v>
      </c>
      <c r="E116" s="11">
        <v>633</v>
      </c>
      <c r="F116" s="11">
        <v>825</v>
      </c>
      <c r="G116" s="11"/>
      <c r="H116" s="11">
        <v>1737</v>
      </c>
      <c r="I116" s="11">
        <v>7697</v>
      </c>
      <c r="J116" s="11">
        <v>9434</v>
      </c>
      <c r="K116" s="11">
        <v>1633</v>
      </c>
      <c r="L116" s="36"/>
      <c r="M116" s="13"/>
      <c r="N116" s="11"/>
      <c r="O116" s="11"/>
      <c r="P116" s="13"/>
      <c r="Q116" s="13"/>
      <c r="R116" s="13"/>
    </row>
    <row r="117" spans="1:18" ht="21.75" customHeight="1">
      <c r="A117" s="35"/>
      <c r="B117" s="40" t="s">
        <v>432</v>
      </c>
      <c r="D117" s="11">
        <v>36</v>
      </c>
      <c r="E117" s="11">
        <v>567</v>
      </c>
      <c r="F117" s="11">
        <v>603</v>
      </c>
      <c r="G117" s="11"/>
      <c r="H117" s="11">
        <v>246</v>
      </c>
      <c r="I117" s="11">
        <v>9190</v>
      </c>
      <c r="J117" s="11">
        <v>9436</v>
      </c>
      <c r="K117" s="11">
        <v>1429</v>
      </c>
      <c r="L117" s="20"/>
      <c r="N117" s="11"/>
      <c r="O117" s="11"/>
    </row>
    <row r="118" spans="1:18" ht="21.75" customHeight="1">
      <c r="A118" s="35"/>
      <c r="B118" s="40" t="s">
        <v>433</v>
      </c>
      <c r="D118" s="11">
        <v>257</v>
      </c>
      <c r="E118" s="11">
        <v>2535</v>
      </c>
      <c r="F118" s="11">
        <v>2792</v>
      </c>
      <c r="G118" s="11"/>
      <c r="H118" s="11">
        <v>3557</v>
      </c>
      <c r="I118" s="11">
        <v>44993</v>
      </c>
      <c r="J118" s="11">
        <v>48550</v>
      </c>
      <c r="K118" s="11">
        <v>7982</v>
      </c>
      <c r="L118" s="20"/>
      <c r="N118" s="11"/>
      <c r="O118" s="11"/>
    </row>
    <row r="119" spans="1:18" ht="21.75" customHeight="1">
      <c r="A119" s="35"/>
      <c r="B119" s="40" t="s">
        <v>434</v>
      </c>
      <c r="C119" s="4"/>
      <c r="D119" s="11">
        <v>20</v>
      </c>
      <c r="E119" s="11">
        <v>55</v>
      </c>
      <c r="F119" s="11">
        <v>75</v>
      </c>
      <c r="G119" s="11"/>
      <c r="H119" s="11">
        <v>143</v>
      </c>
      <c r="I119" s="11">
        <v>514</v>
      </c>
      <c r="J119" s="11">
        <v>657</v>
      </c>
      <c r="K119" s="11">
        <v>88</v>
      </c>
      <c r="L119" s="20"/>
      <c r="N119" s="11"/>
      <c r="O119" s="11"/>
    </row>
    <row r="120" spans="1:18" s="4" customFormat="1" ht="21.75" customHeight="1">
      <c r="A120" s="33"/>
      <c r="B120" s="39" t="s">
        <v>435</v>
      </c>
      <c r="D120" s="10">
        <f t="shared" ref="D120:K120" si="23">SUM(D121:D123)</f>
        <v>55</v>
      </c>
      <c r="E120" s="10">
        <f t="shared" si="23"/>
        <v>28</v>
      </c>
      <c r="F120" s="10">
        <f t="shared" si="23"/>
        <v>83</v>
      </c>
      <c r="G120" s="10">
        <f t="shared" si="23"/>
        <v>0</v>
      </c>
      <c r="H120" s="10">
        <f t="shared" si="23"/>
        <v>386</v>
      </c>
      <c r="I120" s="10">
        <f t="shared" si="23"/>
        <v>177</v>
      </c>
      <c r="J120" s="10">
        <f t="shared" si="23"/>
        <v>563</v>
      </c>
      <c r="K120" s="10">
        <f t="shared" si="23"/>
        <v>99</v>
      </c>
      <c r="L120" s="51"/>
      <c r="N120" s="10"/>
      <c r="O120" s="10"/>
    </row>
    <row r="121" spans="1:18" ht="21.75" customHeight="1">
      <c r="A121" s="35"/>
      <c r="B121" s="40" t="s">
        <v>436</v>
      </c>
      <c r="D121" s="11">
        <v>36</v>
      </c>
      <c r="E121" s="11">
        <v>27</v>
      </c>
      <c r="F121" s="11">
        <v>63</v>
      </c>
      <c r="G121" s="11"/>
      <c r="H121" s="11">
        <v>280</v>
      </c>
      <c r="I121" s="11">
        <v>173</v>
      </c>
      <c r="J121" s="11">
        <v>453</v>
      </c>
      <c r="K121" s="11">
        <v>76</v>
      </c>
      <c r="L121" s="20"/>
      <c r="N121" s="11"/>
      <c r="O121" s="11"/>
    </row>
    <row r="122" spans="1:18" ht="21.75" customHeight="1">
      <c r="A122" s="35"/>
      <c r="B122" s="40" t="s">
        <v>437</v>
      </c>
      <c r="D122" s="11">
        <v>9</v>
      </c>
      <c r="E122" s="11">
        <v>1</v>
      </c>
      <c r="F122" s="11">
        <v>10</v>
      </c>
      <c r="G122" s="11"/>
      <c r="H122" s="11">
        <v>21</v>
      </c>
      <c r="I122" s="11">
        <v>4</v>
      </c>
      <c r="J122" s="11">
        <v>25</v>
      </c>
      <c r="K122" s="11">
        <v>6</v>
      </c>
      <c r="L122" s="20"/>
      <c r="N122" s="11"/>
      <c r="O122" s="11"/>
    </row>
    <row r="123" spans="1:18" ht="21.75" customHeight="1">
      <c r="A123" s="35"/>
      <c r="B123" s="40" t="s">
        <v>438</v>
      </c>
      <c r="C123" s="4"/>
      <c r="D123" s="11">
        <v>10</v>
      </c>
      <c r="E123" s="11">
        <v>0</v>
      </c>
      <c r="F123" s="11">
        <v>10</v>
      </c>
      <c r="G123" s="11"/>
      <c r="H123" s="11">
        <v>85</v>
      </c>
      <c r="I123" s="11">
        <v>0</v>
      </c>
      <c r="J123" s="11">
        <v>85</v>
      </c>
      <c r="K123" s="11">
        <v>17</v>
      </c>
      <c r="L123" s="20"/>
      <c r="N123" s="11"/>
      <c r="O123" s="11"/>
    </row>
    <row r="124" spans="1:18" s="4" customFormat="1" ht="21.75" customHeight="1">
      <c r="A124" s="33"/>
      <c r="B124" s="39" t="s">
        <v>439</v>
      </c>
      <c r="D124" s="10">
        <f t="shared" ref="D124:K124" si="24">D125+D126</f>
        <v>386</v>
      </c>
      <c r="E124" s="10">
        <f t="shared" si="24"/>
        <v>741</v>
      </c>
      <c r="F124" s="10">
        <f t="shared" si="24"/>
        <v>1127</v>
      </c>
      <c r="G124" s="10">
        <f t="shared" si="24"/>
        <v>0</v>
      </c>
      <c r="H124" s="10">
        <f t="shared" si="24"/>
        <v>3223</v>
      </c>
      <c r="I124" s="10">
        <f t="shared" si="24"/>
        <v>11738</v>
      </c>
      <c r="J124" s="10">
        <f t="shared" si="24"/>
        <v>14961</v>
      </c>
      <c r="K124" s="10">
        <f t="shared" si="24"/>
        <v>2271</v>
      </c>
      <c r="L124" s="51"/>
      <c r="N124" s="10"/>
      <c r="O124" s="10"/>
    </row>
    <row r="125" spans="1:18" ht="21.75" customHeight="1">
      <c r="A125" s="35"/>
      <c r="B125" s="40" t="s">
        <v>440</v>
      </c>
      <c r="D125" s="11">
        <v>170</v>
      </c>
      <c r="E125" s="11">
        <v>440</v>
      </c>
      <c r="F125" s="11">
        <v>610</v>
      </c>
      <c r="G125" s="11"/>
      <c r="H125" s="11">
        <v>1570</v>
      </c>
      <c r="I125" s="11">
        <v>5752</v>
      </c>
      <c r="J125" s="11">
        <v>7322</v>
      </c>
      <c r="K125" s="11">
        <v>1143</v>
      </c>
      <c r="L125" s="20"/>
      <c r="N125" s="11"/>
      <c r="O125" s="11"/>
    </row>
    <row r="126" spans="1:18" ht="21.75" customHeight="1">
      <c r="A126" s="35"/>
      <c r="B126" s="40" t="s">
        <v>441</v>
      </c>
      <c r="D126" s="11">
        <v>216</v>
      </c>
      <c r="E126" s="11">
        <v>301</v>
      </c>
      <c r="F126" s="11">
        <v>517</v>
      </c>
      <c r="G126" s="11"/>
      <c r="H126" s="11">
        <v>1653</v>
      </c>
      <c r="I126" s="11">
        <v>5986</v>
      </c>
      <c r="J126" s="11">
        <v>7639</v>
      </c>
      <c r="K126" s="11">
        <v>1128</v>
      </c>
      <c r="L126" s="20"/>
      <c r="N126" s="11"/>
      <c r="O126" s="11"/>
    </row>
    <row r="127" spans="1:18" ht="4.5" customHeight="1">
      <c r="A127" s="21"/>
      <c r="B127" s="41"/>
      <c r="C127" s="22"/>
      <c r="D127" s="52"/>
      <c r="E127" s="52"/>
      <c r="F127" s="52"/>
      <c r="G127" s="52"/>
      <c r="H127" s="52"/>
      <c r="I127" s="52"/>
      <c r="J127" s="52"/>
      <c r="K127" s="52"/>
      <c r="L127" s="24"/>
      <c r="N127" s="50"/>
      <c r="O127" s="50"/>
    </row>
    <row r="128" spans="1:18" ht="13.5" customHeight="1" thickBot="1">
      <c r="N128" s="50"/>
      <c r="O128" s="50"/>
    </row>
    <row r="129" spans="1:15" ht="14.25" customHeight="1" thickTop="1">
      <c r="A129" s="14"/>
      <c r="B129" s="14" t="s">
        <v>562</v>
      </c>
      <c r="C129" s="14"/>
      <c r="D129" s="14"/>
      <c r="E129" s="14"/>
      <c r="F129" s="14"/>
      <c r="G129" s="14"/>
      <c r="H129" s="14"/>
      <c r="I129" s="14"/>
      <c r="J129" s="14"/>
      <c r="K129" s="14"/>
      <c r="L129" s="14"/>
      <c r="M129" s="32"/>
    </row>
    <row r="130" spans="1:15" ht="5.25" customHeight="1">
      <c r="B130" s="16"/>
      <c r="K130" s="13"/>
    </row>
    <row r="131" spans="1:15" ht="12.75" customHeight="1">
      <c r="B131" s="17" t="s">
        <v>540</v>
      </c>
      <c r="K131" s="13"/>
    </row>
    <row r="132" spans="1:15" ht="9" customHeight="1">
      <c r="N132" s="50"/>
      <c r="O132" s="50"/>
    </row>
    <row r="133" spans="1:15" ht="19.5" customHeight="1">
      <c r="D133" s="2"/>
      <c r="E133" s="2"/>
      <c r="F133" s="2"/>
      <c r="G133" s="2"/>
      <c r="H133" s="2"/>
      <c r="I133" s="2"/>
      <c r="J133" s="2"/>
      <c r="K133" s="2"/>
      <c r="L133" s="2"/>
      <c r="N133" s="50"/>
      <c r="O133" s="50"/>
    </row>
    <row r="134" spans="1:15" ht="19.5" customHeight="1">
      <c r="D134" s="15"/>
      <c r="E134" s="15"/>
      <c r="F134" s="15"/>
      <c r="G134" s="15"/>
      <c r="H134" s="15"/>
      <c r="I134" s="15"/>
      <c r="J134" s="15"/>
      <c r="K134" s="15"/>
      <c r="L134" s="15"/>
    </row>
    <row r="135" spans="1:15" ht="19.5" customHeight="1"/>
    <row r="136" spans="1:15" ht="19.5" customHeight="1"/>
    <row r="137" spans="1:15" ht="19.5" customHeight="1"/>
    <row r="138" spans="1:15" ht="19.5" customHeight="1">
      <c r="L138" s="13"/>
    </row>
    <row r="139" spans="1:15" ht="19.5" customHeight="1"/>
    <row r="140" spans="1:15" ht="19.5" customHeight="1"/>
    <row r="141" spans="1:15" ht="3.75" customHeight="1"/>
  </sheetData>
  <mergeCells count="9">
    <mergeCell ref="B1:D1"/>
    <mergeCell ref="D10:G10"/>
    <mergeCell ref="H10:J10"/>
    <mergeCell ref="H2:K2"/>
    <mergeCell ref="C9:C12"/>
    <mergeCell ref="D9:F9"/>
    <mergeCell ref="B9:B11"/>
    <mergeCell ref="H9:J9"/>
    <mergeCell ref="K9:K11"/>
  </mergeCells>
  <phoneticPr fontId="56" type="noConversion"/>
  <hyperlinks>
    <hyperlink ref="B1" location="'Περιεχόμενα-Contents'!A1" display="Περιεχόμενα - Contents" xr:uid="{00000000-0004-0000-0500-000000000000}"/>
  </hyperlinks>
  <pageMargins left="0.74803149606299213" right="0.74803149606299213" top="0.74803149606299213" bottom="0.74803149606299213" header="0.31496062992125984" footer="0.31496062992125984"/>
  <pageSetup paperSize="9" scale="78" orientation="portrait" r:id="rId1"/>
  <rowBreaks count="4" manualBreakCount="4">
    <brk id="45" max="11" man="1"/>
    <brk id="79" max="11" man="1"/>
    <brk id="115" max="11" man="1"/>
    <brk id="13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X218"/>
  <sheetViews>
    <sheetView zoomScaleNormal="100" workbookViewId="0">
      <pane ySplit="10" topLeftCell="A11" activePane="bottomLeft" state="frozen"/>
      <selection pane="bottomLeft" activeCell="B2" sqref="B2"/>
    </sheetView>
  </sheetViews>
  <sheetFormatPr defaultColWidth="9.140625" defaultRowHeight="12.75"/>
  <cols>
    <col min="1" max="1" width="0.5703125" style="5" customWidth="1"/>
    <col min="2" max="2" width="8" style="5" customWidth="1"/>
    <col min="3" max="3" width="0.28515625" style="5" customWidth="1"/>
    <col min="4" max="5" width="15.5703125" style="5" customWidth="1"/>
    <col min="6" max="6" width="16.28515625" style="5" customWidth="1"/>
    <col min="7" max="10" width="15.5703125" style="5" customWidth="1"/>
    <col min="11" max="11" width="16.42578125" style="5" customWidth="1"/>
    <col min="12" max="12" width="15.5703125" style="5" customWidth="1"/>
    <col min="13" max="13" width="1.28515625" style="5" customWidth="1"/>
    <col min="14" max="14" width="9.140625" style="5" hidden="1" customWidth="1"/>
    <col min="15" max="15" width="10.140625" style="5" bestFit="1" customWidth="1"/>
    <col min="16" max="16" width="15.5703125" style="5" customWidth="1"/>
    <col min="17" max="17" width="14.42578125" style="5" customWidth="1"/>
    <col min="18" max="18" width="9.140625" style="5"/>
    <col min="19" max="19" width="11.85546875" style="5" customWidth="1"/>
    <col min="20" max="20" width="10.85546875" style="5" customWidth="1"/>
    <col min="21" max="21" width="12" style="5" customWidth="1"/>
    <col min="22" max="22" width="11.42578125" style="5" customWidth="1"/>
    <col min="23" max="16384" width="9.140625" style="5"/>
  </cols>
  <sheetData>
    <row r="1" spans="1:24" ht="12.95" customHeight="1">
      <c r="B1" s="188" t="s">
        <v>71</v>
      </c>
      <c r="C1" s="188"/>
      <c r="D1" s="188"/>
      <c r="E1" s="66"/>
      <c r="F1" s="66"/>
      <c r="G1" s="42"/>
      <c r="H1" s="42"/>
      <c r="I1" s="42"/>
      <c r="J1" s="207" t="s">
        <v>541</v>
      </c>
      <c r="K1" s="207"/>
      <c r="L1" s="207"/>
      <c r="M1" s="207"/>
      <c r="N1" s="47"/>
    </row>
    <row r="2" spans="1:24" ht="12.95" customHeight="1">
      <c r="B2" s="43"/>
      <c r="C2" s="44"/>
      <c r="D2" s="42"/>
      <c r="E2" s="42"/>
      <c r="F2" s="42"/>
      <c r="G2" s="42"/>
      <c r="H2" s="42"/>
      <c r="I2" s="42"/>
      <c r="J2" s="207" t="s">
        <v>557</v>
      </c>
      <c r="K2" s="207"/>
      <c r="L2" s="207"/>
      <c r="M2" s="207"/>
      <c r="N2" s="47"/>
    </row>
    <row r="3" spans="1:24" ht="12.95" customHeight="1">
      <c r="B3" s="43"/>
      <c r="C3" s="44"/>
      <c r="D3" s="42"/>
      <c r="E3" s="42"/>
      <c r="F3" s="42"/>
      <c r="G3" s="42"/>
      <c r="H3" s="42"/>
      <c r="I3" s="42"/>
      <c r="J3" s="42"/>
      <c r="K3" s="42"/>
      <c r="L3" s="42"/>
    </row>
    <row r="4" spans="1:24" s="46" customFormat="1" ht="12.75" customHeight="1">
      <c r="A4" s="45" t="s">
        <v>493</v>
      </c>
    </row>
    <row r="5" spans="1:24" s="46" customFormat="1" ht="12.75" customHeight="1" thickBot="1">
      <c r="A5" s="45" t="s">
        <v>452</v>
      </c>
      <c r="B5" s="174"/>
      <c r="C5" s="174"/>
      <c r="D5" s="174"/>
      <c r="E5" s="174"/>
      <c r="F5" s="174"/>
      <c r="G5" s="174"/>
      <c r="H5" s="174"/>
      <c r="I5" s="174"/>
      <c r="J5" s="174"/>
      <c r="K5" s="174"/>
      <c r="L5" s="174"/>
    </row>
    <row r="6" spans="1:24" ht="7.5" customHeight="1" thickTop="1">
      <c r="A6" s="4"/>
    </row>
    <row r="7" spans="1:24" ht="12" customHeight="1">
      <c r="M7" s="67" t="s">
        <v>0</v>
      </c>
    </row>
    <row r="8" spans="1:24" ht="71.25" customHeight="1">
      <c r="A8" s="189" t="s">
        <v>321</v>
      </c>
      <c r="B8" s="190"/>
      <c r="C8" s="193"/>
      <c r="D8" s="18" t="s">
        <v>92</v>
      </c>
      <c r="E8" s="18" t="s">
        <v>93</v>
      </c>
      <c r="F8" s="18" t="s">
        <v>94</v>
      </c>
      <c r="G8" s="18" t="s">
        <v>45</v>
      </c>
      <c r="H8" s="18" t="s">
        <v>566</v>
      </c>
      <c r="I8" s="18" t="s">
        <v>525</v>
      </c>
      <c r="J8" s="18" t="s">
        <v>46</v>
      </c>
      <c r="K8" s="18" t="s">
        <v>514</v>
      </c>
      <c r="L8" s="18" t="s">
        <v>455</v>
      </c>
      <c r="M8" s="19"/>
    </row>
    <row r="9" spans="1:24" ht="45.75" customHeight="1">
      <c r="A9" s="191"/>
      <c r="B9" s="192"/>
      <c r="C9" s="206"/>
      <c r="D9" s="68" t="s">
        <v>327</v>
      </c>
      <c r="E9" s="68" t="s">
        <v>328</v>
      </c>
      <c r="F9" s="68" t="s">
        <v>91</v>
      </c>
      <c r="G9" s="68" t="s">
        <v>329</v>
      </c>
      <c r="H9" s="68" t="s">
        <v>317</v>
      </c>
      <c r="I9" s="68" t="s">
        <v>47</v>
      </c>
      <c r="J9" s="68" t="s">
        <v>516</v>
      </c>
      <c r="K9" s="68" t="s">
        <v>513</v>
      </c>
      <c r="L9" s="68" t="s">
        <v>456</v>
      </c>
      <c r="M9" s="24"/>
    </row>
    <row r="10" spans="1:24" ht="19.149999999999999" customHeight="1">
      <c r="A10" s="181"/>
      <c r="B10" s="182"/>
      <c r="C10" s="183"/>
      <c r="D10" s="180">
        <v>1</v>
      </c>
      <c r="E10" s="180">
        <v>2</v>
      </c>
      <c r="F10" s="180">
        <v>3</v>
      </c>
      <c r="G10" s="180">
        <v>4</v>
      </c>
      <c r="H10" s="151" t="s">
        <v>537</v>
      </c>
      <c r="I10" s="180">
        <v>6</v>
      </c>
      <c r="J10" s="180">
        <v>7</v>
      </c>
      <c r="K10" s="180">
        <v>8</v>
      </c>
      <c r="L10" s="180" t="s">
        <v>538</v>
      </c>
      <c r="M10" s="154"/>
    </row>
    <row r="11" spans="1:24" ht="21" customHeight="1">
      <c r="A11" s="35"/>
      <c r="B11" s="39" t="s">
        <v>312</v>
      </c>
      <c r="C11" s="4"/>
      <c r="D11" s="70">
        <f t="shared" ref="D11:L11" si="0">D12+D23+D77</f>
        <v>19074877</v>
      </c>
      <c r="E11" s="70">
        <f t="shared" si="0"/>
        <v>25169</v>
      </c>
      <c r="F11" s="70">
        <f t="shared" si="0"/>
        <v>10983</v>
      </c>
      <c r="G11" s="70">
        <f t="shared" si="0"/>
        <v>230211</v>
      </c>
      <c r="H11" s="70">
        <f t="shared" si="0"/>
        <v>19341240</v>
      </c>
      <c r="I11" s="70">
        <f t="shared" si="0"/>
        <v>182224</v>
      </c>
      <c r="J11" s="70">
        <f t="shared" si="0"/>
        <v>102316</v>
      </c>
      <c r="K11" s="70">
        <f t="shared" si="0"/>
        <v>14218038</v>
      </c>
      <c r="L11" s="70">
        <f t="shared" si="0"/>
        <v>5407742</v>
      </c>
      <c r="M11" s="20"/>
      <c r="N11" s="13"/>
      <c r="O11" s="13"/>
      <c r="P11" s="11"/>
      <c r="Q11" s="10"/>
      <c r="R11" s="13"/>
      <c r="S11" s="13"/>
      <c r="T11" s="13"/>
      <c r="U11" s="13"/>
    </row>
    <row r="12" spans="1:24" ht="21" customHeight="1">
      <c r="A12" s="35"/>
      <c r="B12" s="39">
        <v>45</v>
      </c>
      <c r="C12" s="4"/>
      <c r="D12" s="70">
        <f t="shared" ref="D12" si="1">D13+D16+D18+D21</f>
        <v>1516564</v>
      </c>
      <c r="E12" s="70">
        <f t="shared" ref="E12" si="2">E13+E16+E18+E21</f>
        <v>502</v>
      </c>
      <c r="F12" s="70">
        <f t="shared" ref="F12" si="3">F13+F16+F18+F21</f>
        <v>0</v>
      </c>
      <c r="G12" s="70">
        <f t="shared" ref="G12" si="4">G13+G16+G18+G21</f>
        <v>13857</v>
      </c>
      <c r="H12" s="70">
        <f t="shared" ref="H12" si="5">H13+H16+H18+H21</f>
        <v>1530923</v>
      </c>
      <c r="I12" s="70">
        <f t="shared" ref="I12" si="6">I13+I16+I18+I21</f>
        <v>103719</v>
      </c>
      <c r="J12" s="70">
        <f t="shared" ref="J12" si="7">J13+J16+J18+J21</f>
        <v>5557</v>
      </c>
      <c r="K12" s="70">
        <f t="shared" ref="K12" si="8">K13+K16+K18+K21</f>
        <v>1010026</v>
      </c>
      <c r="L12" s="70">
        <f t="shared" ref="L12" si="9">L13+L16+L18+L21</f>
        <v>630173</v>
      </c>
      <c r="M12" s="20"/>
      <c r="N12" s="13"/>
      <c r="P12" s="11"/>
      <c r="Q12" s="10"/>
      <c r="R12" s="13"/>
      <c r="S12" s="13"/>
      <c r="T12" s="13"/>
      <c r="U12" s="13"/>
    </row>
    <row r="13" spans="1:24" ht="21" customHeight="1">
      <c r="A13" s="35"/>
      <c r="B13" s="39" t="s">
        <v>332</v>
      </c>
      <c r="D13" s="70">
        <f t="shared" ref="D13" si="10">D14+D15</f>
        <v>906272</v>
      </c>
      <c r="E13" s="70">
        <f t="shared" ref="E13" si="11">E14+E15</f>
        <v>0</v>
      </c>
      <c r="F13" s="70">
        <f t="shared" ref="F13" si="12">F14+F15</f>
        <v>0</v>
      </c>
      <c r="G13" s="70">
        <f t="shared" ref="G13" si="13">G14+G15</f>
        <v>7280</v>
      </c>
      <c r="H13" s="70">
        <f t="shared" ref="H13" si="14">H14+H15</f>
        <v>913552</v>
      </c>
      <c r="I13" s="70">
        <f t="shared" ref="I13" si="15">I14+I15</f>
        <v>90317</v>
      </c>
      <c r="J13" s="70">
        <f t="shared" ref="J13" si="16">J14+J15</f>
        <v>3916</v>
      </c>
      <c r="K13" s="70">
        <f t="shared" ref="K13" si="17">K14+K15</f>
        <v>790485</v>
      </c>
      <c r="L13" s="70">
        <f t="shared" ref="L13" si="18">L14+L15</f>
        <v>217300</v>
      </c>
      <c r="M13" s="20"/>
      <c r="N13" s="13"/>
      <c r="P13" s="10"/>
      <c r="Q13" s="10"/>
      <c r="R13" s="13"/>
      <c r="S13" s="13"/>
      <c r="T13" s="13"/>
      <c r="U13" s="13"/>
    </row>
    <row r="14" spans="1:24" ht="21" customHeight="1">
      <c r="A14" s="35"/>
      <c r="B14" s="40" t="s">
        <v>333</v>
      </c>
      <c r="D14" s="71">
        <v>895788</v>
      </c>
      <c r="E14" s="71">
        <v>0</v>
      </c>
      <c r="F14" s="71">
        <v>0</v>
      </c>
      <c r="G14" s="71">
        <v>7053</v>
      </c>
      <c r="H14" s="71">
        <v>902841</v>
      </c>
      <c r="I14" s="71">
        <v>89383</v>
      </c>
      <c r="J14" s="71">
        <v>3916</v>
      </c>
      <c r="K14" s="71">
        <v>780967</v>
      </c>
      <c r="L14" s="71">
        <v>215173</v>
      </c>
      <c r="M14" s="20"/>
      <c r="N14" s="13"/>
      <c r="P14" s="11"/>
      <c r="Q14" s="10"/>
      <c r="R14" s="13"/>
      <c r="S14" s="13"/>
      <c r="T14" s="13"/>
      <c r="U14" s="13"/>
    </row>
    <row r="15" spans="1:24" ht="21" customHeight="1">
      <c r="A15" s="35"/>
      <c r="B15" s="40" t="s">
        <v>334</v>
      </c>
      <c r="D15" s="71">
        <v>10484</v>
      </c>
      <c r="E15" s="71">
        <v>0</v>
      </c>
      <c r="F15" s="71">
        <v>0</v>
      </c>
      <c r="G15" s="71">
        <v>227</v>
      </c>
      <c r="H15" s="71">
        <v>10711</v>
      </c>
      <c r="I15" s="71">
        <v>934</v>
      </c>
      <c r="J15" s="71">
        <v>0</v>
      </c>
      <c r="K15" s="71">
        <v>9518</v>
      </c>
      <c r="L15" s="71">
        <v>2127</v>
      </c>
      <c r="M15" s="20"/>
      <c r="N15" s="13"/>
      <c r="P15" s="10"/>
      <c r="Q15" s="10"/>
      <c r="R15" s="13"/>
      <c r="S15" s="13"/>
      <c r="T15" s="13"/>
      <c r="U15" s="13"/>
      <c r="V15" s="4"/>
      <c r="W15" s="4"/>
      <c r="X15" s="4"/>
    </row>
    <row r="16" spans="1:24" ht="21" customHeight="1">
      <c r="A16" s="35"/>
      <c r="B16" s="39" t="s">
        <v>335</v>
      </c>
      <c r="D16" s="70">
        <f t="shared" ref="D16" si="19">D17</f>
        <v>305499</v>
      </c>
      <c r="E16" s="70">
        <f t="shared" ref="E16" si="20">E17</f>
        <v>0</v>
      </c>
      <c r="F16" s="70">
        <f t="shared" ref="F16" si="21">F17</f>
        <v>0</v>
      </c>
      <c r="G16" s="70">
        <f t="shared" ref="G16" si="22">G17</f>
        <v>1447</v>
      </c>
      <c r="H16" s="70">
        <f t="shared" ref="H16" si="23">H17</f>
        <v>306946</v>
      </c>
      <c r="I16" s="70">
        <f t="shared" ref="I16" si="24">I17</f>
        <v>1948</v>
      </c>
      <c r="J16" s="70">
        <f t="shared" ref="J16" si="25">J17</f>
        <v>730</v>
      </c>
      <c r="K16" s="70">
        <f t="shared" ref="K16" si="26">K17</f>
        <v>11549</v>
      </c>
      <c r="L16" s="70">
        <f t="shared" ref="L16" si="27">L17</f>
        <v>298075</v>
      </c>
      <c r="M16" s="20"/>
      <c r="N16" s="13"/>
      <c r="P16" s="11"/>
      <c r="Q16" s="10"/>
      <c r="R16" s="13"/>
      <c r="S16" s="13"/>
      <c r="T16" s="13"/>
      <c r="U16" s="13"/>
      <c r="V16" s="4"/>
      <c r="W16" s="4"/>
      <c r="X16" s="4"/>
    </row>
    <row r="17" spans="1:24" ht="21" customHeight="1">
      <c r="A17" s="35"/>
      <c r="B17" s="40" t="s">
        <v>336</v>
      </c>
      <c r="D17" s="71">
        <v>305499</v>
      </c>
      <c r="E17" s="71">
        <v>0</v>
      </c>
      <c r="F17" s="71">
        <v>0</v>
      </c>
      <c r="G17" s="71">
        <v>1447</v>
      </c>
      <c r="H17" s="71">
        <v>306946</v>
      </c>
      <c r="I17" s="71">
        <v>1948</v>
      </c>
      <c r="J17" s="71">
        <v>730</v>
      </c>
      <c r="K17" s="71">
        <v>11549</v>
      </c>
      <c r="L17" s="71">
        <v>298075</v>
      </c>
      <c r="M17" s="20"/>
      <c r="N17" s="13"/>
      <c r="P17" s="11"/>
      <c r="Q17" s="10"/>
      <c r="R17" s="13"/>
      <c r="S17" s="13"/>
      <c r="T17" s="13"/>
      <c r="U17" s="13"/>
      <c r="V17" s="4"/>
      <c r="W17" s="4"/>
      <c r="X17" s="4"/>
    </row>
    <row r="18" spans="1:24" s="4" customFormat="1" ht="21" customHeight="1">
      <c r="A18" s="33"/>
      <c r="B18" s="39" t="s">
        <v>337</v>
      </c>
      <c r="D18" s="70">
        <f t="shared" ref="D18" si="28">D19+D20</f>
        <v>273611</v>
      </c>
      <c r="E18" s="70">
        <f t="shared" ref="E18" si="29">E19+E20</f>
        <v>500</v>
      </c>
      <c r="F18" s="70">
        <f t="shared" ref="F18" si="30">F19+F20</f>
        <v>0</v>
      </c>
      <c r="G18" s="70">
        <f t="shared" ref="G18" si="31">G19+G20</f>
        <v>4852</v>
      </c>
      <c r="H18" s="70">
        <f t="shared" ref="H18" si="32">H19+H20</f>
        <v>278963</v>
      </c>
      <c r="I18" s="70">
        <f t="shared" ref="I18" si="33">I19+I20</f>
        <v>7294</v>
      </c>
      <c r="J18" s="70">
        <f t="shared" ref="J18" si="34">J19+J20</f>
        <v>857</v>
      </c>
      <c r="K18" s="70">
        <f t="shared" ref="K18" si="35">K19+K20</f>
        <v>183950</v>
      </c>
      <c r="L18" s="70">
        <f t="shared" ref="L18" si="36">L19+L20</f>
        <v>103164</v>
      </c>
      <c r="M18" s="20"/>
      <c r="N18" s="13"/>
      <c r="P18" s="10"/>
      <c r="Q18" s="10"/>
      <c r="R18" s="13"/>
      <c r="S18" s="13"/>
      <c r="T18" s="13"/>
      <c r="U18" s="13"/>
    </row>
    <row r="19" spans="1:24" s="4" customFormat="1" ht="21" customHeight="1">
      <c r="A19" s="33"/>
      <c r="B19" s="40" t="s">
        <v>338</v>
      </c>
      <c r="D19" s="71">
        <v>241858</v>
      </c>
      <c r="E19" s="71">
        <v>500</v>
      </c>
      <c r="F19" s="71">
        <v>0</v>
      </c>
      <c r="G19" s="71">
        <v>4799</v>
      </c>
      <c r="H19" s="71">
        <v>247157</v>
      </c>
      <c r="I19" s="71">
        <v>4909</v>
      </c>
      <c r="J19" s="71">
        <v>790</v>
      </c>
      <c r="K19" s="71">
        <v>163458</v>
      </c>
      <c r="L19" s="71">
        <v>89398</v>
      </c>
      <c r="M19" s="20"/>
      <c r="N19" s="13"/>
      <c r="P19" s="11"/>
      <c r="Q19" s="10"/>
      <c r="R19" s="13"/>
      <c r="S19" s="13"/>
      <c r="T19" s="13"/>
      <c r="U19" s="13"/>
    </row>
    <row r="20" spans="1:24" s="4" customFormat="1" ht="21" customHeight="1">
      <c r="A20" s="33"/>
      <c r="B20" s="40" t="s">
        <v>339</v>
      </c>
      <c r="D20" s="71">
        <v>31753</v>
      </c>
      <c r="E20" s="71">
        <v>0</v>
      </c>
      <c r="F20" s="71">
        <v>0</v>
      </c>
      <c r="G20" s="71">
        <v>53</v>
      </c>
      <c r="H20" s="71">
        <v>31806</v>
      </c>
      <c r="I20" s="71">
        <v>2385</v>
      </c>
      <c r="J20" s="71">
        <v>67</v>
      </c>
      <c r="K20" s="71">
        <v>20492</v>
      </c>
      <c r="L20" s="71">
        <v>13766</v>
      </c>
      <c r="M20" s="20"/>
      <c r="N20" s="13"/>
      <c r="P20" s="10"/>
      <c r="Q20" s="10"/>
      <c r="R20" s="13"/>
      <c r="S20" s="13"/>
      <c r="T20" s="13"/>
      <c r="U20" s="13"/>
      <c r="V20" s="5"/>
      <c r="W20" s="5"/>
      <c r="X20" s="5"/>
    </row>
    <row r="21" spans="1:24" s="4" customFormat="1" ht="21" customHeight="1">
      <c r="A21" s="33"/>
      <c r="B21" s="39" t="s">
        <v>340</v>
      </c>
      <c r="D21" s="70">
        <f t="shared" ref="D21:L21" si="37">D22</f>
        <v>31182</v>
      </c>
      <c r="E21" s="70">
        <f t="shared" si="37"/>
        <v>2</v>
      </c>
      <c r="F21" s="70">
        <f t="shared" si="37"/>
        <v>0</v>
      </c>
      <c r="G21" s="70">
        <f t="shared" si="37"/>
        <v>278</v>
      </c>
      <c r="H21" s="70">
        <f t="shared" si="37"/>
        <v>31462</v>
      </c>
      <c r="I21" s="70">
        <f t="shared" si="37"/>
        <v>4160</v>
      </c>
      <c r="J21" s="70">
        <f t="shared" si="37"/>
        <v>54</v>
      </c>
      <c r="K21" s="70">
        <f t="shared" si="37"/>
        <v>24042</v>
      </c>
      <c r="L21" s="70">
        <f t="shared" si="37"/>
        <v>11634</v>
      </c>
      <c r="M21" s="20"/>
      <c r="N21" s="13"/>
      <c r="P21" s="10"/>
      <c r="Q21" s="10"/>
      <c r="R21" s="13"/>
      <c r="S21" s="13"/>
      <c r="T21" s="13"/>
      <c r="U21" s="13"/>
      <c r="V21" s="5"/>
      <c r="W21" s="5"/>
      <c r="X21" s="5"/>
    </row>
    <row r="22" spans="1:24" s="4" customFormat="1" ht="21" customHeight="1">
      <c r="A22" s="33"/>
      <c r="B22" s="40" t="s">
        <v>341</v>
      </c>
      <c r="D22" s="71">
        <v>31182</v>
      </c>
      <c r="E22" s="71">
        <v>2</v>
      </c>
      <c r="F22" s="71">
        <v>0</v>
      </c>
      <c r="G22" s="71">
        <v>278</v>
      </c>
      <c r="H22" s="71">
        <v>31462</v>
      </c>
      <c r="I22" s="71">
        <v>4160</v>
      </c>
      <c r="J22" s="71">
        <v>54</v>
      </c>
      <c r="K22" s="71">
        <v>24042</v>
      </c>
      <c r="L22" s="71">
        <v>11634</v>
      </c>
      <c r="M22" s="20"/>
      <c r="N22" s="13"/>
      <c r="P22" s="11"/>
      <c r="Q22" s="10"/>
      <c r="R22" s="13"/>
      <c r="S22" s="13"/>
      <c r="T22" s="13"/>
      <c r="U22" s="13"/>
      <c r="V22" s="5"/>
      <c r="W22" s="5"/>
      <c r="X22" s="5"/>
    </row>
    <row r="23" spans="1:24" ht="21" customHeight="1">
      <c r="A23" s="35"/>
      <c r="B23" s="39">
        <v>46</v>
      </c>
      <c r="C23" s="4"/>
      <c r="D23" s="70">
        <f t="shared" ref="D23:L23" si="38">D24+D34+D38+D48+D58+D61+D67+D75</f>
        <v>9655196</v>
      </c>
      <c r="E23" s="70">
        <f t="shared" si="38"/>
        <v>13012</v>
      </c>
      <c r="F23" s="70">
        <f t="shared" si="38"/>
        <v>10838</v>
      </c>
      <c r="G23" s="70">
        <f t="shared" si="38"/>
        <v>146830</v>
      </c>
      <c r="H23" s="70">
        <f t="shared" si="38"/>
        <v>9825876</v>
      </c>
      <c r="I23" s="70">
        <f t="shared" si="38"/>
        <v>19969</v>
      </c>
      <c r="J23" s="70">
        <f t="shared" si="38"/>
        <v>41026</v>
      </c>
      <c r="K23" s="70">
        <f t="shared" si="38"/>
        <v>7251699</v>
      </c>
      <c r="L23" s="70">
        <f t="shared" si="38"/>
        <v>2635172</v>
      </c>
      <c r="M23" s="20"/>
      <c r="N23" s="13"/>
      <c r="P23" s="11"/>
      <c r="Q23" s="10"/>
      <c r="R23" s="13"/>
      <c r="S23" s="13"/>
      <c r="T23" s="13"/>
      <c r="U23" s="13"/>
    </row>
    <row r="24" spans="1:24" ht="21" customHeight="1">
      <c r="A24" s="35"/>
      <c r="B24" s="39" t="s">
        <v>342</v>
      </c>
      <c r="D24" s="70">
        <f t="shared" ref="D24" si="39">SUM(D25:D33)</f>
        <v>521269</v>
      </c>
      <c r="E24" s="70">
        <f t="shared" ref="E24" si="40">SUM(E25:E33)</f>
        <v>89</v>
      </c>
      <c r="F24" s="70">
        <f t="shared" ref="F24" si="41">SUM(F25:F33)</f>
        <v>0</v>
      </c>
      <c r="G24" s="70">
        <f t="shared" ref="G24" si="42">SUM(G25:G33)</f>
        <v>15375</v>
      </c>
      <c r="H24" s="70">
        <f t="shared" ref="H24" si="43">SUM(H25:H33)</f>
        <v>536733</v>
      </c>
      <c r="I24" s="70">
        <f t="shared" ref="I24" si="44">SUM(I25:I33)</f>
        <v>725</v>
      </c>
      <c r="J24" s="70">
        <f t="shared" ref="J24" si="45">SUM(J25:J33)</f>
        <v>9040</v>
      </c>
      <c r="K24" s="70">
        <f t="shared" ref="K24" si="46">SUM(K25:K33)</f>
        <v>16148</v>
      </c>
      <c r="L24" s="70">
        <f t="shared" ref="L24" si="47">SUM(L25:L33)</f>
        <v>530350</v>
      </c>
      <c r="M24" s="20"/>
      <c r="N24" s="13"/>
      <c r="P24" s="11"/>
      <c r="Q24" s="10"/>
      <c r="R24" s="13"/>
      <c r="S24" s="13"/>
      <c r="T24" s="13"/>
      <c r="U24" s="13"/>
    </row>
    <row r="25" spans="1:24" ht="21" customHeight="1">
      <c r="A25" s="35"/>
      <c r="B25" s="40" t="s">
        <v>343</v>
      </c>
      <c r="D25" s="71">
        <v>24940</v>
      </c>
      <c r="E25" s="71">
        <v>0</v>
      </c>
      <c r="F25" s="71">
        <v>0</v>
      </c>
      <c r="G25" s="71">
        <v>1299</v>
      </c>
      <c r="H25" s="71">
        <v>26239</v>
      </c>
      <c r="I25" s="71">
        <v>0</v>
      </c>
      <c r="J25" s="71">
        <v>63</v>
      </c>
      <c r="K25" s="71">
        <v>0</v>
      </c>
      <c r="L25" s="71">
        <v>26302</v>
      </c>
      <c r="M25" s="20"/>
      <c r="N25" s="13"/>
      <c r="P25" s="11"/>
      <c r="Q25" s="10"/>
      <c r="R25" s="13"/>
      <c r="S25" s="13"/>
      <c r="T25" s="13"/>
      <c r="U25" s="13"/>
    </row>
    <row r="26" spans="1:24" ht="21" customHeight="1">
      <c r="A26" s="35"/>
      <c r="B26" s="40" t="s">
        <v>344</v>
      </c>
      <c r="D26" s="71">
        <v>106897</v>
      </c>
      <c r="E26" s="71">
        <v>0</v>
      </c>
      <c r="F26" s="71">
        <v>0</v>
      </c>
      <c r="G26" s="71">
        <v>8201</v>
      </c>
      <c r="H26" s="71">
        <v>115098</v>
      </c>
      <c r="I26" s="71">
        <v>75</v>
      </c>
      <c r="J26" s="71">
        <v>290</v>
      </c>
      <c r="K26" s="71">
        <v>161</v>
      </c>
      <c r="L26" s="71">
        <v>115302</v>
      </c>
      <c r="M26" s="20"/>
      <c r="N26" s="13"/>
      <c r="P26" s="11"/>
      <c r="Q26" s="10"/>
      <c r="R26" s="13"/>
      <c r="S26" s="13"/>
      <c r="T26" s="13"/>
      <c r="U26" s="13"/>
    </row>
    <row r="27" spans="1:24" ht="21" customHeight="1">
      <c r="A27" s="35"/>
      <c r="B27" s="40" t="s">
        <v>345</v>
      </c>
      <c r="D27" s="71">
        <v>37295</v>
      </c>
      <c r="E27" s="71">
        <v>0</v>
      </c>
      <c r="F27" s="71">
        <v>0</v>
      </c>
      <c r="G27" s="71">
        <v>1405</v>
      </c>
      <c r="H27" s="71">
        <v>38700</v>
      </c>
      <c r="I27" s="71">
        <v>0</v>
      </c>
      <c r="J27" s="71">
        <v>10</v>
      </c>
      <c r="K27" s="71">
        <v>423</v>
      </c>
      <c r="L27" s="71">
        <v>38287</v>
      </c>
      <c r="M27" s="20"/>
      <c r="N27" s="13"/>
      <c r="P27" s="11"/>
      <c r="Q27" s="10"/>
      <c r="R27" s="13"/>
      <c r="S27" s="13"/>
      <c r="T27" s="13"/>
      <c r="U27" s="13"/>
    </row>
    <row r="28" spans="1:24" ht="21" customHeight="1">
      <c r="A28" s="35"/>
      <c r="B28" s="40" t="s">
        <v>346</v>
      </c>
      <c r="D28" s="71">
        <v>129958</v>
      </c>
      <c r="E28" s="71">
        <v>0</v>
      </c>
      <c r="F28" s="71">
        <v>0</v>
      </c>
      <c r="G28" s="71">
        <v>2260</v>
      </c>
      <c r="H28" s="71">
        <v>132218</v>
      </c>
      <c r="I28" s="71">
        <v>472</v>
      </c>
      <c r="J28" s="71">
        <v>975</v>
      </c>
      <c r="K28" s="71">
        <v>10364</v>
      </c>
      <c r="L28" s="71">
        <v>123301</v>
      </c>
      <c r="M28" s="20"/>
      <c r="N28" s="13"/>
      <c r="P28" s="11"/>
      <c r="Q28" s="10"/>
      <c r="R28" s="13"/>
      <c r="S28" s="13"/>
      <c r="T28" s="13"/>
      <c r="U28" s="13"/>
    </row>
    <row r="29" spans="1:24" ht="21" customHeight="1">
      <c r="A29" s="35"/>
      <c r="B29" s="40" t="s">
        <v>347</v>
      </c>
      <c r="D29" s="71">
        <v>3834</v>
      </c>
      <c r="E29" s="71">
        <v>0</v>
      </c>
      <c r="F29" s="71">
        <v>0</v>
      </c>
      <c r="G29" s="71">
        <v>0</v>
      </c>
      <c r="H29" s="71">
        <v>3834</v>
      </c>
      <c r="I29" s="71">
        <v>37</v>
      </c>
      <c r="J29" s="71">
        <v>0</v>
      </c>
      <c r="K29" s="71">
        <v>1667</v>
      </c>
      <c r="L29" s="71">
        <v>2204</v>
      </c>
      <c r="M29" s="20"/>
      <c r="N29" s="13"/>
      <c r="P29" s="11"/>
      <c r="Q29" s="10"/>
      <c r="R29" s="13"/>
      <c r="S29" s="13"/>
      <c r="T29" s="13"/>
      <c r="U29" s="13"/>
    </row>
    <row r="30" spans="1:24" ht="21" customHeight="1">
      <c r="A30" s="35"/>
      <c r="B30" s="40" t="s">
        <v>348</v>
      </c>
      <c r="C30" s="4"/>
      <c r="D30" s="71">
        <v>7261</v>
      </c>
      <c r="E30" s="71">
        <v>0</v>
      </c>
      <c r="F30" s="71">
        <v>0</v>
      </c>
      <c r="G30" s="71">
        <v>591</v>
      </c>
      <c r="H30" s="71">
        <v>7852</v>
      </c>
      <c r="I30" s="71">
        <v>1</v>
      </c>
      <c r="J30" s="71">
        <v>6</v>
      </c>
      <c r="K30" s="71">
        <v>90</v>
      </c>
      <c r="L30" s="71">
        <v>7769</v>
      </c>
      <c r="M30" s="20"/>
      <c r="N30" s="13"/>
      <c r="P30" s="11"/>
      <c r="Q30" s="10"/>
      <c r="R30" s="13"/>
      <c r="S30" s="13"/>
      <c r="T30" s="13"/>
      <c r="U30" s="13"/>
    </row>
    <row r="31" spans="1:24" ht="21" customHeight="1">
      <c r="A31" s="35"/>
      <c r="B31" s="40" t="s">
        <v>349</v>
      </c>
      <c r="D31" s="71">
        <v>135409</v>
      </c>
      <c r="E31" s="71">
        <v>0</v>
      </c>
      <c r="F31" s="71">
        <v>0</v>
      </c>
      <c r="G31" s="71">
        <v>1497</v>
      </c>
      <c r="H31" s="71">
        <v>136906</v>
      </c>
      <c r="I31" s="71">
        <v>-35</v>
      </c>
      <c r="J31" s="71">
        <v>3436</v>
      </c>
      <c r="K31" s="71">
        <v>0</v>
      </c>
      <c r="L31" s="71">
        <v>140307</v>
      </c>
      <c r="M31" s="20"/>
      <c r="N31" s="13"/>
      <c r="P31" s="10"/>
      <c r="Q31" s="10"/>
      <c r="R31" s="13"/>
      <c r="S31" s="13"/>
      <c r="T31" s="13"/>
      <c r="U31" s="13"/>
    </row>
    <row r="32" spans="1:24" ht="21" customHeight="1">
      <c r="A32" s="35"/>
      <c r="B32" s="40" t="s">
        <v>350</v>
      </c>
      <c r="D32" s="71">
        <v>61199</v>
      </c>
      <c r="E32" s="71">
        <v>89</v>
      </c>
      <c r="F32" s="71">
        <v>0</v>
      </c>
      <c r="G32" s="71">
        <v>80</v>
      </c>
      <c r="H32" s="71">
        <v>61368</v>
      </c>
      <c r="I32" s="71">
        <v>192</v>
      </c>
      <c r="J32" s="71">
        <v>3133</v>
      </c>
      <c r="K32" s="71">
        <v>3428</v>
      </c>
      <c r="L32" s="71">
        <v>61265</v>
      </c>
      <c r="M32" s="20"/>
      <c r="N32" s="13"/>
      <c r="P32" s="11"/>
      <c r="Q32" s="10"/>
      <c r="R32" s="13"/>
      <c r="S32" s="13"/>
      <c r="T32" s="13"/>
      <c r="U32" s="13"/>
    </row>
    <row r="33" spans="1:21" ht="21" customHeight="1">
      <c r="A33" s="33"/>
      <c r="B33" s="40" t="s">
        <v>351</v>
      </c>
      <c r="C33" s="4"/>
      <c r="D33" s="71">
        <v>14476</v>
      </c>
      <c r="E33" s="71">
        <v>0</v>
      </c>
      <c r="F33" s="71">
        <v>0</v>
      </c>
      <c r="G33" s="71">
        <v>42</v>
      </c>
      <c r="H33" s="71">
        <v>14518</v>
      </c>
      <c r="I33" s="71">
        <v>-17</v>
      </c>
      <c r="J33" s="71">
        <v>1127</v>
      </c>
      <c r="K33" s="71">
        <v>15</v>
      </c>
      <c r="L33" s="71">
        <v>15613</v>
      </c>
      <c r="M33" s="20"/>
      <c r="N33" s="13"/>
      <c r="P33" s="11"/>
      <c r="Q33" s="10"/>
      <c r="R33" s="13"/>
      <c r="S33" s="13"/>
      <c r="T33" s="13"/>
      <c r="U33" s="13"/>
    </row>
    <row r="34" spans="1:21" ht="21" customHeight="1">
      <c r="A34" s="35"/>
      <c r="B34" s="39" t="s">
        <v>352</v>
      </c>
      <c r="C34" s="4"/>
      <c r="D34" s="70">
        <f t="shared" ref="D34:L34" si="48">SUM(D35:D37)</f>
        <v>279973</v>
      </c>
      <c r="E34" s="70">
        <f t="shared" si="48"/>
        <v>0</v>
      </c>
      <c r="F34" s="70">
        <f t="shared" si="48"/>
        <v>0</v>
      </c>
      <c r="G34" s="70">
        <f t="shared" si="48"/>
        <v>613</v>
      </c>
      <c r="H34" s="70">
        <f t="shared" si="48"/>
        <v>280586</v>
      </c>
      <c r="I34" s="70">
        <f t="shared" si="48"/>
        <v>-1614</v>
      </c>
      <c r="J34" s="70">
        <f t="shared" si="48"/>
        <v>531</v>
      </c>
      <c r="K34" s="70">
        <f t="shared" si="48"/>
        <v>259287</v>
      </c>
      <c r="L34" s="70">
        <f t="shared" si="48"/>
        <v>20216</v>
      </c>
      <c r="M34" s="20"/>
      <c r="N34" s="13"/>
      <c r="P34" s="11"/>
      <c r="Q34" s="10"/>
      <c r="R34" s="13"/>
      <c r="S34" s="13"/>
      <c r="T34" s="13"/>
      <c r="U34" s="13"/>
    </row>
    <row r="35" spans="1:21" ht="21" customHeight="1">
      <c r="A35" s="35"/>
      <c r="B35" s="40" t="s">
        <v>353</v>
      </c>
      <c r="D35" s="71">
        <v>255350</v>
      </c>
      <c r="E35" s="71">
        <v>0</v>
      </c>
      <c r="F35" s="71">
        <v>0</v>
      </c>
      <c r="G35" s="71">
        <v>378</v>
      </c>
      <c r="H35" s="71">
        <v>255728</v>
      </c>
      <c r="I35" s="71">
        <v>-1487</v>
      </c>
      <c r="J35" s="71">
        <v>526</v>
      </c>
      <c r="K35" s="71">
        <v>243218</v>
      </c>
      <c r="L35" s="71">
        <v>11549</v>
      </c>
      <c r="M35" s="20"/>
      <c r="N35" s="13"/>
      <c r="P35" s="10"/>
      <c r="Q35" s="10"/>
      <c r="R35" s="13"/>
      <c r="S35" s="13"/>
      <c r="T35" s="13"/>
      <c r="U35" s="13"/>
    </row>
    <row r="36" spans="1:21" ht="21" customHeight="1">
      <c r="A36" s="35"/>
      <c r="B36" s="40" t="s">
        <v>354</v>
      </c>
      <c r="D36" s="71">
        <v>23290</v>
      </c>
      <c r="E36" s="71">
        <v>0</v>
      </c>
      <c r="F36" s="71">
        <v>0</v>
      </c>
      <c r="G36" s="71">
        <v>235</v>
      </c>
      <c r="H36" s="71">
        <v>23525</v>
      </c>
      <c r="I36" s="71">
        <v>-100</v>
      </c>
      <c r="J36" s="71">
        <v>5</v>
      </c>
      <c r="K36" s="71">
        <v>15205</v>
      </c>
      <c r="L36" s="71">
        <v>8225</v>
      </c>
      <c r="M36" s="20"/>
      <c r="N36" s="13"/>
      <c r="P36" s="11"/>
      <c r="Q36" s="10"/>
      <c r="R36" s="13"/>
      <c r="S36" s="13"/>
      <c r="T36" s="13"/>
      <c r="U36" s="13"/>
    </row>
    <row r="37" spans="1:21" ht="30" customHeight="1">
      <c r="A37" s="35"/>
      <c r="B37" s="40" t="s">
        <v>552</v>
      </c>
      <c r="D37" s="71">
        <v>1333</v>
      </c>
      <c r="E37" s="71">
        <v>0</v>
      </c>
      <c r="F37" s="71">
        <v>0</v>
      </c>
      <c r="G37" s="71">
        <v>0</v>
      </c>
      <c r="H37" s="71">
        <v>1333</v>
      </c>
      <c r="I37" s="71">
        <v>-27</v>
      </c>
      <c r="J37" s="71">
        <v>0</v>
      </c>
      <c r="K37" s="71">
        <v>864</v>
      </c>
      <c r="L37" s="71">
        <v>442</v>
      </c>
      <c r="M37" s="20"/>
      <c r="N37" s="13"/>
      <c r="P37" s="11"/>
      <c r="Q37" s="10"/>
      <c r="R37" s="13"/>
      <c r="S37" s="13"/>
      <c r="T37" s="13"/>
      <c r="U37" s="13"/>
    </row>
    <row r="38" spans="1:21" ht="21" customHeight="1">
      <c r="A38" s="35"/>
      <c r="B38" s="39" t="s">
        <v>357</v>
      </c>
      <c r="C38" s="4"/>
      <c r="D38" s="70">
        <f t="shared" ref="D38" si="49">SUM(D39:D47)</f>
        <v>2541365</v>
      </c>
      <c r="E38" s="70">
        <f t="shared" ref="E38" si="50">SUM(E39:E47)</f>
        <v>776</v>
      </c>
      <c r="F38" s="70">
        <f t="shared" ref="F38" si="51">SUM(F39:F47)</f>
        <v>0</v>
      </c>
      <c r="G38" s="70">
        <f t="shared" ref="G38" si="52">SUM(G39:G47)</f>
        <v>18584</v>
      </c>
      <c r="H38" s="70">
        <f t="shared" ref="H38" si="53">SUM(H39:H47)</f>
        <v>2560725</v>
      </c>
      <c r="I38" s="70">
        <f t="shared" ref="I38" si="54">SUM(I39:I47)</f>
        <v>21473</v>
      </c>
      <c r="J38" s="70">
        <f t="shared" ref="J38" si="55">SUM(J39:J47)</f>
        <v>9583</v>
      </c>
      <c r="K38" s="70">
        <f t="shared" ref="K38" si="56">SUM(K39:K47)</f>
        <v>2049886</v>
      </c>
      <c r="L38" s="70">
        <f t="shared" ref="L38" si="57">SUM(L39:L47)</f>
        <v>541895</v>
      </c>
      <c r="M38" s="20"/>
      <c r="N38" s="13"/>
      <c r="P38" s="11"/>
      <c r="Q38" s="10"/>
      <c r="R38" s="13"/>
      <c r="S38" s="13"/>
      <c r="T38" s="13"/>
      <c r="U38" s="13"/>
    </row>
    <row r="39" spans="1:21" ht="21" customHeight="1">
      <c r="A39" s="35"/>
      <c r="B39" s="40" t="s">
        <v>358</v>
      </c>
      <c r="D39" s="71">
        <v>373623</v>
      </c>
      <c r="E39" s="71">
        <v>0</v>
      </c>
      <c r="F39" s="71">
        <v>0</v>
      </c>
      <c r="G39" s="71">
        <v>4730</v>
      </c>
      <c r="H39" s="71">
        <v>378353</v>
      </c>
      <c r="I39" s="71">
        <v>-1402</v>
      </c>
      <c r="J39" s="71">
        <v>1110</v>
      </c>
      <c r="K39" s="71">
        <v>286619</v>
      </c>
      <c r="L39" s="71">
        <v>91442</v>
      </c>
      <c r="M39" s="20"/>
      <c r="N39" s="13"/>
      <c r="P39" s="11"/>
      <c r="Q39" s="10"/>
      <c r="R39" s="13"/>
      <c r="S39" s="13"/>
      <c r="T39" s="13"/>
      <c r="U39" s="13"/>
    </row>
    <row r="40" spans="1:21" ht="21" customHeight="1">
      <c r="A40" s="35"/>
      <c r="B40" s="40" t="s">
        <v>359</v>
      </c>
      <c r="D40" s="71">
        <v>195064</v>
      </c>
      <c r="E40" s="71">
        <v>0</v>
      </c>
      <c r="F40" s="71">
        <v>0</v>
      </c>
      <c r="G40" s="71">
        <v>1367</v>
      </c>
      <c r="H40" s="71">
        <v>196431</v>
      </c>
      <c r="I40" s="71">
        <v>768</v>
      </c>
      <c r="J40" s="71">
        <v>73</v>
      </c>
      <c r="K40" s="71">
        <v>173203</v>
      </c>
      <c r="L40" s="71">
        <v>24069</v>
      </c>
      <c r="M40" s="20"/>
      <c r="N40" s="13"/>
      <c r="P40" s="11"/>
      <c r="Q40" s="10"/>
      <c r="R40" s="13"/>
      <c r="S40" s="13"/>
      <c r="T40" s="13"/>
      <c r="U40" s="13"/>
    </row>
    <row r="41" spans="1:21" ht="21" customHeight="1">
      <c r="A41" s="35"/>
      <c r="B41" s="40" t="s">
        <v>360</v>
      </c>
      <c r="D41" s="71">
        <v>205723</v>
      </c>
      <c r="E41" s="71">
        <v>0</v>
      </c>
      <c r="F41" s="71">
        <v>0</v>
      </c>
      <c r="G41" s="71">
        <v>13</v>
      </c>
      <c r="H41" s="71">
        <v>205736</v>
      </c>
      <c r="I41" s="71">
        <v>666</v>
      </c>
      <c r="J41" s="71">
        <v>214</v>
      </c>
      <c r="K41" s="71">
        <v>179940</v>
      </c>
      <c r="L41" s="71">
        <v>26676</v>
      </c>
      <c r="M41" s="20"/>
      <c r="N41" s="13"/>
      <c r="P41" s="11"/>
      <c r="Q41" s="10"/>
      <c r="R41" s="13"/>
      <c r="S41" s="13"/>
      <c r="T41" s="13"/>
      <c r="U41" s="13"/>
    </row>
    <row r="42" spans="1:21" ht="21" customHeight="1">
      <c r="A42" s="35"/>
      <c r="B42" s="40" t="s">
        <v>361</v>
      </c>
      <c r="D42" s="71">
        <v>354700</v>
      </c>
      <c r="E42" s="71">
        <v>48</v>
      </c>
      <c r="F42" s="71">
        <v>0</v>
      </c>
      <c r="G42" s="71">
        <v>1141</v>
      </c>
      <c r="H42" s="71">
        <v>355889</v>
      </c>
      <c r="I42" s="71">
        <v>4153</v>
      </c>
      <c r="J42" s="71">
        <v>1430</v>
      </c>
      <c r="K42" s="71">
        <v>272866</v>
      </c>
      <c r="L42" s="71">
        <v>88606</v>
      </c>
      <c r="M42" s="20"/>
      <c r="N42" s="13"/>
      <c r="P42" s="11"/>
      <c r="Q42" s="10"/>
      <c r="R42" s="13"/>
      <c r="S42" s="13"/>
      <c r="T42" s="13"/>
      <c r="U42" s="13"/>
    </row>
    <row r="43" spans="1:21" ht="21" customHeight="1">
      <c r="A43" s="35"/>
      <c r="B43" s="40" t="s">
        <v>362</v>
      </c>
      <c r="C43" s="4"/>
      <c r="D43" s="71">
        <v>243586</v>
      </c>
      <c r="E43" s="71">
        <v>0</v>
      </c>
      <c r="F43" s="71">
        <v>0</v>
      </c>
      <c r="G43" s="71">
        <v>1288</v>
      </c>
      <c r="H43" s="71">
        <v>244874</v>
      </c>
      <c r="I43" s="71">
        <v>4488</v>
      </c>
      <c r="J43" s="71">
        <v>2475</v>
      </c>
      <c r="K43" s="71">
        <v>232476</v>
      </c>
      <c r="L43" s="71">
        <v>19361</v>
      </c>
      <c r="M43" s="20"/>
      <c r="N43" s="13"/>
      <c r="P43" s="11"/>
      <c r="Q43" s="10"/>
      <c r="R43" s="13"/>
      <c r="S43" s="13"/>
      <c r="T43" s="13"/>
      <c r="U43" s="13"/>
    </row>
    <row r="44" spans="1:21" ht="21" customHeight="1">
      <c r="A44" s="35"/>
      <c r="B44" s="40" t="s">
        <v>363</v>
      </c>
      <c r="C44" s="4"/>
      <c r="D44" s="71">
        <v>146437</v>
      </c>
      <c r="E44" s="71">
        <v>500</v>
      </c>
      <c r="F44" s="71">
        <v>0</v>
      </c>
      <c r="G44" s="71">
        <v>568</v>
      </c>
      <c r="H44" s="71">
        <v>147505</v>
      </c>
      <c r="I44" s="71">
        <v>3898</v>
      </c>
      <c r="J44" s="71">
        <v>304</v>
      </c>
      <c r="K44" s="71">
        <v>114812</v>
      </c>
      <c r="L44" s="71">
        <v>36895</v>
      </c>
      <c r="M44" s="20"/>
      <c r="N44" s="13"/>
      <c r="P44" s="11"/>
      <c r="Q44" s="10"/>
      <c r="R44" s="13"/>
      <c r="S44" s="13"/>
      <c r="T44" s="13"/>
      <c r="U44" s="13"/>
    </row>
    <row r="45" spans="1:21" ht="21" customHeight="1">
      <c r="A45" s="35"/>
      <c r="B45" s="40" t="s">
        <v>364</v>
      </c>
      <c r="D45" s="71">
        <v>31672</v>
      </c>
      <c r="E45" s="71">
        <v>228</v>
      </c>
      <c r="F45" s="71">
        <v>0</v>
      </c>
      <c r="G45" s="71">
        <v>1701</v>
      </c>
      <c r="H45" s="71">
        <v>33601</v>
      </c>
      <c r="I45" s="71">
        <v>255</v>
      </c>
      <c r="J45" s="71">
        <v>91</v>
      </c>
      <c r="K45" s="71">
        <v>20180</v>
      </c>
      <c r="L45" s="71">
        <v>13767</v>
      </c>
      <c r="M45" s="20"/>
      <c r="N45" s="13"/>
      <c r="P45" s="10"/>
      <c r="Q45" s="10"/>
      <c r="R45" s="13"/>
      <c r="S45" s="13"/>
      <c r="T45" s="13"/>
      <c r="U45" s="13"/>
    </row>
    <row r="46" spans="1:21" ht="21" customHeight="1">
      <c r="A46" s="35"/>
      <c r="B46" s="40" t="s">
        <v>365</v>
      </c>
      <c r="D46" s="71">
        <v>203931</v>
      </c>
      <c r="E46" s="71">
        <v>0</v>
      </c>
      <c r="F46" s="71">
        <v>0</v>
      </c>
      <c r="G46" s="71">
        <v>3329</v>
      </c>
      <c r="H46" s="71">
        <v>207260</v>
      </c>
      <c r="I46" s="71">
        <v>-899</v>
      </c>
      <c r="J46" s="71">
        <v>1582</v>
      </c>
      <c r="K46" s="71">
        <v>145698</v>
      </c>
      <c r="L46" s="71">
        <v>62245</v>
      </c>
      <c r="M46" s="20"/>
      <c r="N46" s="13"/>
      <c r="P46" s="11"/>
      <c r="Q46" s="10"/>
      <c r="R46" s="13"/>
      <c r="S46" s="13"/>
      <c r="T46" s="13"/>
      <c r="U46" s="13"/>
    </row>
    <row r="47" spans="1:21" ht="21" customHeight="1">
      <c r="A47" s="35"/>
      <c r="B47" s="40" t="s">
        <v>366</v>
      </c>
      <c r="D47" s="71">
        <v>786629</v>
      </c>
      <c r="E47" s="71">
        <v>0</v>
      </c>
      <c r="F47" s="71">
        <v>0</v>
      </c>
      <c r="G47" s="71">
        <v>4447</v>
      </c>
      <c r="H47" s="71">
        <v>791076</v>
      </c>
      <c r="I47" s="71">
        <v>9546</v>
      </c>
      <c r="J47" s="71">
        <v>2304</v>
      </c>
      <c r="K47" s="71">
        <v>624092</v>
      </c>
      <c r="L47" s="71">
        <v>178834</v>
      </c>
      <c r="M47" s="20"/>
      <c r="N47" s="13"/>
      <c r="P47" s="11"/>
      <c r="Q47" s="10"/>
      <c r="R47" s="13"/>
      <c r="S47" s="13"/>
      <c r="T47" s="13"/>
      <c r="U47" s="13"/>
    </row>
    <row r="48" spans="1:21" ht="21" customHeight="1">
      <c r="A48" s="35"/>
      <c r="B48" s="39" t="s">
        <v>367</v>
      </c>
      <c r="D48" s="70">
        <f t="shared" ref="D48" si="58">SUM(D49:D57)</f>
        <v>2101146</v>
      </c>
      <c r="E48" s="70">
        <f t="shared" ref="E48" si="59">SUM(E49:E57)</f>
        <v>10862</v>
      </c>
      <c r="F48" s="70">
        <f t="shared" ref="F48" si="60">SUM(F49:F57)</f>
        <v>290</v>
      </c>
      <c r="G48" s="70">
        <f t="shared" ref="G48" si="61">SUM(G49:G57)</f>
        <v>23338</v>
      </c>
      <c r="H48" s="70">
        <f t="shared" ref="H48" si="62">SUM(H49:H57)</f>
        <v>2135636</v>
      </c>
      <c r="I48" s="70">
        <f t="shared" ref="I48" si="63">SUM(I49:I57)</f>
        <v>6454</v>
      </c>
      <c r="J48" s="70">
        <f t="shared" ref="J48" si="64">SUM(J49:J57)</f>
        <v>10028</v>
      </c>
      <c r="K48" s="70">
        <f t="shared" ref="K48" si="65">SUM(K49:K57)</f>
        <v>1598862</v>
      </c>
      <c r="L48" s="70">
        <f t="shared" ref="L48" si="66">SUM(L49:L57)</f>
        <v>553256</v>
      </c>
      <c r="M48" s="20"/>
      <c r="N48" s="13"/>
      <c r="P48" s="11"/>
      <c r="Q48" s="10"/>
      <c r="R48" s="13"/>
      <c r="S48" s="13"/>
      <c r="T48" s="13"/>
      <c r="U48" s="13"/>
    </row>
    <row r="49" spans="1:21" ht="21" customHeight="1">
      <c r="A49" s="35"/>
      <c r="B49" s="40" t="s">
        <v>368</v>
      </c>
      <c r="D49" s="71">
        <v>13683</v>
      </c>
      <c r="E49" s="71">
        <v>438</v>
      </c>
      <c r="F49" s="71">
        <v>0</v>
      </c>
      <c r="G49" s="71">
        <v>731</v>
      </c>
      <c r="H49" s="71">
        <v>14852</v>
      </c>
      <c r="I49" s="71">
        <v>-18</v>
      </c>
      <c r="J49" s="71">
        <v>42</v>
      </c>
      <c r="K49" s="71">
        <v>9210</v>
      </c>
      <c r="L49" s="71">
        <v>5666</v>
      </c>
      <c r="M49" s="20"/>
      <c r="N49" s="13"/>
      <c r="P49" s="11"/>
      <c r="Q49" s="10"/>
      <c r="R49" s="13"/>
      <c r="S49" s="13"/>
      <c r="T49" s="13"/>
      <c r="U49" s="13"/>
    </row>
    <row r="50" spans="1:21" ht="21" customHeight="1">
      <c r="A50" s="35"/>
      <c r="B50" s="40" t="s">
        <v>369</v>
      </c>
      <c r="D50" s="71">
        <v>74206</v>
      </c>
      <c r="E50" s="71">
        <v>112</v>
      </c>
      <c r="F50" s="71">
        <v>0</v>
      </c>
      <c r="G50" s="71">
        <v>342</v>
      </c>
      <c r="H50" s="71">
        <v>74660</v>
      </c>
      <c r="I50" s="71">
        <v>-201</v>
      </c>
      <c r="J50" s="71">
        <v>42</v>
      </c>
      <c r="K50" s="71">
        <v>53551</v>
      </c>
      <c r="L50" s="71">
        <v>20950</v>
      </c>
      <c r="M50" s="20"/>
      <c r="N50" s="13"/>
      <c r="P50" s="11"/>
      <c r="Q50" s="10"/>
      <c r="R50" s="13"/>
      <c r="S50" s="13"/>
      <c r="T50" s="13"/>
      <c r="U50" s="13"/>
    </row>
    <row r="51" spans="1:21" ht="21" customHeight="1">
      <c r="A51" s="35"/>
      <c r="B51" s="40" t="s">
        <v>370</v>
      </c>
      <c r="D51" s="71">
        <v>146071</v>
      </c>
      <c r="E51" s="71">
        <v>1825</v>
      </c>
      <c r="F51" s="71">
        <v>0</v>
      </c>
      <c r="G51" s="71">
        <v>2203</v>
      </c>
      <c r="H51" s="71">
        <v>150099</v>
      </c>
      <c r="I51" s="71">
        <v>-1607</v>
      </c>
      <c r="J51" s="71">
        <v>1084</v>
      </c>
      <c r="K51" s="71">
        <v>108421</v>
      </c>
      <c r="L51" s="71">
        <v>41155</v>
      </c>
      <c r="M51" s="20"/>
      <c r="N51" s="13"/>
      <c r="P51" s="11"/>
      <c r="Q51" s="10"/>
      <c r="R51" s="13"/>
      <c r="S51" s="13"/>
      <c r="T51" s="13"/>
      <c r="U51" s="13"/>
    </row>
    <row r="52" spans="1:21" ht="21" customHeight="1">
      <c r="A52" s="35"/>
      <c r="B52" s="40" t="s">
        <v>371</v>
      </c>
      <c r="C52" s="4"/>
      <c r="D52" s="71">
        <v>105110</v>
      </c>
      <c r="E52" s="71">
        <v>0</v>
      </c>
      <c r="F52" s="71">
        <v>0</v>
      </c>
      <c r="G52" s="71">
        <v>1065</v>
      </c>
      <c r="H52" s="71">
        <v>106175</v>
      </c>
      <c r="I52" s="71">
        <v>-154</v>
      </c>
      <c r="J52" s="71">
        <v>282</v>
      </c>
      <c r="K52" s="71">
        <v>69382</v>
      </c>
      <c r="L52" s="71">
        <v>36921</v>
      </c>
      <c r="M52" s="20"/>
      <c r="N52" s="13"/>
      <c r="P52" s="11"/>
      <c r="Q52" s="10"/>
      <c r="R52" s="13"/>
      <c r="S52" s="13"/>
      <c r="T52" s="13"/>
      <c r="U52" s="13"/>
    </row>
    <row r="53" spans="1:21" ht="21" customHeight="1">
      <c r="A53" s="35"/>
      <c r="B53" s="40" t="s">
        <v>372</v>
      </c>
      <c r="D53" s="71">
        <v>295142</v>
      </c>
      <c r="E53" s="71">
        <v>0</v>
      </c>
      <c r="F53" s="71">
        <v>0</v>
      </c>
      <c r="G53" s="71">
        <v>4758</v>
      </c>
      <c r="H53" s="71">
        <v>299900</v>
      </c>
      <c r="I53" s="71">
        <v>6494</v>
      </c>
      <c r="J53" s="71">
        <v>2117</v>
      </c>
      <c r="K53" s="71">
        <v>210494</v>
      </c>
      <c r="L53" s="71">
        <v>98017</v>
      </c>
      <c r="M53" s="20"/>
      <c r="N53" s="13"/>
      <c r="P53" s="11"/>
      <c r="Q53" s="10"/>
      <c r="R53" s="13"/>
      <c r="S53" s="13"/>
      <c r="T53" s="13"/>
      <c r="U53" s="13"/>
    </row>
    <row r="54" spans="1:21" ht="21" customHeight="1">
      <c r="A54" s="35"/>
      <c r="B54" s="40" t="s">
        <v>373</v>
      </c>
      <c r="D54" s="71">
        <v>1218358</v>
      </c>
      <c r="E54" s="71">
        <v>0</v>
      </c>
      <c r="F54" s="71">
        <v>0</v>
      </c>
      <c r="G54" s="71">
        <v>11653</v>
      </c>
      <c r="H54" s="71">
        <v>1230011</v>
      </c>
      <c r="I54" s="71">
        <v>2910</v>
      </c>
      <c r="J54" s="71">
        <v>5693</v>
      </c>
      <c r="K54" s="71">
        <v>981809</v>
      </c>
      <c r="L54" s="71">
        <v>256805</v>
      </c>
      <c r="M54" s="20"/>
      <c r="N54" s="13"/>
      <c r="P54" s="11"/>
      <c r="Q54" s="10"/>
      <c r="R54" s="13"/>
      <c r="S54" s="13"/>
      <c r="T54" s="13"/>
      <c r="U54" s="13"/>
    </row>
    <row r="55" spans="1:21" ht="21" customHeight="1">
      <c r="A55" s="35"/>
      <c r="B55" s="40" t="s">
        <v>374</v>
      </c>
      <c r="D55" s="71">
        <v>62871</v>
      </c>
      <c r="E55" s="71">
        <v>7</v>
      </c>
      <c r="F55" s="71">
        <v>290</v>
      </c>
      <c r="G55" s="71">
        <v>409</v>
      </c>
      <c r="H55" s="71">
        <v>63577</v>
      </c>
      <c r="I55" s="71">
        <v>-912</v>
      </c>
      <c r="J55" s="71">
        <v>62</v>
      </c>
      <c r="K55" s="71">
        <v>38836</v>
      </c>
      <c r="L55" s="71">
        <v>23891</v>
      </c>
      <c r="M55" s="20"/>
      <c r="N55" s="13"/>
      <c r="P55" s="10"/>
      <c r="Q55" s="10"/>
      <c r="R55" s="13"/>
      <c r="S55" s="13"/>
      <c r="T55" s="13"/>
      <c r="U55" s="13"/>
    </row>
    <row r="56" spans="1:21" ht="21" customHeight="1">
      <c r="A56" s="35"/>
      <c r="B56" s="40" t="s">
        <v>375</v>
      </c>
      <c r="D56" s="71">
        <v>28853</v>
      </c>
      <c r="E56" s="71">
        <v>0</v>
      </c>
      <c r="F56" s="71">
        <v>0</v>
      </c>
      <c r="G56" s="71">
        <v>137</v>
      </c>
      <c r="H56" s="71">
        <v>28990</v>
      </c>
      <c r="I56" s="71">
        <v>308</v>
      </c>
      <c r="J56" s="71">
        <v>1</v>
      </c>
      <c r="K56" s="71">
        <v>20771</v>
      </c>
      <c r="L56" s="71">
        <v>8528</v>
      </c>
      <c r="M56" s="20"/>
      <c r="N56" s="13"/>
      <c r="P56" s="11"/>
      <c r="Q56" s="10"/>
      <c r="R56" s="13"/>
      <c r="S56" s="13"/>
      <c r="T56" s="13"/>
      <c r="U56" s="13"/>
    </row>
    <row r="57" spans="1:21" ht="21" customHeight="1">
      <c r="A57" s="35"/>
      <c r="B57" s="40" t="s">
        <v>376</v>
      </c>
      <c r="D57" s="71">
        <v>156852</v>
      </c>
      <c r="E57" s="71">
        <v>8480</v>
      </c>
      <c r="F57" s="71">
        <v>0</v>
      </c>
      <c r="G57" s="71">
        <v>2040</v>
      </c>
      <c r="H57" s="71">
        <v>167372</v>
      </c>
      <c r="I57" s="71">
        <v>-366</v>
      </c>
      <c r="J57" s="71">
        <v>705</v>
      </c>
      <c r="K57" s="71">
        <v>106388</v>
      </c>
      <c r="L57" s="71">
        <v>61323</v>
      </c>
      <c r="M57" s="20"/>
      <c r="N57" s="13"/>
      <c r="P57" s="11"/>
      <c r="Q57" s="10"/>
      <c r="R57" s="13"/>
      <c r="S57" s="13"/>
      <c r="T57" s="13"/>
      <c r="U57" s="13"/>
    </row>
    <row r="58" spans="1:21" ht="21" customHeight="1">
      <c r="A58" s="35"/>
      <c r="B58" s="39" t="s">
        <v>377</v>
      </c>
      <c r="C58" s="4"/>
      <c r="D58" s="70">
        <f t="shared" ref="D58" si="67">SUM(D59:D60)</f>
        <v>357777</v>
      </c>
      <c r="E58" s="70">
        <f t="shared" ref="E58" si="68">SUM(E59:E60)</f>
        <v>0</v>
      </c>
      <c r="F58" s="70">
        <f t="shared" ref="F58" si="69">SUM(F59:F60)</f>
        <v>0</v>
      </c>
      <c r="G58" s="70">
        <f t="shared" ref="G58" si="70">SUM(G59:G60)</f>
        <v>38909</v>
      </c>
      <c r="H58" s="70">
        <f t="shared" ref="H58" si="71">SUM(H59:H60)</f>
        <v>396686</v>
      </c>
      <c r="I58" s="70">
        <f t="shared" ref="I58" si="72">SUM(I59:I60)</f>
        <v>-1547</v>
      </c>
      <c r="J58" s="70">
        <f t="shared" ref="J58" si="73">SUM(J59:J60)</f>
        <v>495</v>
      </c>
      <c r="K58" s="70">
        <f t="shared" ref="K58" si="74">SUM(K59:K60)</f>
        <v>310964</v>
      </c>
      <c r="L58" s="70">
        <f t="shared" ref="L58" si="75">SUM(L59:L60)</f>
        <v>84670</v>
      </c>
      <c r="M58" s="20"/>
      <c r="N58" s="13"/>
      <c r="P58" s="10"/>
      <c r="Q58" s="10"/>
      <c r="R58" s="13"/>
      <c r="S58" s="13"/>
      <c r="T58" s="13"/>
      <c r="U58" s="13"/>
    </row>
    <row r="59" spans="1:21" ht="21" customHeight="1">
      <c r="A59" s="35"/>
      <c r="B59" s="40" t="s">
        <v>378</v>
      </c>
      <c r="D59" s="71">
        <v>270334</v>
      </c>
      <c r="E59" s="71">
        <v>0</v>
      </c>
      <c r="F59" s="71">
        <v>0</v>
      </c>
      <c r="G59" s="71">
        <v>30276</v>
      </c>
      <c r="H59" s="71">
        <v>300610</v>
      </c>
      <c r="I59" s="71">
        <v>-2109</v>
      </c>
      <c r="J59" s="71">
        <v>448</v>
      </c>
      <c r="K59" s="71">
        <v>239908</v>
      </c>
      <c r="L59" s="71">
        <v>59041</v>
      </c>
      <c r="M59" s="20"/>
      <c r="N59" s="13"/>
      <c r="P59" s="11"/>
      <c r="Q59" s="10"/>
      <c r="R59" s="13"/>
      <c r="S59" s="13"/>
      <c r="T59" s="13"/>
      <c r="U59" s="13"/>
    </row>
    <row r="60" spans="1:21" ht="21" customHeight="1">
      <c r="A60" s="35"/>
      <c r="B60" s="40" t="s">
        <v>379</v>
      </c>
      <c r="D60" s="71">
        <v>87443</v>
      </c>
      <c r="E60" s="71">
        <v>0</v>
      </c>
      <c r="F60" s="71">
        <v>0</v>
      </c>
      <c r="G60" s="71">
        <v>8633</v>
      </c>
      <c r="H60" s="71">
        <v>96076</v>
      </c>
      <c r="I60" s="71">
        <v>562</v>
      </c>
      <c r="J60" s="71">
        <v>47</v>
      </c>
      <c r="K60" s="71">
        <v>71056</v>
      </c>
      <c r="L60" s="71">
        <v>25629</v>
      </c>
      <c r="M60" s="20"/>
      <c r="N60" s="13"/>
      <c r="P60" s="11"/>
      <c r="Q60" s="10"/>
      <c r="R60" s="13"/>
      <c r="S60" s="13"/>
      <c r="T60" s="13"/>
      <c r="U60" s="13"/>
    </row>
    <row r="61" spans="1:21" ht="21" customHeight="1">
      <c r="A61" s="35"/>
      <c r="B61" s="39" t="s">
        <v>380</v>
      </c>
      <c r="C61" s="4"/>
      <c r="D61" s="70">
        <f t="shared" ref="D61:L61" si="76">SUM(D62:D66)</f>
        <v>390501</v>
      </c>
      <c r="E61" s="70">
        <f t="shared" si="76"/>
        <v>1252</v>
      </c>
      <c r="F61" s="70">
        <f t="shared" si="76"/>
        <v>1487</v>
      </c>
      <c r="G61" s="70">
        <f t="shared" si="76"/>
        <v>31007</v>
      </c>
      <c r="H61" s="70">
        <f t="shared" si="76"/>
        <v>424247</v>
      </c>
      <c r="I61" s="70">
        <f t="shared" si="76"/>
        <v>5904</v>
      </c>
      <c r="J61" s="70">
        <f t="shared" si="76"/>
        <v>1213</v>
      </c>
      <c r="K61" s="70">
        <f t="shared" si="76"/>
        <v>277424</v>
      </c>
      <c r="L61" s="70">
        <f t="shared" si="76"/>
        <v>153940</v>
      </c>
      <c r="M61" s="20"/>
      <c r="N61" s="13"/>
      <c r="P61" s="12"/>
      <c r="Q61" s="10"/>
      <c r="R61" s="13"/>
      <c r="S61" s="13"/>
      <c r="T61" s="13"/>
      <c r="U61" s="13"/>
    </row>
    <row r="62" spans="1:21" ht="21" customHeight="1">
      <c r="A62" s="35"/>
      <c r="B62" s="40" t="s">
        <v>381</v>
      </c>
      <c r="D62" s="71">
        <v>26807</v>
      </c>
      <c r="E62" s="71">
        <v>9</v>
      </c>
      <c r="F62" s="71">
        <v>0</v>
      </c>
      <c r="G62" s="71">
        <v>260</v>
      </c>
      <c r="H62" s="71">
        <v>27076</v>
      </c>
      <c r="I62" s="71">
        <v>1172</v>
      </c>
      <c r="J62" s="71">
        <v>15</v>
      </c>
      <c r="K62" s="71">
        <v>18597</v>
      </c>
      <c r="L62" s="71">
        <v>9666</v>
      </c>
      <c r="M62" s="20"/>
      <c r="N62" s="13"/>
      <c r="P62" s="11"/>
      <c r="Q62" s="10"/>
      <c r="R62" s="13"/>
      <c r="S62" s="13"/>
      <c r="T62" s="13"/>
      <c r="U62" s="13"/>
    </row>
    <row r="63" spans="1:21" ht="45.75" customHeight="1">
      <c r="A63" s="35"/>
      <c r="B63" s="40" t="s">
        <v>530</v>
      </c>
      <c r="D63" s="71">
        <v>16430</v>
      </c>
      <c r="E63" s="71">
        <v>0</v>
      </c>
      <c r="F63" s="71">
        <v>0</v>
      </c>
      <c r="G63" s="71">
        <v>0</v>
      </c>
      <c r="H63" s="71">
        <v>16430</v>
      </c>
      <c r="I63" s="71">
        <v>105</v>
      </c>
      <c r="J63" s="71">
        <v>0</v>
      </c>
      <c r="K63" s="71">
        <v>11314</v>
      </c>
      <c r="L63" s="71">
        <v>5221</v>
      </c>
      <c r="M63" s="20"/>
      <c r="N63" s="13"/>
      <c r="P63" s="11"/>
      <c r="Q63" s="10"/>
      <c r="R63" s="13"/>
      <c r="S63" s="13"/>
      <c r="T63" s="13"/>
      <c r="U63" s="13"/>
    </row>
    <row r="64" spans="1:21" ht="21" customHeight="1">
      <c r="A64" s="35"/>
      <c r="B64" s="40" t="s">
        <v>383</v>
      </c>
      <c r="D64" s="71">
        <v>47005</v>
      </c>
      <c r="E64" s="71">
        <v>0</v>
      </c>
      <c r="F64" s="71">
        <v>0</v>
      </c>
      <c r="G64" s="71">
        <v>6268</v>
      </c>
      <c r="H64" s="71">
        <v>53273</v>
      </c>
      <c r="I64" s="71">
        <v>1383</v>
      </c>
      <c r="J64" s="71">
        <v>351</v>
      </c>
      <c r="K64" s="71">
        <v>38727</v>
      </c>
      <c r="L64" s="71">
        <v>16280</v>
      </c>
      <c r="M64" s="20"/>
      <c r="N64" s="13"/>
      <c r="P64" s="10"/>
      <c r="Q64" s="10"/>
      <c r="R64" s="13"/>
      <c r="S64" s="13"/>
      <c r="T64" s="13"/>
      <c r="U64" s="13"/>
    </row>
    <row r="65" spans="1:21" ht="21" customHeight="1">
      <c r="A65" s="35"/>
      <c r="B65" s="40" t="s">
        <v>384</v>
      </c>
      <c r="D65" s="71">
        <v>15514</v>
      </c>
      <c r="E65" s="71">
        <v>0</v>
      </c>
      <c r="F65" s="71">
        <v>0</v>
      </c>
      <c r="G65" s="71">
        <v>6985</v>
      </c>
      <c r="H65" s="71">
        <v>22499</v>
      </c>
      <c r="I65" s="71">
        <v>63</v>
      </c>
      <c r="J65" s="71">
        <v>24</v>
      </c>
      <c r="K65" s="71">
        <v>11127</v>
      </c>
      <c r="L65" s="71">
        <v>11459</v>
      </c>
      <c r="M65" s="20"/>
      <c r="N65" s="13"/>
      <c r="P65" s="11"/>
      <c r="Q65" s="10"/>
      <c r="R65" s="13"/>
      <c r="S65" s="13"/>
      <c r="T65" s="13"/>
      <c r="U65" s="13"/>
    </row>
    <row r="66" spans="1:21" ht="21" customHeight="1">
      <c r="A66" s="35"/>
      <c r="B66" s="40" t="s">
        <v>385</v>
      </c>
      <c r="D66" s="71">
        <v>284745</v>
      </c>
      <c r="E66" s="71">
        <v>1243</v>
      </c>
      <c r="F66" s="71">
        <v>1487</v>
      </c>
      <c r="G66" s="71">
        <v>17494</v>
      </c>
      <c r="H66" s="71">
        <v>304969</v>
      </c>
      <c r="I66" s="71">
        <v>3181</v>
      </c>
      <c r="J66" s="71">
        <v>823</v>
      </c>
      <c r="K66" s="71">
        <v>197659</v>
      </c>
      <c r="L66" s="71">
        <v>111314</v>
      </c>
      <c r="M66" s="20"/>
      <c r="N66" s="13"/>
      <c r="P66" s="11"/>
      <c r="Q66" s="10"/>
      <c r="R66" s="13"/>
      <c r="S66" s="13"/>
      <c r="T66" s="13"/>
      <c r="U66" s="13"/>
    </row>
    <row r="67" spans="1:21" ht="21" customHeight="1">
      <c r="A67" s="35"/>
      <c r="B67" s="39" t="s">
        <v>386</v>
      </c>
      <c r="D67" s="70">
        <f t="shared" ref="D67:L67" si="77">SUM(D68:D74)</f>
        <v>3232334</v>
      </c>
      <c r="E67" s="70">
        <f t="shared" si="77"/>
        <v>33</v>
      </c>
      <c r="F67" s="70">
        <f t="shared" si="77"/>
        <v>9061</v>
      </c>
      <c r="G67" s="70">
        <f t="shared" si="77"/>
        <v>16054</v>
      </c>
      <c r="H67" s="70">
        <f t="shared" si="77"/>
        <v>3257482</v>
      </c>
      <c r="I67" s="70">
        <f t="shared" si="77"/>
        <v>-13196</v>
      </c>
      <c r="J67" s="70">
        <f t="shared" si="77"/>
        <v>9405</v>
      </c>
      <c r="K67" s="70">
        <f t="shared" si="77"/>
        <v>2571554</v>
      </c>
      <c r="L67" s="70">
        <f t="shared" si="77"/>
        <v>682137</v>
      </c>
      <c r="M67" s="20"/>
      <c r="N67" s="13"/>
      <c r="P67" s="11"/>
      <c r="Q67" s="10"/>
      <c r="R67" s="13"/>
      <c r="S67" s="13"/>
      <c r="T67" s="13"/>
      <c r="U67" s="13"/>
    </row>
    <row r="68" spans="1:21" ht="21" customHeight="1">
      <c r="A68" s="35"/>
      <c r="B68" s="40" t="s">
        <v>387</v>
      </c>
      <c r="D68" s="71">
        <v>2095880</v>
      </c>
      <c r="E68" s="71">
        <v>0</v>
      </c>
      <c r="F68" s="71">
        <v>0</v>
      </c>
      <c r="G68" s="71">
        <v>9956</v>
      </c>
      <c r="H68" s="71">
        <v>2105836</v>
      </c>
      <c r="I68" s="71">
        <v>-6277</v>
      </c>
      <c r="J68" s="71">
        <v>7368</v>
      </c>
      <c r="K68" s="71">
        <v>1698664</v>
      </c>
      <c r="L68" s="71">
        <v>408263</v>
      </c>
      <c r="M68" s="20"/>
      <c r="N68" s="13"/>
      <c r="P68" s="11"/>
      <c r="Q68" s="10"/>
      <c r="R68" s="13"/>
      <c r="S68" s="13"/>
      <c r="T68" s="13"/>
      <c r="U68" s="13"/>
    </row>
    <row r="69" spans="1:21" ht="21" customHeight="1">
      <c r="A69" s="35"/>
      <c r="B69" s="40" t="s">
        <v>388</v>
      </c>
      <c r="C69" s="4"/>
      <c r="D69" s="71">
        <v>146416</v>
      </c>
      <c r="E69" s="71">
        <v>0</v>
      </c>
      <c r="F69" s="71">
        <v>0</v>
      </c>
      <c r="G69" s="71">
        <v>207</v>
      </c>
      <c r="H69" s="71">
        <v>146623</v>
      </c>
      <c r="I69" s="71">
        <v>-2005</v>
      </c>
      <c r="J69" s="71">
        <v>149</v>
      </c>
      <c r="K69" s="71">
        <v>125063</v>
      </c>
      <c r="L69" s="71">
        <v>19704</v>
      </c>
      <c r="M69" s="20"/>
      <c r="N69" s="13"/>
      <c r="P69" s="11"/>
      <c r="Q69" s="10"/>
      <c r="R69" s="13"/>
      <c r="S69" s="13"/>
      <c r="T69" s="13"/>
      <c r="U69" s="13"/>
    </row>
    <row r="70" spans="1:21" ht="21" customHeight="1">
      <c r="A70" s="35"/>
      <c r="B70" s="40" t="s">
        <v>389</v>
      </c>
      <c r="D70" s="71">
        <v>644043</v>
      </c>
      <c r="E70" s="71">
        <v>27</v>
      </c>
      <c r="F70" s="71">
        <v>5594</v>
      </c>
      <c r="G70" s="71">
        <v>5073</v>
      </c>
      <c r="H70" s="71">
        <v>654737</v>
      </c>
      <c r="I70" s="71">
        <v>-4261</v>
      </c>
      <c r="J70" s="71">
        <v>1431</v>
      </c>
      <c r="K70" s="71">
        <v>498833</v>
      </c>
      <c r="L70" s="71">
        <v>153074</v>
      </c>
      <c r="M70" s="20"/>
      <c r="N70" s="13"/>
      <c r="P70" s="11"/>
      <c r="Q70" s="10"/>
      <c r="R70" s="13"/>
      <c r="S70" s="13"/>
      <c r="T70" s="13"/>
      <c r="U70" s="13"/>
    </row>
    <row r="71" spans="1:21" ht="21" customHeight="1">
      <c r="A71" s="35"/>
      <c r="B71" s="40" t="s">
        <v>390</v>
      </c>
      <c r="D71" s="71">
        <v>160946</v>
      </c>
      <c r="E71" s="71">
        <v>6</v>
      </c>
      <c r="F71" s="71">
        <v>0</v>
      </c>
      <c r="G71" s="71">
        <v>416</v>
      </c>
      <c r="H71" s="71">
        <v>161368</v>
      </c>
      <c r="I71" s="71">
        <v>1576</v>
      </c>
      <c r="J71" s="71">
        <v>183</v>
      </c>
      <c r="K71" s="71">
        <v>114222</v>
      </c>
      <c r="L71" s="71">
        <v>48905</v>
      </c>
      <c r="M71" s="20"/>
      <c r="N71" s="13"/>
      <c r="P71" s="11"/>
      <c r="Q71" s="10"/>
      <c r="R71" s="13"/>
      <c r="S71" s="13"/>
      <c r="T71" s="13"/>
      <c r="U71" s="13"/>
    </row>
    <row r="72" spans="1:21" ht="21" customHeight="1">
      <c r="A72" s="35"/>
      <c r="B72" s="40" t="s">
        <v>391</v>
      </c>
      <c r="D72" s="71">
        <v>141430</v>
      </c>
      <c r="E72" s="71">
        <v>0</v>
      </c>
      <c r="F72" s="71">
        <v>3467</v>
      </c>
      <c r="G72" s="71">
        <v>28</v>
      </c>
      <c r="H72" s="71">
        <v>144925</v>
      </c>
      <c r="I72" s="71">
        <v>-335</v>
      </c>
      <c r="J72" s="71">
        <v>150</v>
      </c>
      <c r="K72" s="71">
        <v>105558</v>
      </c>
      <c r="L72" s="71">
        <v>39182</v>
      </c>
      <c r="M72" s="20"/>
      <c r="N72" s="13"/>
      <c r="P72" s="10"/>
      <c r="Q72" s="10"/>
      <c r="R72" s="13"/>
      <c r="S72" s="13"/>
      <c r="T72" s="13"/>
      <c r="U72" s="13"/>
    </row>
    <row r="73" spans="1:21" ht="21" customHeight="1">
      <c r="A73" s="35"/>
      <c r="B73" s="40" t="s">
        <v>392</v>
      </c>
      <c r="D73" s="71">
        <v>41361</v>
      </c>
      <c r="E73" s="71">
        <v>0</v>
      </c>
      <c r="F73" s="71">
        <v>0</v>
      </c>
      <c r="G73" s="71">
        <v>258</v>
      </c>
      <c r="H73" s="71">
        <v>41619</v>
      </c>
      <c r="I73" s="71">
        <v>-1624</v>
      </c>
      <c r="J73" s="71">
        <v>124</v>
      </c>
      <c r="K73" s="71">
        <v>27819</v>
      </c>
      <c r="L73" s="71">
        <v>12300</v>
      </c>
      <c r="M73" s="20"/>
      <c r="N73" s="13"/>
      <c r="P73" s="11"/>
      <c r="Q73" s="10"/>
      <c r="R73" s="13"/>
      <c r="S73" s="13"/>
      <c r="T73" s="13"/>
      <c r="U73" s="13"/>
    </row>
    <row r="74" spans="1:21" ht="21" customHeight="1">
      <c r="A74" s="33"/>
      <c r="B74" s="40" t="s">
        <v>393</v>
      </c>
      <c r="C74" s="4"/>
      <c r="D74" s="71">
        <v>2258</v>
      </c>
      <c r="E74" s="71">
        <v>0</v>
      </c>
      <c r="F74" s="71">
        <v>0</v>
      </c>
      <c r="G74" s="71">
        <v>116</v>
      </c>
      <c r="H74" s="71">
        <v>2374</v>
      </c>
      <c r="I74" s="71">
        <v>-270</v>
      </c>
      <c r="J74" s="71">
        <v>0</v>
      </c>
      <c r="K74" s="71">
        <v>1395</v>
      </c>
      <c r="L74" s="71">
        <v>709</v>
      </c>
      <c r="M74" s="20"/>
      <c r="N74" s="13"/>
      <c r="P74" s="10"/>
      <c r="Q74" s="10"/>
      <c r="R74" s="13"/>
      <c r="S74" s="13"/>
      <c r="T74" s="13"/>
      <c r="U74" s="13"/>
    </row>
    <row r="75" spans="1:21" ht="21" customHeight="1">
      <c r="A75" s="35"/>
      <c r="B75" s="39" t="s">
        <v>394</v>
      </c>
      <c r="C75" s="4"/>
      <c r="D75" s="70">
        <f t="shared" ref="D75:L75" si="78">SUM(D76)</f>
        <v>230831</v>
      </c>
      <c r="E75" s="70">
        <f t="shared" si="78"/>
        <v>0</v>
      </c>
      <c r="F75" s="70">
        <f t="shared" si="78"/>
        <v>0</v>
      </c>
      <c r="G75" s="70">
        <f t="shared" si="78"/>
        <v>2950</v>
      </c>
      <c r="H75" s="70">
        <f t="shared" si="78"/>
        <v>233781</v>
      </c>
      <c r="I75" s="70">
        <f t="shared" si="78"/>
        <v>1770</v>
      </c>
      <c r="J75" s="70">
        <f t="shared" si="78"/>
        <v>731</v>
      </c>
      <c r="K75" s="70">
        <f t="shared" si="78"/>
        <v>167574</v>
      </c>
      <c r="L75" s="70">
        <f t="shared" si="78"/>
        <v>68708</v>
      </c>
      <c r="M75" s="20"/>
      <c r="N75" s="13"/>
      <c r="P75" s="10"/>
      <c r="Q75" s="10"/>
      <c r="R75" s="13"/>
      <c r="S75" s="13"/>
      <c r="T75" s="13"/>
      <c r="U75" s="13"/>
    </row>
    <row r="76" spans="1:21" ht="21" customHeight="1">
      <c r="A76" s="35"/>
      <c r="B76" s="40" t="s">
        <v>395</v>
      </c>
      <c r="D76" s="71">
        <v>230831</v>
      </c>
      <c r="E76" s="71">
        <v>0</v>
      </c>
      <c r="F76" s="71">
        <v>0</v>
      </c>
      <c r="G76" s="71">
        <v>2950</v>
      </c>
      <c r="H76" s="71">
        <v>233781</v>
      </c>
      <c r="I76" s="71">
        <v>1770</v>
      </c>
      <c r="J76" s="71">
        <v>731</v>
      </c>
      <c r="K76" s="71">
        <v>167574</v>
      </c>
      <c r="L76" s="71">
        <v>68708</v>
      </c>
      <c r="M76" s="20"/>
      <c r="N76" s="13"/>
      <c r="P76" s="11"/>
      <c r="Q76" s="10"/>
      <c r="R76" s="13"/>
      <c r="S76" s="13"/>
      <c r="T76" s="13"/>
      <c r="U76" s="13"/>
    </row>
    <row r="77" spans="1:21" ht="21" customHeight="1">
      <c r="A77" s="35"/>
      <c r="B77" s="39">
        <v>47</v>
      </c>
      <c r="D77" s="70">
        <f t="shared" ref="D77" si="79">D78+D81+D89+D91+D95+D101+D107+D117+D121</f>
        <v>7903117</v>
      </c>
      <c r="E77" s="70">
        <f t="shared" ref="E77" si="80">E78+E81+E89+E91+E95+E101+E107+E117+E121</f>
        <v>11655</v>
      </c>
      <c r="F77" s="70">
        <f t="shared" ref="F77" si="81">F78+F81+F89+F91+F95+F101+F107+F117+F121</f>
        <v>145</v>
      </c>
      <c r="G77" s="70">
        <f t="shared" ref="G77" si="82">G78+G81+G89+G91+G95+G101+G107+G117+G121</f>
        <v>69524</v>
      </c>
      <c r="H77" s="70">
        <f t="shared" ref="H77" si="83">H78+H81+H89+H91+H95+H101+H107+H117+H121</f>
        <v>7984441</v>
      </c>
      <c r="I77" s="70">
        <f t="shared" ref="I77" si="84">I78+I81+I89+I91+I95+I101+I107+I117+I121</f>
        <v>58536</v>
      </c>
      <c r="J77" s="70">
        <f t="shared" ref="J77" si="85">J78+J81+J89+J91+J95+J101+J107+J117+J121</f>
        <v>55733</v>
      </c>
      <c r="K77" s="70">
        <f t="shared" ref="K77" si="86">K78+K81+K89+K91+K95+K101+K107+K117+K121</f>
        <v>5956313</v>
      </c>
      <c r="L77" s="70">
        <f t="shared" ref="L77" si="87">L78+L81+L89+L91+L95+L101+L107+L117+L121</f>
        <v>2142397</v>
      </c>
      <c r="M77" s="20"/>
      <c r="N77" s="13"/>
      <c r="P77" s="11"/>
      <c r="Q77" s="10"/>
      <c r="R77" s="13"/>
      <c r="S77" s="13"/>
      <c r="T77" s="13"/>
      <c r="U77" s="13"/>
    </row>
    <row r="78" spans="1:21" ht="21" customHeight="1">
      <c r="A78" s="35"/>
      <c r="B78" s="39" t="s">
        <v>396</v>
      </c>
      <c r="D78" s="70">
        <f t="shared" ref="D78" si="88">D79+D80</f>
        <v>3281501</v>
      </c>
      <c r="E78" s="70">
        <f t="shared" ref="E78" si="89">E79+E80</f>
        <v>7075</v>
      </c>
      <c r="F78" s="70">
        <f t="shared" ref="F78" si="90">F79+F80</f>
        <v>0</v>
      </c>
      <c r="G78" s="70">
        <f t="shared" ref="G78" si="91">G79+G80</f>
        <v>20123</v>
      </c>
      <c r="H78" s="70">
        <f t="shared" ref="H78" si="92">H79+H80</f>
        <v>3308699</v>
      </c>
      <c r="I78" s="70">
        <f t="shared" ref="I78" si="93">I79+I80</f>
        <v>-3131</v>
      </c>
      <c r="J78" s="70">
        <f t="shared" ref="J78" si="94">J79+J80</f>
        <v>43188</v>
      </c>
      <c r="K78" s="70">
        <f t="shared" ref="K78" si="95">K79+K80</f>
        <v>2580295</v>
      </c>
      <c r="L78" s="70">
        <f t="shared" ref="L78" si="96">L79+L80</f>
        <v>768461</v>
      </c>
      <c r="M78" s="20"/>
      <c r="N78" s="13"/>
      <c r="P78" s="10"/>
      <c r="Q78" s="10"/>
      <c r="R78" s="13"/>
      <c r="S78" s="13"/>
      <c r="T78" s="13"/>
      <c r="U78" s="13"/>
    </row>
    <row r="79" spans="1:21" ht="21" customHeight="1">
      <c r="A79" s="35"/>
      <c r="B79" s="40" t="s">
        <v>397</v>
      </c>
      <c r="D79" s="71">
        <v>3048181</v>
      </c>
      <c r="E79" s="71">
        <v>7075</v>
      </c>
      <c r="F79" s="71">
        <v>0</v>
      </c>
      <c r="G79" s="71">
        <v>17088</v>
      </c>
      <c r="H79" s="71">
        <v>3072344</v>
      </c>
      <c r="I79" s="71">
        <v>-4693</v>
      </c>
      <c r="J79" s="71">
        <v>41956</v>
      </c>
      <c r="K79" s="71">
        <v>2440600</v>
      </c>
      <c r="L79" s="71">
        <v>669007</v>
      </c>
      <c r="M79" s="20"/>
      <c r="N79" s="13"/>
      <c r="P79" s="11"/>
      <c r="Q79" s="10"/>
      <c r="R79" s="13"/>
      <c r="S79" s="13"/>
      <c r="T79" s="13"/>
      <c r="U79" s="13"/>
    </row>
    <row r="80" spans="1:21" ht="21" customHeight="1">
      <c r="A80" s="35"/>
      <c r="B80" s="40" t="s">
        <v>398</v>
      </c>
      <c r="C80" s="4"/>
      <c r="D80" s="71">
        <v>233320</v>
      </c>
      <c r="E80" s="71">
        <v>0</v>
      </c>
      <c r="F80" s="71">
        <v>0</v>
      </c>
      <c r="G80" s="71">
        <v>3035</v>
      </c>
      <c r="H80" s="71">
        <v>236355</v>
      </c>
      <c r="I80" s="71">
        <v>1562</v>
      </c>
      <c r="J80" s="71">
        <v>1232</v>
      </c>
      <c r="K80" s="71">
        <v>139695</v>
      </c>
      <c r="L80" s="71">
        <v>99454</v>
      </c>
      <c r="M80" s="20"/>
      <c r="N80" s="13"/>
      <c r="P80" s="11"/>
      <c r="Q80" s="10"/>
      <c r="R80" s="13"/>
      <c r="S80" s="13"/>
      <c r="T80" s="13"/>
      <c r="U80" s="13"/>
    </row>
    <row r="81" spans="1:21" ht="21" customHeight="1">
      <c r="A81" s="35"/>
      <c r="B81" s="39" t="s">
        <v>399</v>
      </c>
      <c r="C81" s="4"/>
      <c r="D81" s="70">
        <f t="shared" ref="D81" si="97">D82+D83+D84+D85+D86+D87+D88</f>
        <v>492792</v>
      </c>
      <c r="E81" s="70">
        <f t="shared" ref="E81" si="98">E82+E83+E84+E85+E86+E87+E88</f>
        <v>3544</v>
      </c>
      <c r="F81" s="70">
        <f t="shared" ref="F81" si="99">F82+F83+F84+F85+F86+F87+F88</f>
        <v>0</v>
      </c>
      <c r="G81" s="70">
        <f t="shared" ref="G81" si="100">G82+G83+G84+G85+G86+G87+G88</f>
        <v>1252</v>
      </c>
      <c r="H81" s="70">
        <f t="shared" ref="H81" si="101">H82+H83+H84+H85+H86+H87+H88</f>
        <v>497588</v>
      </c>
      <c r="I81" s="70">
        <f t="shared" ref="I81" si="102">I82+I83+I84+I85+I86+I87+I88</f>
        <v>3965</v>
      </c>
      <c r="J81" s="70">
        <f t="shared" ref="J81" si="103">J82+J83+J84+J85+J86+J87+J88</f>
        <v>327</v>
      </c>
      <c r="K81" s="70">
        <f t="shared" ref="K81" si="104">K82+K83+K84+K85+K86+K87+K88</f>
        <v>386723</v>
      </c>
      <c r="L81" s="70">
        <f t="shared" ref="L81" si="105">L82+L83+L84+L85+L86+L87+L88</f>
        <v>115157</v>
      </c>
      <c r="M81" s="20"/>
      <c r="N81" s="13"/>
      <c r="P81" s="11"/>
      <c r="Q81" s="10"/>
      <c r="R81" s="13"/>
      <c r="S81" s="13"/>
      <c r="T81" s="13"/>
      <c r="U81" s="13"/>
    </row>
    <row r="82" spans="1:21" ht="21" customHeight="1">
      <c r="A82" s="35"/>
      <c r="B82" s="40" t="s">
        <v>400</v>
      </c>
      <c r="D82" s="71">
        <v>181304</v>
      </c>
      <c r="E82" s="71">
        <v>0</v>
      </c>
      <c r="F82" s="71">
        <v>0</v>
      </c>
      <c r="G82" s="71">
        <v>62</v>
      </c>
      <c r="H82" s="71">
        <v>181366</v>
      </c>
      <c r="I82" s="71">
        <v>862</v>
      </c>
      <c r="J82" s="71">
        <v>87</v>
      </c>
      <c r="K82" s="71">
        <v>149815</v>
      </c>
      <c r="L82" s="71">
        <v>32500</v>
      </c>
      <c r="M82" s="20"/>
      <c r="N82" s="13"/>
      <c r="P82" s="11"/>
      <c r="Q82" s="10"/>
      <c r="R82" s="13"/>
      <c r="S82" s="13"/>
      <c r="T82" s="13"/>
      <c r="U82" s="13"/>
    </row>
    <row r="83" spans="1:21" ht="21" customHeight="1">
      <c r="A83" s="35"/>
      <c r="B83" s="40" t="s">
        <v>401</v>
      </c>
      <c r="D83" s="71">
        <v>182013</v>
      </c>
      <c r="E83" s="71">
        <v>3206</v>
      </c>
      <c r="F83" s="71">
        <v>0</v>
      </c>
      <c r="G83" s="71">
        <v>377</v>
      </c>
      <c r="H83" s="71">
        <v>185596</v>
      </c>
      <c r="I83" s="71">
        <v>702</v>
      </c>
      <c r="J83" s="71">
        <v>105</v>
      </c>
      <c r="K83" s="71">
        <v>148678</v>
      </c>
      <c r="L83" s="71">
        <v>37725</v>
      </c>
      <c r="M83" s="20"/>
      <c r="N83" s="13"/>
      <c r="P83" s="11"/>
      <c r="Q83" s="10"/>
      <c r="R83" s="13"/>
      <c r="S83" s="13"/>
      <c r="T83" s="13"/>
      <c r="U83" s="13"/>
    </row>
    <row r="84" spans="1:21" ht="21" customHeight="1">
      <c r="A84" s="35"/>
      <c r="B84" s="40" t="s">
        <v>402</v>
      </c>
      <c r="C84" s="4"/>
      <c r="D84" s="71">
        <v>58338</v>
      </c>
      <c r="E84" s="71">
        <v>0</v>
      </c>
      <c r="F84" s="71">
        <v>0</v>
      </c>
      <c r="G84" s="71">
        <v>44</v>
      </c>
      <c r="H84" s="71">
        <v>58382</v>
      </c>
      <c r="I84" s="71">
        <v>1694</v>
      </c>
      <c r="J84" s="71">
        <v>0</v>
      </c>
      <c r="K84" s="71">
        <v>39211</v>
      </c>
      <c r="L84" s="71">
        <v>20865</v>
      </c>
      <c r="M84" s="20"/>
      <c r="N84" s="13"/>
      <c r="P84" s="11"/>
      <c r="Q84" s="10"/>
      <c r="R84" s="13"/>
      <c r="S84" s="13"/>
      <c r="T84" s="13"/>
      <c r="U84" s="13"/>
    </row>
    <row r="85" spans="1:21" ht="21" customHeight="1">
      <c r="A85" s="35"/>
      <c r="B85" s="40" t="s">
        <v>403</v>
      </c>
      <c r="D85" s="71">
        <v>7908</v>
      </c>
      <c r="E85" s="71">
        <v>0</v>
      </c>
      <c r="F85" s="71">
        <v>0</v>
      </c>
      <c r="G85" s="71">
        <v>274</v>
      </c>
      <c r="H85" s="71">
        <v>8182</v>
      </c>
      <c r="I85" s="71">
        <v>12</v>
      </c>
      <c r="J85" s="71">
        <v>5</v>
      </c>
      <c r="K85" s="71">
        <v>5411</v>
      </c>
      <c r="L85" s="71">
        <v>2788</v>
      </c>
      <c r="M85" s="20"/>
      <c r="N85" s="13"/>
      <c r="P85" s="11"/>
      <c r="Q85" s="10"/>
      <c r="R85" s="13"/>
      <c r="S85" s="13"/>
      <c r="T85" s="13"/>
      <c r="U85" s="13"/>
    </row>
    <row r="86" spans="1:21" ht="21" customHeight="1">
      <c r="A86" s="35"/>
      <c r="B86" s="40" t="s">
        <v>404</v>
      </c>
      <c r="D86" s="71">
        <v>16199</v>
      </c>
      <c r="E86" s="71">
        <v>0</v>
      </c>
      <c r="F86" s="71">
        <v>0</v>
      </c>
      <c r="G86" s="71">
        <v>488</v>
      </c>
      <c r="H86" s="71">
        <v>16687</v>
      </c>
      <c r="I86" s="71">
        <v>229</v>
      </c>
      <c r="J86" s="71">
        <v>60</v>
      </c>
      <c r="K86" s="71">
        <v>12636</v>
      </c>
      <c r="L86" s="71">
        <v>4340</v>
      </c>
      <c r="M86" s="20"/>
      <c r="N86" s="13"/>
      <c r="P86" s="10"/>
      <c r="Q86" s="10"/>
      <c r="R86" s="13"/>
      <c r="S86" s="13"/>
      <c r="T86" s="13"/>
      <c r="U86" s="13"/>
    </row>
    <row r="87" spans="1:21" ht="21" customHeight="1">
      <c r="A87" s="35"/>
      <c r="B87" s="40" t="s">
        <v>405</v>
      </c>
      <c r="D87" s="71">
        <v>3601</v>
      </c>
      <c r="E87" s="71">
        <v>0</v>
      </c>
      <c r="F87" s="71">
        <v>0</v>
      </c>
      <c r="G87" s="71">
        <v>0</v>
      </c>
      <c r="H87" s="71">
        <v>3601</v>
      </c>
      <c r="I87" s="71">
        <v>106</v>
      </c>
      <c r="J87" s="71">
        <v>0</v>
      </c>
      <c r="K87" s="71">
        <v>2660</v>
      </c>
      <c r="L87" s="71">
        <v>1047</v>
      </c>
      <c r="M87" s="20"/>
      <c r="N87" s="13"/>
      <c r="P87" s="11"/>
      <c r="Q87" s="10"/>
      <c r="R87" s="13"/>
      <c r="S87" s="13"/>
      <c r="T87" s="13"/>
      <c r="U87" s="13"/>
    </row>
    <row r="88" spans="1:21" ht="21" customHeight="1">
      <c r="A88" s="35"/>
      <c r="B88" s="40" t="s">
        <v>406</v>
      </c>
      <c r="C88" s="4"/>
      <c r="D88" s="71">
        <v>43429</v>
      </c>
      <c r="E88" s="71">
        <v>338</v>
      </c>
      <c r="F88" s="71">
        <v>0</v>
      </c>
      <c r="G88" s="71">
        <v>7</v>
      </c>
      <c r="H88" s="71">
        <v>43774</v>
      </c>
      <c r="I88" s="71">
        <v>360</v>
      </c>
      <c r="J88" s="71">
        <v>70</v>
      </c>
      <c r="K88" s="71">
        <v>28312</v>
      </c>
      <c r="L88" s="71">
        <v>15892</v>
      </c>
      <c r="M88" s="20"/>
      <c r="N88" s="13"/>
      <c r="P88" s="10"/>
      <c r="Q88" s="10"/>
      <c r="R88" s="13"/>
      <c r="S88" s="13"/>
      <c r="T88" s="13"/>
      <c r="U88" s="13"/>
    </row>
    <row r="89" spans="1:21" ht="21" customHeight="1">
      <c r="A89" s="35"/>
      <c r="B89" s="39" t="s">
        <v>407</v>
      </c>
      <c r="D89" s="70">
        <f t="shared" ref="D89" si="106">D90</f>
        <v>874462</v>
      </c>
      <c r="E89" s="70">
        <f t="shared" ref="E89" si="107">E90</f>
        <v>0</v>
      </c>
      <c r="F89" s="70">
        <f t="shared" ref="F89" si="108">F90</f>
        <v>0</v>
      </c>
      <c r="G89" s="70">
        <f t="shared" ref="G89" si="109">G90</f>
        <v>2475</v>
      </c>
      <c r="H89" s="70">
        <f t="shared" ref="H89" si="110">H90</f>
        <v>876937</v>
      </c>
      <c r="I89" s="70">
        <f t="shared" ref="I89" si="111">I90</f>
        <v>107</v>
      </c>
      <c r="J89" s="70">
        <f t="shared" ref="J89" si="112">J90</f>
        <v>957</v>
      </c>
      <c r="K89" s="70">
        <f t="shared" ref="K89" si="113">K90</f>
        <v>815249</v>
      </c>
      <c r="L89" s="70">
        <f t="shared" ref="L89" si="114">L90</f>
        <v>62752</v>
      </c>
      <c r="M89" s="20"/>
      <c r="N89" s="13"/>
      <c r="P89" s="11"/>
      <c r="Q89" s="10"/>
      <c r="R89" s="13"/>
      <c r="S89" s="13"/>
      <c r="T89" s="13"/>
      <c r="U89" s="13"/>
    </row>
    <row r="90" spans="1:21" ht="21" customHeight="1">
      <c r="A90" s="35"/>
      <c r="B90" s="40" t="s">
        <v>408</v>
      </c>
      <c r="D90" s="71">
        <v>874462</v>
      </c>
      <c r="E90" s="71">
        <v>0</v>
      </c>
      <c r="F90" s="71">
        <v>0</v>
      </c>
      <c r="G90" s="71">
        <v>2475</v>
      </c>
      <c r="H90" s="71">
        <v>876937</v>
      </c>
      <c r="I90" s="71">
        <v>107</v>
      </c>
      <c r="J90" s="71">
        <v>957</v>
      </c>
      <c r="K90" s="71">
        <v>815249</v>
      </c>
      <c r="L90" s="71">
        <v>62752</v>
      </c>
      <c r="M90" s="20"/>
      <c r="N90" s="13"/>
      <c r="P90" s="11"/>
      <c r="Q90" s="10"/>
      <c r="R90" s="13"/>
      <c r="S90" s="13"/>
      <c r="T90" s="13"/>
      <c r="U90" s="13"/>
    </row>
    <row r="91" spans="1:21" ht="21" customHeight="1">
      <c r="A91" s="35"/>
      <c r="B91" s="39" t="s">
        <v>409</v>
      </c>
      <c r="D91" s="70">
        <f t="shared" ref="D91" si="115">D92+D93+D94</f>
        <v>324514</v>
      </c>
      <c r="E91" s="70">
        <f t="shared" ref="E91" si="116">E92+E93+E94</f>
        <v>0</v>
      </c>
      <c r="F91" s="70">
        <f t="shared" ref="F91" si="117">F92+F93+F94</f>
        <v>0</v>
      </c>
      <c r="G91" s="70">
        <f t="shared" ref="G91" si="118">G92+G93+G94</f>
        <v>8730</v>
      </c>
      <c r="H91" s="70">
        <f t="shared" ref="H91" si="119">H92+H93+H94</f>
        <v>333244</v>
      </c>
      <c r="I91" s="70">
        <f t="shared" ref="I91" si="120">I92+I93+I94</f>
        <v>1854</v>
      </c>
      <c r="J91" s="70">
        <f t="shared" ref="J91" si="121">J92+J93+J94</f>
        <v>2395</v>
      </c>
      <c r="K91" s="70">
        <f t="shared" ref="K91" si="122">K92+K93+K94</f>
        <v>250803</v>
      </c>
      <c r="L91" s="70">
        <f t="shared" ref="L91" si="123">L92+L93+L94</f>
        <v>86690</v>
      </c>
      <c r="M91" s="20"/>
      <c r="N91" s="13"/>
      <c r="P91" s="11"/>
      <c r="Q91" s="10"/>
      <c r="R91" s="13"/>
      <c r="S91" s="13"/>
      <c r="T91" s="13"/>
      <c r="U91" s="13"/>
    </row>
    <row r="92" spans="1:21" ht="21" customHeight="1">
      <c r="A92" s="35"/>
      <c r="B92" s="40" t="s">
        <v>410</v>
      </c>
      <c r="C92" s="4"/>
      <c r="D92" s="71">
        <v>110452</v>
      </c>
      <c r="E92" s="71">
        <v>0</v>
      </c>
      <c r="F92" s="71">
        <v>0</v>
      </c>
      <c r="G92" s="71">
        <v>6521</v>
      </c>
      <c r="H92" s="71">
        <v>116973</v>
      </c>
      <c r="I92" s="71">
        <v>-221</v>
      </c>
      <c r="J92" s="71">
        <v>1379</v>
      </c>
      <c r="K92" s="71">
        <v>78218</v>
      </c>
      <c r="L92" s="71">
        <v>39913</v>
      </c>
      <c r="M92" s="20"/>
      <c r="N92" s="13"/>
      <c r="P92" s="10"/>
      <c r="Q92" s="10"/>
      <c r="R92" s="13"/>
      <c r="S92" s="13"/>
      <c r="T92" s="13"/>
      <c r="U92" s="13"/>
    </row>
    <row r="93" spans="1:21" ht="21" customHeight="1">
      <c r="A93" s="35"/>
      <c r="B93" s="40" t="s">
        <v>411</v>
      </c>
      <c r="D93" s="71">
        <v>135374</v>
      </c>
      <c r="E93" s="71">
        <v>0</v>
      </c>
      <c r="F93" s="71">
        <v>0</v>
      </c>
      <c r="G93" s="71">
        <v>80</v>
      </c>
      <c r="H93" s="71">
        <v>135454</v>
      </c>
      <c r="I93" s="71">
        <v>3743</v>
      </c>
      <c r="J93" s="71">
        <v>884</v>
      </c>
      <c r="K93" s="71">
        <v>111733</v>
      </c>
      <c r="L93" s="71">
        <v>28348</v>
      </c>
      <c r="M93" s="20"/>
      <c r="N93" s="13"/>
      <c r="P93" s="11"/>
      <c r="Q93" s="10"/>
      <c r="R93" s="13"/>
      <c r="S93" s="13"/>
      <c r="T93" s="13"/>
      <c r="U93" s="13"/>
    </row>
    <row r="94" spans="1:21" ht="21" customHeight="1">
      <c r="A94" s="35"/>
      <c r="B94" s="40" t="s">
        <v>412</v>
      </c>
      <c r="D94" s="71">
        <v>78688</v>
      </c>
      <c r="E94" s="71">
        <v>0</v>
      </c>
      <c r="F94" s="71">
        <v>0</v>
      </c>
      <c r="G94" s="71">
        <v>2129</v>
      </c>
      <c r="H94" s="71">
        <v>80817</v>
      </c>
      <c r="I94" s="71">
        <v>-1668</v>
      </c>
      <c r="J94" s="71">
        <v>132</v>
      </c>
      <c r="K94" s="71">
        <v>60852</v>
      </c>
      <c r="L94" s="71">
        <v>18429</v>
      </c>
      <c r="M94" s="20"/>
      <c r="N94" s="13"/>
      <c r="P94" s="11"/>
      <c r="Q94" s="10"/>
      <c r="R94" s="13"/>
      <c r="S94" s="13"/>
      <c r="T94" s="13"/>
      <c r="U94" s="13"/>
    </row>
    <row r="95" spans="1:21" ht="21" customHeight="1">
      <c r="A95" s="35"/>
      <c r="B95" s="39" t="s">
        <v>413</v>
      </c>
      <c r="D95" s="70">
        <f t="shared" ref="D95" si="124">D96+D97+D98+D99+D100</f>
        <v>1053248</v>
      </c>
      <c r="E95" s="70">
        <f t="shared" ref="E95" si="125">E96+E97+E98+E99+E100</f>
        <v>31</v>
      </c>
      <c r="F95" s="70">
        <f t="shared" ref="F95" si="126">F96+F97+F98+F99+F100</f>
        <v>120</v>
      </c>
      <c r="G95" s="70">
        <f t="shared" ref="G95" si="127">G96+G97+G98+G99+G100</f>
        <v>16546</v>
      </c>
      <c r="H95" s="70">
        <f t="shared" ref="H95" si="128">H96+H97+H98+H99+H100</f>
        <v>1069945</v>
      </c>
      <c r="I95" s="70">
        <f t="shared" ref="I95" si="129">I96+I97+I98+I99+I100</f>
        <v>17775</v>
      </c>
      <c r="J95" s="70">
        <f t="shared" ref="J95" si="130">J96+J97+J98+J99+J100</f>
        <v>2902</v>
      </c>
      <c r="K95" s="70">
        <f t="shared" ref="K95" si="131">K96+K97+K98+K99+K100</f>
        <v>737381</v>
      </c>
      <c r="L95" s="70">
        <f t="shared" ref="L95" si="132">L96+L97+L98+L99+L100</f>
        <v>353241</v>
      </c>
      <c r="M95" s="20"/>
      <c r="N95" s="13"/>
      <c r="P95" s="11"/>
      <c r="Q95" s="10"/>
      <c r="R95" s="13"/>
      <c r="S95" s="13"/>
      <c r="T95" s="13"/>
      <c r="U95" s="13"/>
    </row>
    <row r="96" spans="1:21" ht="21" customHeight="1">
      <c r="A96" s="35"/>
      <c r="B96" s="40" t="s">
        <v>414</v>
      </c>
      <c r="C96" s="4"/>
      <c r="D96" s="71">
        <v>10333</v>
      </c>
      <c r="E96" s="71">
        <v>0</v>
      </c>
      <c r="F96" s="71">
        <v>0</v>
      </c>
      <c r="G96" s="71">
        <v>135</v>
      </c>
      <c r="H96" s="71">
        <v>10468</v>
      </c>
      <c r="I96" s="71">
        <v>422</v>
      </c>
      <c r="J96" s="71">
        <v>66</v>
      </c>
      <c r="K96" s="71">
        <v>6721</v>
      </c>
      <c r="L96" s="71">
        <v>4235</v>
      </c>
      <c r="M96" s="20"/>
      <c r="N96" s="13"/>
      <c r="P96" s="11"/>
      <c r="Q96" s="10"/>
      <c r="R96" s="13"/>
      <c r="S96" s="13"/>
      <c r="T96" s="13"/>
      <c r="U96" s="13"/>
    </row>
    <row r="97" spans="1:21" ht="21" customHeight="1">
      <c r="A97" s="35"/>
      <c r="B97" s="40" t="s">
        <v>415</v>
      </c>
      <c r="D97" s="71">
        <v>388072</v>
      </c>
      <c r="E97" s="71">
        <v>31</v>
      </c>
      <c r="F97" s="71">
        <v>120</v>
      </c>
      <c r="G97" s="71">
        <v>3964</v>
      </c>
      <c r="H97" s="71">
        <v>392187</v>
      </c>
      <c r="I97" s="71">
        <v>6006</v>
      </c>
      <c r="J97" s="71">
        <v>876</v>
      </c>
      <c r="K97" s="71">
        <v>277411</v>
      </c>
      <c r="L97" s="71">
        <v>121658</v>
      </c>
      <c r="M97" s="20"/>
      <c r="N97" s="13"/>
      <c r="P97" s="11"/>
      <c r="Q97" s="10"/>
      <c r="R97" s="13"/>
      <c r="S97" s="13"/>
      <c r="T97" s="13"/>
      <c r="U97" s="13"/>
    </row>
    <row r="98" spans="1:21" ht="21" customHeight="1">
      <c r="A98" s="35"/>
      <c r="B98" s="40" t="s">
        <v>416</v>
      </c>
      <c r="D98" s="71">
        <v>20290</v>
      </c>
      <c r="E98" s="71">
        <v>0</v>
      </c>
      <c r="F98" s="71">
        <v>0</v>
      </c>
      <c r="G98" s="71">
        <v>101</v>
      </c>
      <c r="H98" s="71">
        <v>20391</v>
      </c>
      <c r="I98" s="71">
        <v>-556</v>
      </c>
      <c r="J98" s="71">
        <v>158</v>
      </c>
      <c r="K98" s="71">
        <v>10049</v>
      </c>
      <c r="L98" s="71">
        <v>9944</v>
      </c>
      <c r="M98" s="20"/>
      <c r="N98" s="13"/>
      <c r="P98" s="10"/>
      <c r="Q98" s="10"/>
      <c r="R98" s="13"/>
      <c r="S98" s="13"/>
      <c r="T98" s="13"/>
      <c r="U98" s="13"/>
    </row>
    <row r="99" spans="1:21" ht="21" customHeight="1">
      <c r="A99" s="35"/>
      <c r="B99" s="40" t="s">
        <v>417</v>
      </c>
      <c r="D99" s="71">
        <v>258611</v>
      </c>
      <c r="E99" s="71">
        <v>0</v>
      </c>
      <c r="F99" s="71">
        <v>0</v>
      </c>
      <c r="G99" s="71">
        <v>4438</v>
      </c>
      <c r="H99" s="71">
        <v>263049</v>
      </c>
      <c r="I99" s="71">
        <v>4432</v>
      </c>
      <c r="J99" s="71">
        <v>845</v>
      </c>
      <c r="K99" s="71">
        <v>213754</v>
      </c>
      <c r="L99" s="71">
        <v>54572</v>
      </c>
      <c r="M99" s="20"/>
      <c r="N99" s="13"/>
      <c r="P99" s="11"/>
      <c r="Q99" s="10"/>
      <c r="R99" s="13"/>
      <c r="S99" s="13"/>
      <c r="T99" s="13"/>
      <c r="U99" s="13"/>
    </row>
    <row r="100" spans="1:21" ht="21" customHeight="1">
      <c r="A100" s="35"/>
      <c r="B100" s="40" t="s">
        <v>418</v>
      </c>
      <c r="D100" s="71">
        <v>375942</v>
      </c>
      <c r="E100" s="71">
        <v>0</v>
      </c>
      <c r="F100" s="71">
        <v>0</v>
      </c>
      <c r="G100" s="71">
        <v>7908</v>
      </c>
      <c r="H100" s="71">
        <v>383850</v>
      </c>
      <c r="I100" s="71">
        <v>7471</v>
      </c>
      <c r="J100" s="71">
        <v>957</v>
      </c>
      <c r="K100" s="71">
        <v>229446</v>
      </c>
      <c r="L100" s="71">
        <v>162832</v>
      </c>
      <c r="M100" s="20"/>
      <c r="N100" s="13"/>
      <c r="P100" s="11"/>
      <c r="Q100" s="10"/>
      <c r="R100" s="13"/>
      <c r="S100" s="13"/>
      <c r="T100" s="13"/>
      <c r="U100" s="13"/>
    </row>
    <row r="101" spans="1:21" ht="21" customHeight="1">
      <c r="A101" s="35"/>
      <c r="B101" s="39" t="s">
        <v>419</v>
      </c>
      <c r="C101" s="4"/>
      <c r="D101" s="70">
        <f t="shared" ref="D101" si="133">D102+D103+D104+D105+D106</f>
        <v>142417</v>
      </c>
      <c r="E101" s="70">
        <f t="shared" ref="E101" si="134">E102+E103+E104+E105+E106</f>
        <v>1</v>
      </c>
      <c r="F101" s="70">
        <f t="shared" ref="F101" si="135">F102+F103+F104+F105+F106</f>
        <v>0</v>
      </c>
      <c r="G101" s="70">
        <f t="shared" ref="G101" si="136">G102+G103+G104+G105+G106</f>
        <v>364</v>
      </c>
      <c r="H101" s="70">
        <f t="shared" ref="H101" si="137">H102+H103+H104+H105+H106</f>
        <v>142782</v>
      </c>
      <c r="I101" s="70">
        <f t="shared" ref="I101" si="138">I102+I103+I104+I105+I106</f>
        <v>2728</v>
      </c>
      <c r="J101" s="70">
        <f t="shared" ref="J101" si="139">J102+J103+J104+J105+J106</f>
        <v>90</v>
      </c>
      <c r="K101" s="70">
        <f t="shared" ref="K101" si="140">K102+K103+K104+K105+K106</f>
        <v>99229</v>
      </c>
      <c r="L101" s="70">
        <f t="shared" ref="L101" si="141">L102+L103+L104+L105+L106</f>
        <v>46371</v>
      </c>
      <c r="M101" s="20"/>
      <c r="N101" s="13"/>
      <c r="P101" s="11"/>
      <c r="Q101" s="10"/>
      <c r="R101" s="13"/>
      <c r="S101" s="13"/>
      <c r="T101" s="13"/>
      <c r="U101" s="13"/>
    </row>
    <row r="102" spans="1:21" ht="21" customHeight="1">
      <c r="A102" s="35"/>
      <c r="B102" s="40" t="s">
        <v>420</v>
      </c>
      <c r="D102" s="71">
        <v>25687</v>
      </c>
      <c r="E102" s="71">
        <v>0</v>
      </c>
      <c r="F102" s="71">
        <v>0</v>
      </c>
      <c r="G102" s="71">
        <v>0</v>
      </c>
      <c r="H102" s="71">
        <v>25687</v>
      </c>
      <c r="I102" s="71">
        <v>-202</v>
      </c>
      <c r="J102" s="71">
        <v>22</v>
      </c>
      <c r="K102" s="71">
        <v>16333</v>
      </c>
      <c r="L102" s="71">
        <v>9174</v>
      </c>
      <c r="M102" s="20"/>
      <c r="N102" s="13"/>
      <c r="P102" s="11"/>
      <c r="Q102" s="10"/>
      <c r="R102" s="13"/>
      <c r="S102" s="13"/>
      <c r="T102" s="13"/>
      <c r="U102" s="13"/>
    </row>
    <row r="103" spans="1:21" ht="21" customHeight="1">
      <c r="A103" s="35"/>
      <c r="B103" s="40" t="s">
        <v>421</v>
      </c>
      <c r="C103" s="4"/>
      <c r="D103" s="71">
        <v>14139</v>
      </c>
      <c r="E103" s="71">
        <v>0</v>
      </c>
      <c r="F103" s="71">
        <v>0</v>
      </c>
      <c r="G103" s="71">
        <v>149</v>
      </c>
      <c r="H103" s="71">
        <v>14288</v>
      </c>
      <c r="I103" s="71">
        <v>-38</v>
      </c>
      <c r="J103" s="71">
        <v>13</v>
      </c>
      <c r="K103" s="71">
        <v>9045</v>
      </c>
      <c r="L103" s="71">
        <v>5218</v>
      </c>
      <c r="M103" s="20"/>
      <c r="N103" s="13"/>
      <c r="P103" s="11"/>
      <c r="Q103" s="10"/>
      <c r="R103" s="13"/>
      <c r="S103" s="13"/>
      <c r="T103" s="13"/>
      <c r="U103" s="13"/>
    </row>
    <row r="104" spans="1:21" ht="21" customHeight="1">
      <c r="A104" s="35"/>
      <c r="B104" s="40" t="s">
        <v>422</v>
      </c>
      <c r="C104" s="4"/>
      <c r="D104" s="71">
        <v>2460</v>
      </c>
      <c r="E104" s="71">
        <v>0</v>
      </c>
      <c r="F104" s="71">
        <v>0</v>
      </c>
      <c r="G104" s="71">
        <v>0</v>
      </c>
      <c r="H104" s="71">
        <v>2460</v>
      </c>
      <c r="I104" s="71">
        <v>6</v>
      </c>
      <c r="J104" s="71">
        <v>0</v>
      </c>
      <c r="K104" s="71">
        <v>1823</v>
      </c>
      <c r="L104" s="71">
        <v>643</v>
      </c>
      <c r="M104" s="20"/>
      <c r="N104" s="13"/>
      <c r="P104" s="10"/>
      <c r="Q104" s="10"/>
      <c r="R104" s="13"/>
      <c r="S104" s="13"/>
      <c r="T104" s="13"/>
      <c r="U104" s="13"/>
    </row>
    <row r="105" spans="1:21" ht="21" customHeight="1">
      <c r="A105" s="35"/>
      <c r="B105" s="40" t="s">
        <v>423</v>
      </c>
      <c r="D105" s="71">
        <v>70482</v>
      </c>
      <c r="E105" s="71">
        <v>0</v>
      </c>
      <c r="F105" s="71">
        <v>0</v>
      </c>
      <c r="G105" s="71">
        <v>194</v>
      </c>
      <c r="H105" s="71">
        <v>70676</v>
      </c>
      <c r="I105" s="71">
        <v>1156</v>
      </c>
      <c r="J105" s="71">
        <v>19</v>
      </c>
      <c r="K105" s="71">
        <v>50065</v>
      </c>
      <c r="L105" s="71">
        <v>21786</v>
      </c>
      <c r="M105" s="20"/>
      <c r="N105" s="13"/>
      <c r="P105" s="11"/>
      <c r="Q105" s="10"/>
      <c r="R105" s="13"/>
      <c r="S105" s="13"/>
      <c r="T105" s="13"/>
      <c r="U105" s="13"/>
    </row>
    <row r="106" spans="1:21" ht="21" customHeight="1">
      <c r="A106" s="35"/>
      <c r="B106" s="40" t="s">
        <v>424</v>
      </c>
      <c r="D106" s="71">
        <v>29649</v>
      </c>
      <c r="E106" s="71">
        <v>1</v>
      </c>
      <c r="F106" s="71">
        <v>0</v>
      </c>
      <c r="G106" s="71">
        <v>21</v>
      </c>
      <c r="H106" s="71">
        <v>29671</v>
      </c>
      <c r="I106" s="71">
        <v>1806</v>
      </c>
      <c r="J106" s="71">
        <v>36</v>
      </c>
      <c r="K106" s="71">
        <v>21963</v>
      </c>
      <c r="L106" s="71">
        <v>9550</v>
      </c>
      <c r="M106" s="20"/>
      <c r="N106" s="13"/>
      <c r="P106" s="11"/>
      <c r="Q106" s="10"/>
      <c r="R106" s="13"/>
      <c r="S106" s="13"/>
      <c r="T106" s="13"/>
      <c r="U106" s="13"/>
    </row>
    <row r="107" spans="1:21" ht="21" customHeight="1">
      <c r="A107" s="35"/>
      <c r="B107" s="39" t="s">
        <v>425</v>
      </c>
      <c r="D107" s="70">
        <f t="shared" ref="D107" si="142">D108+D109+D110+D111+D112+D113+D114+D115+D116</f>
        <v>1622154</v>
      </c>
      <c r="E107" s="70">
        <f t="shared" ref="E107" si="143">E108+E109+E110+E111+E112+E113+E114+E115+E116</f>
        <v>715</v>
      </c>
      <c r="F107" s="70">
        <f t="shared" ref="F107" si="144">F108+F109+F110+F111+F112+F113+F114+F115+F116</f>
        <v>25</v>
      </c>
      <c r="G107" s="70">
        <f t="shared" ref="G107" si="145">G108+G109+G110+G111+G112+G113+G114+G115+G116</f>
        <v>15615</v>
      </c>
      <c r="H107" s="70">
        <f t="shared" ref="H107" si="146">H108+H109+H110+H111+H112+H113+H114+H115+H116</f>
        <v>1638509</v>
      </c>
      <c r="I107" s="70">
        <f t="shared" ref="I107" si="147">I108+I109+I110+I111+I112+I113+I114+I115+I116</f>
        <v>30113</v>
      </c>
      <c r="J107" s="70">
        <f t="shared" ref="J107" si="148">J108+J109+J110+J111+J112+J113+J114+J115+J116</f>
        <v>5615</v>
      </c>
      <c r="K107" s="70">
        <f t="shared" ref="K107" si="149">K108+K109+K110+K111+K112+K113+K114+K115+K116</f>
        <v>1027523</v>
      </c>
      <c r="L107" s="70">
        <f t="shared" ref="L107" si="150">L108+L109+L110+L111+L112+L113+L114+L115+L116</f>
        <v>646714</v>
      </c>
      <c r="M107" s="20"/>
      <c r="N107" s="13"/>
      <c r="P107" s="11"/>
      <c r="Q107" s="10"/>
      <c r="R107" s="13"/>
      <c r="S107" s="13"/>
      <c r="T107" s="13"/>
      <c r="U107" s="13"/>
    </row>
    <row r="108" spans="1:21" ht="21" customHeight="1">
      <c r="A108" s="35"/>
      <c r="B108" s="40" t="s">
        <v>426</v>
      </c>
      <c r="D108" s="71">
        <v>584895</v>
      </c>
      <c r="E108" s="71">
        <v>350</v>
      </c>
      <c r="F108" s="71">
        <v>25</v>
      </c>
      <c r="G108" s="71">
        <v>3471</v>
      </c>
      <c r="H108" s="71">
        <v>588741</v>
      </c>
      <c r="I108" s="71">
        <v>7975</v>
      </c>
      <c r="J108" s="71">
        <v>1381</v>
      </c>
      <c r="K108" s="71">
        <v>337053</v>
      </c>
      <c r="L108" s="71">
        <v>261044</v>
      </c>
      <c r="M108" s="20"/>
      <c r="N108" s="13"/>
      <c r="P108" s="11"/>
      <c r="Q108" s="10"/>
      <c r="R108" s="13"/>
      <c r="S108" s="13"/>
      <c r="T108" s="13"/>
      <c r="U108" s="13"/>
    </row>
    <row r="109" spans="1:21" ht="21" customHeight="1">
      <c r="A109" s="35"/>
      <c r="B109" s="40" t="s">
        <v>427</v>
      </c>
      <c r="D109" s="71">
        <v>147948</v>
      </c>
      <c r="E109" s="71">
        <v>0</v>
      </c>
      <c r="F109" s="71">
        <v>0</v>
      </c>
      <c r="G109" s="71">
        <v>1196</v>
      </c>
      <c r="H109" s="71">
        <v>149144</v>
      </c>
      <c r="I109" s="71">
        <v>2850</v>
      </c>
      <c r="J109" s="71">
        <v>353</v>
      </c>
      <c r="K109" s="71">
        <v>91401</v>
      </c>
      <c r="L109" s="71">
        <v>60946</v>
      </c>
      <c r="M109" s="20"/>
      <c r="N109" s="13"/>
      <c r="P109" s="11"/>
      <c r="Q109" s="10"/>
      <c r="R109" s="13"/>
      <c r="S109" s="13"/>
      <c r="T109" s="13"/>
      <c r="U109" s="13"/>
    </row>
    <row r="110" spans="1:21" ht="21" customHeight="1">
      <c r="A110" s="35"/>
      <c r="B110" s="40" t="s">
        <v>428</v>
      </c>
      <c r="D110" s="71">
        <v>339280</v>
      </c>
      <c r="E110" s="71">
        <v>0</v>
      </c>
      <c r="F110" s="71">
        <v>0</v>
      </c>
      <c r="G110" s="71">
        <v>1631</v>
      </c>
      <c r="H110" s="71">
        <v>340911</v>
      </c>
      <c r="I110" s="71">
        <v>12095</v>
      </c>
      <c r="J110" s="71">
        <v>983</v>
      </c>
      <c r="K110" s="71">
        <v>274348</v>
      </c>
      <c r="L110" s="71">
        <v>79641</v>
      </c>
      <c r="M110" s="20"/>
      <c r="N110" s="13"/>
      <c r="P110" s="11"/>
      <c r="Q110" s="10"/>
      <c r="R110" s="13"/>
      <c r="S110" s="13"/>
      <c r="T110" s="13"/>
      <c r="U110" s="13"/>
    </row>
    <row r="111" spans="1:21" ht="21" customHeight="1">
      <c r="A111" s="35"/>
      <c r="B111" s="40" t="s">
        <v>429</v>
      </c>
      <c r="D111" s="71">
        <v>14864</v>
      </c>
      <c r="E111" s="71">
        <v>0</v>
      </c>
      <c r="F111" s="71">
        <v>0</v>
      </c>
      <c r="G111" s="71">
        <v>867</v>
      </c>
      <c r="H111" s="71">
        <v>15731</v>
      </c>
      <c r="I111" s="71">
        <v>115</v>
      </c>
      <c r="J111" s="71">
        <v>2</v>
      </c>
      <c r="K111" s="71">
        <v>9087</v>
      </c>
      <c r="L111" s="71">
        <v>6761</v>
      </c>
      <c r="M111" s="20"/>
      <c r="N111" s="13"/>
      <c r="P111" s="11"/>
      <c r="Q111" s="10"/>
      <c r="R111" s="13"/>
      <c r="S111" s="13"/>
      <c r="T111" s="13"/>
      <c r="U111" s="13"/>
    </row>
    <row r="112" spans="1:21" ht="21" customHeight="1">
      <c r="A112" s="35"/>
      <c r="B112" s="40" t="s">
        <v>430</v>
      </c>
      <c r="D112" s="71">
        <v>29385</v>
      </c>
      <c r="E112" s="71">
        <v>0</v>
      </c>
      <c r="F112" s="71">
        <v>0</v>
      </c>
      <c r="G112" s="71">
        <v>1012</v>
      </c>
      <c r="H112" s="71">
        <v>30397</v>
      </c>
      <c r="I112" s="71">
        <v>131</v>
      </c>
      <c r="J112" s="71">
        <v>9</v>
      </c>
      <c r="K112" s="71">
        <v>15018</v>
      </c>
      <c r="L112" s="71">
        <v>15519</v>
      </c>
      <c r="M112" s="20"/>
      <c r="N112" s="13"/>
      <c r="P112" s="11"/>
      <c r="Q112" s="10"/>
      <c r="R112" s="13"/>
      <c r="S112" s="13"/>
      <c r="T112" s="13"/>
      <c r="U112" s="13"/>
    </row>
    <row r="113" spans="1:21" ht="21" customHeight="1">
      <c r="A113" s="35"/>
      <c r="B113" s="40" t="s">
        <v>431</v>
      </c>
      <c r="D113" s="71">
        <v>71853</v>
      </c>
      <c r="E113" s="71">
        <v>0</v>
      </c>
      <c r="F113" s="71">
        <v>0</v>
      </c>
      <c r="G113" s="71">
        <v>85</v>
      </c>
      <c r="H113" s="71">
        <v>71938</v>
      </c>
      <c r="I113" s="71">
        <v>1200</v>
      </c>
      <c r="J113" s="71">
        <v>79</v>
      </c>
      <c r="K113" s="71">
        <v>47187</v>
      </c>
      <c r="L113" s="71">
        <v>26030</v>
      </c>
      <c r="M113" s="20"/>
      <c r="N113" s="13"/>
      <c r="P113" s="11"/>
      <c r="Q113" s="10"/>
      <c r="R113" s="13"/>
      <c r="S113" s="13"/>
      <c r="T113" s="13"/>
      <c r="U113" s="13"/>
    </row>
    <row r="114" spans="1:21" ht="21" customHeight="1">
      <c r="A114" s="35"/>
      <c r="B114" s="40" t="s">
        <v>432</v>
      </c>
      <c r="D114" s="71">
        <v>76999</v>
      </c>
      <c r="E114" s="71">
        <v>365</v>
      </c>
      <c r="F114" s="71">
        <v>0</v>
      </c>
      <c r="G114" s="71">
        <v>639</v>
      </c>
      <c r="H114" s="71">
        <v>78003</v>
      </c>
      <c r="I114" s="71">
        <v>2830</v>
      </c>
      <c r="J114" s="71">
        <v>242</v>
      </c>
      <c r="K114" s="71">
        <v>49789</v>
      </c>
      <c r="L114" s="71">
        <v>31286</v>
      </c>
      <c r="M114" s="20"/>
      <c r="N114" s="13"/>
      <c r="P114" s="10"/>
      <c r="Q114" s="10"/>
      <c r="R114" s="13"/>
      <c r="S114" s="13"/>
      <c r="T114" s="13"/>
      <c r="U114" s="13"/>
    </row>
    <row r="115" spans="1:21" ht="21" customHeight="1">
      <c r="A115" s="35"/>
      <c r="B115" s="40" t="s">
        <v>433</v>
      </c>
      <c r="D115" s="71">
        <v>354401</v>
      </c>
      <c r="E115" s="71">
        <v>0</v>
      </c>
      <c r="F115" s="71">
        <v>0</v>
      </c>
      <c r="G115" s="71">
        <v>6110</v>
      </c>
      <c r="H115" s="71">
        <v>360511</v>
      </c>
      <c r="I115" s="71">
        <v>2998</v>
      </c>
      <c r="J115" s="71">
        <v>2566</v>
      </c>
      <c r="K115" s="71">
        <v>203040</v>
      </c>
      <c r="L115" s="71">
        <v>163035</v>
      </c>
      <c r="M115" s="20"/>
      <c r="N115" s="13"/>
      <c r="P115" s="11"/>
      <c r="Q115" s="10"/>
      <c r="R115" s="13"/>
      <c r="S115" s="13"/>
      <c r="T115" s="13"/>
      <c r="U115" s="13"/>
    </row>
    <row r="116" spans="1:21" ht="21" customHeight="1">
      <c r="A116" s="35"/>
      <c r="B116" s="40" t="s">
        <v>434</v>
      </c>
      <c r="C116" s="4"/>
      <c r="D116" s="71">
        <v>2529</v>
      </c>
      <c r="E116" s="71">
        <v>0</v>
      </c>
      <c r="F116" s="71">
        <v>0</v>
      </c>
      <c r="G116" s="71">
        <v>604</v>
      </c>
      <c r="H116" s="71">
        <v>3133</v>
      </c>
      <c r="I116" s="71">
        <v>-81</v>
      </c>
      <c r="J116" s="71">
        <v>0</v>
      </c>
      <c r="K116" s="71">
        <v>600</v>
      </c>
      <c r="L116" s="71">
        <v>2452</v>
      </c>
      <c r="M116" s="20"/>
      <c r="N116" s="13"/>
      <c r="P116" s="11"/>
      <c r="Q116" s="10"/>
      <c r="R116" s="13"/>
      <c r="S116" s="13"/>
      <c r="T116" s="13"/>
      <c r="U116" s="13"/>
    </row>
    <row r="117" spans="1:21" ht="21" customHeight="1">
      <c r="A117" s="35"/>
      <c r="B117" s="39" t="s">
        <v>435</v>
      </c>
      <c r="D117" s="70">
        <f t="shared" ref="D117" si="151">SUM(D118:D120)</f>
        <v>3805</v>
      </c>
      <c r="E117" s="70">
        <f t="shared" ref="E117" si="152">SUM(E118:E120)</f>
        <v>289</v>
      </c>
      <c r="F117" s="70">
        <f t="shared" ref="F117" si="153">SUM(F118:F120)</f>
        <v>0</v>
      </c>
      <c r="G117" s="70">
        <f t="shared" ref="G117" si="154">SUM(G118:G120)</f>
        <v>0</v>
      </c>
      <c r="H117" s="70">
        <f t="shared" ref="H117" si="155">SUM(H118:H120)</f>
        <v>4094</v>
      </c>
      <c r="I117" s="70">
        <f t="shared" ref="I117" si="156">SUM(I118:I120)</f>
        <v>15</v>
      </c>
      <c r="J117" s="70">
        <f t="shared" ref="J117" si="157">SUM(J118:J120)</f>
        <v>0</v>
      </c>
      <c r="K117" s="70">
        <f t="shared" ref="K117" si="158">SUM(K118:K120)</f>
        <v>2216</v>
      </c>
      <c r="L117" s="70">
        <f t="shared" ref="L117" si="159">SUM(L118:L120)</f>
        <v>1893</v>
      </c>
      <c r="M117" s="20"/>
      <c r="N117" s="13"/>
      <c r="P117" s="11"/>
      <c r="Q117" s="10"/>
      <c r="R117" s="13"/>
      <c r="S117" s="13"/>
      <c r="T117" s="13"/>
      <c r="U117" s="13"/>
    </row>
    <row r="118" spans="1:21" ht="21" customHeight="1">
      <c r="A118" s="35"/>
      <c r="B118" s="40" t="s">
        <v>436</v>
      </c>
      <c r="D118" s="71">
        <v>3237</v>
      </c>
      <c r="E118" s="71">
        <v>289</v>
      </c>
      <c r="F118" s="71">
        <v>0</v>
      </c>
      <c r="G118" s="71">
        <v>0</v>
      </c>
      <c r="H118" s="71">
        <v>3526</v>
      </c>
      <c r="I118" s="71">
        <v>4</v>
      </c>
      <c r="J118" s="71">
        <v>0</v>
      </c>
      <c r="K118" s="71">
        <v>1848</v>
      </c>
      <c r="L118" s="71">
        <v>1682</v>
      </c>
      <c r="M118" s="20"/>
      <c r="N118" s="13"/>
      <c r="P118" s="10"/>
      <c r="Q118" s="10"/>
      <c r="R118" s="13"/>
      <c r="S118" s="13"/>
      <c r="T118" s="13"/>
      <c r="U118" s="13"/>
    </row>
    <row r="119" spans="1:21" ht="21" customHeight="1">
      <c r="A119" s="35"/>
      <c r="B119" s="40" t="s">
        <v>437</v>
      </c>
      <c r="D119" s="71">
        <v>81</v>
      </c>
      <c r="E119" s="71">
        <v>0</v>
      </c>
      <c r="F119" s="71">
        <v>0</v>
      </c>
      <c r="G119" s="71">
        <v>0</v>
      </c>
      <c r="H119" s="71">
        <v>81</v>
      </c>
      <c r="I119" s="71">
        <v>-5</v>
      </c>
      <c r="J119" s="71">
        <v>0</v>
      </c>
      <c r="K119" s="71">
        <v>24</v>
      </c>
      <c r="L119" s="71">
        <v>52</v>
      </c>
      <c r="M119" s="20"/>
      <c r="N119" s="13"/>
      <c r="P119" s="11"/>
      <c r="Q119" s="10"/>
      <c r="R119" s="13"/>
      <c r="S119" s="13"/>
      <c r="T119" s="13"/>
      <c r="U119" s="13"/>
    </row>
    <row r="120" spans="1:21" ht="21" customHeight="1">
      <c r="A120" s="35"/>
      <c r="B120" s="40" t="s">
        <v>438</v>
      </c>
      <c r="C120" s="4"/>
      <c r="D120" s="71">
        <v>487</v>
      </c>
      <c r="E120" s="71">
        <v>0</v>
      </c>
      <c r="F120" s="71">
        <v>0</v>
      </c>
      <c r="G120" s="71">
        <v>0</v>
      </c>
      <c r="H120" s="71">
        <v>487</v>
      </c>
      <c r="I120" s="71">
        <v>16</v>
      </c>
      <c r="J120" s="71">
        <v>0</v>
      </c>
      <c r="K120" s="71">
        <v>344</v>
      </c>
      <c r="L120" s="71">
        <v>159</v>
      </c>
      <c r="M120" s="20"/>
      <c r="N120" s="13"/>
      <c r="P120" s="11"/>
      <c r="Q120" s="10"/>
      <c r="R120" s="13"/>
      <c r="S120" s="13"/>
      <c r="T120" s="13"/>
      <c r="U120" s="13"/>
    </row>
    <row r="121" spans="1:21" ht="21" customHeight="1">
      <c r="A121" s="35"/>
      <c r="B121" s="39" t="s">
        <v>439</v>
      </c>
      <c r="D121" s="70">
        <f t="shared" ref="D121" si="160">D122+D123</f>
        <v>108224</v>
      </c>
      <c r="E121" s="70">
        <f t="shared" ref="E121" si="161">E122+E123</f>
        <v>0</v>
      </c>
      <c r="F121" s="70">
        <f t="shared" ref="F121" si="162">F122+F123</f>
        <v>0</v>
      </c>
      <c r="G121" s="70">
        <f t="shared" ref="G121" si="163">G122+G123</f>
        <v>4419</v>
      </c>
      <c r="H121" s="70">
        <f t="shared" ref="H121" si="164">H122+H123</f>
        <v>112643</v>
      </c>
      <c r="I121" s="70">
        <f t="shared" ref="I121" si="165">I122+I123</f>
        <v>5110</v>
      </c>
      <c r="J121" s="70">
        <f t="shared" ref="J121" si="166">J122+J123</f>
        <v>259</v>
      </c>
      <c r="K121" s="70">
        <f t="shared" ref="K121" si="167">K122+K123</f>
        <v>56894</v>
      </c>
      <c r="L121" s="70">
        <f t="shared" ref="L121" si="168">L122+L123</f>
        <v>61118</v>
      </c>
      <c r="M121" s="20"/>
      <c r="N121" s="13"/>
      <c r="P121" s="13"/>
      <c r="Q121" s="13"/>
      <c r="R121" s="13"/>
    </row>
    <row r="122" spans="1:21" ht="21" customHeight="1">
      <c r="A122" s="35"/>
      <c r="B122" s="40" t="s">
        <v>440</v>
      </c>
      <c r="D122" s="71">
        <v>47035</v>
      </c>
      <c r="E122" s="71">
        <v>0</v>
      </c>
      <c r="F122" s="71">
        <v>0</v>
      </c>
      <c r="G122" s="71">
        <v>1731</v>
      </c>
      <c r="H122" s="71">
        <v>48766</v>
      </c>
      <c r="I122" s="71">
        <v>3573</v>
      </c>
      <c r="J122" s="71">
        <v>114</v>
      </c>
      <c r="K122" s="71">
        <v>32608</v>
      </c>
      <c r="L122" s="71">
        <v>19845</v>
      </c>
      <c r="M122" s="20"/>
      <c r="N122" s="13"/>
      <c r="P122" s="13"/>
      <c r="Q122" s="13"/>
      <c r="R122" s="13"/>
    </row>
    <row r="123" spans="1:21" ht="21" customHeight="1">
      <c r="A123" s="35"/>
      <c r="B123" s="40" t="s">
        <v>441</v>
      </c>
      <c r="D123" s="71">
        <v>61189</v>
      </c>
      <c r="E123" s="71">
        <v>0</v>
      </c>
      <c r="F123" s="71">
        <v>0</v>
      </c>
      <c r="G123" s="71">
        <v>2688</v>
      </c>
      <c r="H123" s="71">
        <v>63877</v>
      </c>
      <c r="I123" s="71">
        <v>1537</v>
      </c>
      <c r="J123" s="71">
        <v>145</v>
      </c>
      <c r="K123" s="71">
        <v>24286</v>
      </c>
      <c r="L123" s="71">
        <v>41273</v>
      </c>
      <c r="M123" s="20"/>
      <c r="N123" s="13"/>
    </row>
    <row r="124" spans="1:21" ht="6" customHeight="1">
      <c r="A124" s="21"/>
      <c r="B124" s="24"/>
      <c r="C124" s="22"/>
      <c r="D124" s="22"/>
      <c r="E124" s="22"/>
      <c r="F124" s="22"/>
      <c r="G124" s="22"/>
      <c r="H124" s="22"/>
      <c r="I124" s="22"/>
      <c r="J124" s="22"/>
      <c r="K124" s="22"/>
      <c r="L124" s="22"/>
      <c r="M124" s="24"/>
      <c r="N124" s="13"/>
    </row>
    <row r="125" spans="1:21" ht="13.5" customHeight="1" thickBot="1">
      <c r="K125" s="13"/>
    </row>
    <row r="126" spans="1:21" ht="14.25" customHeight="1" thickTop="1">
      <c r="A126" s="14"/>
      <c r="B126" s="14" t="s">
        <v>562</v>
      </c>
      <c r="C126" s="14"/>
      <c r="D126" s="14"/>
      <c r="E126" s="14"/>
      <c r="F126" s="14"/>
      <c r="G126" s="14"/>
      <c r="H126" s="14"/>
      <c r="I126" s="14"/>
      <c r="J126" s="14"/>
      <c r="K126" s="14"/>
      <c r="L126" s="14"/>
      <c r="M126" s="14"/>
    </row>
    <row r="127" spans="1:21" ht="5.25" customHeight="1">
      <c r="B127" s="16"/>
      <c r="K127" s="13"/>
    </row>
    <row r="128" spans="1:21" ht="12" customHeight="1">
      <c r="B128" s="17" t="s">
        <v>540</v>
      </c>
      <c r="K128" s="13"/>
    </row>
    <row r="129" spans="14:14" ht="19.5" customHeight="1">
      <c r="N129" s="13"/>
    </row>
    <row r="130" spans="14:14" ht="19.5" customHeight="1">
      <c r="N130" s="13"/>
    </row>
    <row r="131" spans="14:14" ht="19.5" customHeight="1">
      <c r="N131" s="13"/>
    </row>
    <row r="132" spans="14:14" ht="19.5" customHeight="1">
      <c r="N132" s="13"/>
    </row>
    <row r="133" spans="14:14" ht="19.5" customHeight="1">
      <c r="N133" s="13"/>
    </row>
    <row r="134" spans="14:14" ht="19.5" customHeight="1">
      <c r="N134" s="13"/>
    </row>
    <row r="135" spans="14:14" ht="19.5" customHeight="1">
      <c r="N135" s="13"/>
    </row>
    <row r="136" spans="14:14" ht="19.5" customHeight="1">
      <c r="N136" s="13"/>
    </row>
    <row r="137" spans="14:14" ht="19.5" customHeight="1">
      <c r="N137" s="13"/>
    </row>
    <row r="138" spans="14:14" ht="19.5" customHeight="1">
      <c r="N138" s="13"/>
    </row>
    <row r="139" spans="14:14" ht="19.5" customHeight="1">
      <c r="N139" s="13"/>
    </row>
    <row r="140" spans="14:14" ht="19.5" customHeight="1">
      <c r="N140" s="13"/>
    </row>
    <row r="141" spans="14:14" ht="19.5" customHeight="1">
      <c r="N141" s="13"/>
    </row>
    <row r="142" spans="14:14" ht="19.5" customHeight="1">
      <c r="N142" s="13"/>
    </row>
    <row r="143" spans="14:14" ht="19.5" customHeight="1">
      <c r="N143" s="13"/>
    </row>
    <row r="144" spans="14:14" ht="19.5" customHeight="1">
      <c r="N144" s="13"/>
    </row>
    <row r="145" spans="14:14" ht="19.5" customHeight="1">
      <c r="N145" s="13"/>
    </row>
    <row r="146" spans="14:14" ht="19.5" customHeight="1">
      <c r="N146" s="13"/>
    </row>
    <row r="147" spans="14:14" ht="19.5" customHeight="1">
      <c r="N147" s="13"/>
    </row>
    <row r="148" spans="14:14" ht="19.5" customHeight="1">
      <c r="N148" s="13"/>
    </row>
    <row r="149" spans="14:14" ht="19.5" customHeight="1">
      <c r="N149" s="13"/>
    </row>
    <row r="150" spans="14:14" ht="19.5" customHeight="1">
      <c r="N150" s="13"/>
    </row>
    <row r="151" spans="14:14" ht="19.5" customHeight="1">
      <c r="N151" s="13"/>
    </row>
    <row r="152" spans="14:14" ht="19.5" customHeight="1">
      <c r="N152" s="13"/>
    </row>
    <row r="153" spans="14:14" ht="19.5" customHeight="1">
      <c r="N153" s="13"/>
    </row>
    <row r="154" spans="14:14" ht="19.5" customHeight="1">
      <c r="N154" s="13"/>
    </row>
    <row r="155" spans="14:14" ht="19.5" customHeight="1">
      <c r="N155" s="13"/>
    </row>
    <row r="156" spans="14:14" ht="19.5" customHeight="1">
      <c r="N156" s="13"/>
    </row>
    <row r="157" spans="14:14" ht="19.5" customHeight="1">
      <c r="N157" s="13"/>
    </row>
    <row r="158" spans="14:14" ht="19.5" customHeight="1">
      <c r="N158" s="13"/>
    </row>
    <row r="159" spans="14:14" ht="19.5" customHeight="1">
      <c r="N159" s="13"/>
    </row>
    <row r="160" spans="14:14" ht="19.5" customHeight="1">
      <c r="N160" s="13"/>
    </row>
    <row r="161" spans="14:14" ht="19.5" customHeight="1">
      <c r="N161" s="13"/>
    </row>
    <row r="162" spans="14:14" ht="19.5" customHeight="1">
      <c r="N162" s="13"/>
    </row>
    <row r="163" spans="14:14" ht="19.5" customHeight="1">
      <c r="N163" s="13"/>
    </row>
    <row r="164" spans="14:14" ht="14.25" customHeight="1">
      <c r="N164" s="13"/>
    </row>
    <row r="165" spans="14:14" ht="19.5" customHeight="1">
      <c r="N165" s="13"/>
    </row>
    <row r="166" spans="14:14" ht="19.5" customHeight="1">
      <c r="N166" s="13"/>
    </row>
    <row r="167" spans="14:14" ht="19.5" customHeight="1">
      <c r="N167" s="13"/>
    </row>
    <row r="168" spans="14:14" ht="19.5" customHeight="1">
      <c r="N168" s="13"/>
    </row>
    <row r="169" spans="14:14" ht="19.5" customHeight="1">
      <c r="N169" s="13"/>
    </row>
    <row r="170" spans="14:14" ht="19.5" customHeight="1">
      <c r="N170" s="13"/>
    </row>
    <row r="171" spans="14:14" ht="19.5" customHeight="1">
      <c r="N171" s="13"/>
    </row>
    <row r="172" spans="14:14" ht="19.5" customHeight="1">
      <c r="N172" s="13"/>
    </row>
    <row r="173" spans="14:14" ht="19.5" customHeight="1">
      <c r="N173" s="13"/>
    </row>
    <row r="174" spans="14:14" ht="19.5" customHeight="1">
      <c r="N174" s="13"/>
    </row>
    <row r="175" spans="14:14" ht="19.5" customHeight="1">
      <c r="N175" s="13"/>
    </row>
    <row r="176" spans="14:14" ht="19.5" customHeight="1">
      <c r="N176" s="13"/>
    </row>
    <row r="177" spans="14:14" ht="19.5" customHeight="1">
      <c r="N177" s="13"/>
    </row>
    <row r="178" spans="14:14" ht="19.5" customHeight="1">
      <c r="N178" s="13"/>
    </row>
    <row r="179" spans="14:14" ht="19.5" customHeight="1">
      <c r="N179" s="13"/>
    </row>
    <row r="180" spans="14:14" ht="14.25" customHeight="1">
      <c r="N180" s="13"/>
    </row>
    <row r="181" spans="14:14" ht="19.5" customHeight="1">
      <c r="N181" s="13"/>
    </row>
    <row r="182" spans="14:14" ht="19.5" customHeight="1">
      <c r="N182" s="13"/>
    </row>
    <row r="183" spans="14:14" ht="19.5" customHeight="1">
      <c r="N183" s="13"/>
    </row>
    <row r="184" spans="14:14" ht="19.5" customHeight="1">
      <c r="N184" s="13"/>
    </row>
    <row r="185" spans="14:14" ht="19.5" customHeight="1">
      <c r="N185" s="13"/>
    </row>
    <row r="186" spans="14:14" ht="19.5" customHeight="1">
      <c r="N186" s="13"/>
    </row>
    <row r="187" spans="14:14" ht="19.5" customHeight="1">
      <c r="N187" s="13"/>
    </row>
    <row r="188" spans="14:14" ht="19.5" customHeight="1">
      <c r="N188" s="13"/>
    </row>
    <row r="189" spans="14:14" ht="19.5" customHeight="1">
      <c r="N189" s="13"/>
    </row>
    <row r="190" spans="14:14" ht="19.5" customHeight="1">
      <c r="N190" s="13"/>
    </row>
    <row r="191" spans="14:14" ht="19.5" customHeight="1">
      <c r="N191" s="13"/>
    </row>
    <row r="192" spans="14:14" ht="19.5" customHeight="1">
      <c r="N192" s="13"/>
    </row>
    <row r="193" spans="14:14" ht="19.5" customHeight="1">
      <c r="N193" s="13"/>
    </row>
    <row r="194" spans="14:14" ht="19.5" customHeight="1">
      <c r="N194" s="13"/>
    </row>
    <row r="195" spans="14:14" ht="19.5" customHeight="1">
      <c r="N195" s="13"/>
    </row>
    <row r="196" spans="14:14" ht="19.5" customHeight="1">
      <c r="N196" s="13"/>
    </row>
    <row r="197" spans="14:14" ht="19.5" customHeight="1">
      <c r="N197" s="13"/>
    </row>
    <row r="198" spans="14:14" ht="19.5" customHeight="1">
      <c r="N198" s="13"/>
    </row>
    <row r="199" spans="14:14" ht="19.5" customHeight="1">
      <c r="N199" s="13"/>
    </row>
    <row r="200" spans="14:14" ht="19.5" customHeight="1">
      <c r="N200" s="13"/>
    </row>
    <row r="201" spans="14:14" ht="19.5" customHeight="1">
      <c r="N201" s="13"/>
    </row>
    <row r="202" spans="14:14" ht="19.5" customHeight="1">
      <c r="N202" s="13"/>
    </row>
    <row r="203" spans="14:14" ht="19.5" customHeight="1">
      <c r="N203" s="13"/>
    </row>
    <row r="204" spans="14:14" ht="19.5" customHeight="1">
      <c r="N204" s="13"/>
    </row>
    <row r="205" spans="14:14" ht="19.5" customHeight="1">
      <c r="N205" s="13"/>
    </row>
    <row r="206" spans="14:14" ht="19.5" customHeight="1">
      <c r="N206" s="13"/>
    </row>
    <row r="207" spans="14:14" ht="19.5" customHeight="1">
      <c r="N207" s="13"/>
    </row>
    <row r="208" spans="14:14" ht="19.5" customHeight="1">
      <c r="N208" s="13"/>
    </row>
    <row r="209" spans="14:14" ht="19.5" customHeight="1">
      <c r="N209" s="13"/>
    </row>
    <row r="210" spans="14:14" ht="19.5" customHeight="1">
      <c r="N210" s="13"/>
    </row>
    <row r="211" spans="14:14" ht="19.5" customHeight="1">
      <c r="N211" s="13"/>
    </row>
    <row r="212" spans="14:14" ht="19.5" customHeight="1">
      <c r="N212" s="13"/>
    </row>
    <row r="213" spans="14:14" ht="19.5" customHeight="1">
      <c r="N213" s="13"/>
    </row>
    <row r="214" spans="14:14" ht="19.5" customHeight="1">
      <c r="N214" s="13"/>
    </row>
    <row r="215" spans="14:14" ht="19.5" customHeight="1">
      <c r="N215" s="13"/>
    </row>
    <row r="216" spans="14:14" ht="19.5" customHeight="1">
      <c r="N216" s="13"/>
    </row>
    <row r="217" spans="14:14" ht="4.5" customHeight="1"/>
    <row r="218" spans="14:14" ht="12.75" customHeight="1"/>
  </sheetData>
  <mergeCells count="5">
    <mergeCell ref="A8:B9"/>
    <mergeCell ref="C8:C9"/>
    <mergeCell ref="B1:D1"/>
    <mergeCell ref="J1:M1"/>
    <mergeCell ref="J2:M2"/>
  </mergeCells>
  <phoneticPr fontId="56" type="noConversion"/>
  <hyperlinks>
    <hyperlink ref="B1" location="'Περιεχόμενα-Contents'!A1" display="Περιεχόμενα - Contents" xr:uid="{00000000-0004-0000-0600-000000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I212"/>
  <sheetViews>
    <sheetView zoomScaleNormal="100" workbookViewId="0">
      <pane ySplit="10" topLeftCell="A11" activePane="bottomLeft" state="frozen"/>
      <selection pane="bottomLeft" activeCell="B2" sqref="B2"/>
    </sheetView>
  </sheetViews>
  <sheetFormatPr defaultColWidth="9.140625" defaultRowHeight="12.75"/>
  <cols>
    <col min="1" max="1" width="0.5703125" style="5" customWidth="1"/>
    <col min="2" max="2" width="8.5703125" style="5" customWidth="1"/>
    <col min="3" max="3" width="0.28515625" style="5" customWidth="1"/>
    <col min="4" max="13" width="15.5703125" style="5" customWidth="1"/>
    <col min="14" max="14" width="0.85546875" style="5" customWidth="1"/>
    <col min="15" max="15" width="15.5703125" style="5" customWidth="1"/>
    <col min="16" max="16" width="1.28515625" style="5" customWidth="1"/>
    <col min="17" max="27" width="9.140625" style="5"/>
    <col min="28" max="28" width="3.42578125" style="5" customWidth="1"/>
    <col min="29" max="16384" width="9.140625" style="5"/>
  </cols>
  <sheetData>
    <row r="1" spans="1:29" ht="12.95" customHeight="1">
      <c r="B1" s="188" t="s">
        <v>71</v>
      </c>
      <c r="C1" s="188"/>
      <c r="D1" s="188"/>
      <c r="E1" s="42"/>
      <c r="F1" s="42"/>
      <c r="G1" s="42"/>
      <c r="H1" s="42"/>
      <c r="I1" s="42"/>
      <c r="J1" s="42"/>
      <c r="K1" s="42"/>
      <c r="L1" s="207" t="s">
        <v>541</v>
      </c>
      <c r="M1" s="207"/>
      <c r="N1" s="207"/>
      <c r="O1" s="207"/>
    </row>
    <row r="2" spans="1:29" ht="12.95" customHeight="1">
      <c r="B2" s="43"/>
      <c r="C2" s="44"/>
      <c r="D2" s="42"/>
      <c r="E2" s="42"/>
      <c r="F2" s="42"/>
      <c r="G2" s="42"/>
      <c r="H2" s="42"/>
      <c r="I2" s="42"/>
      <c r="J2" s="42"/>
      <c r="K2" s="42"/>
      <c r="L2" s="207" t="s">
        <v>557</v>
      </c>
      <c r="M2" s="207"/>
      <c r="N2" s="207"/>
      <c r="O2" s="207"/>
    </row>
    <row r="3" spans="1:29" ht="12.95" customHeight="1">
      <c r="B3" s="43"/>
      <c r="C3" s="44"/>
      <c r="D3" s="42"/>
      <c r="E3" s="42"/>
      <c r="F3" s="42"/>
      <c r="G3" s="42"/>
      <c r="H3" s="42"/>
      <c r="I3" s="42"/>
      <c r="J3" s="42"/>
      <c r="K3" s="42"/>
    </row>
    <row r="4" spans="1:29" s="46" customFormat="1" ht="12.75" customHeight="1">
      <c r="A4" s="45" t="s">
        <v>95</v>
      </c>
    </row>
    <row r="5" spans="1:29" s="46" customFormat="1" ht="12.75" customHeight="1" thickBot="1">
      <c r="A5" s="45" t="s">
        <v>453</v>
      </c>
      <c r="B5" s="174"/>
      <c r="C5" s="174"/>
      <c r="D5" s="174"/>
      <c r="E5" s="174"/>
      <c r="F5" s="174"/>
      <c r="G5" s="174"/>
      <c r="H5" s="174"/>
      <c r="I5" s="174"/>
      <c r="J5" s="174"/>
      <c r="K5" s="174"/>
      <c r="L5" s="174"/>
      <c r="M5" s="174"/>
      <c r="N5" s="174"/>
      <c r="O5" s="174"/>
    </row>
    <row r="6" spans="1:29" s="73" customFormat="1" ht="7.5" customHeight="1" thickTop="1">
      <c r="A6" s="72"/>
    </row>
    <row r="7" spans="1:29" ht="12" customHeight="1">
      <c r="P7" s="67" t="s">
        <v>0</v>
      </c>
    </row>
    <row r="8" spans="1:29" ht="72" customHeight="1">
      <c r="A8" s="189" t="s">
        <v>321</v>
      </c>
      <c r="B8" s="190"/>
      <c r="C8" s="193"/>
      <c r="D8" s="18" t="s">
        <v>36</v>
      </c>
      <c r="E8" s="77" t="s">
        <v>49</v>
      </c>
      <c r="F8" s="77" t="s">
        <v>50</v>
      </c>
      <c r="G8" s="77" t="s">
        <v>51</v>
      </c>
      <c r="H8" s="77" t="s">
        <v>486</v>
      </c>
      <c r="I8" s="18" t="s">
        <v>457</v>
      </c>
      <c r="J8" s="18" t="s">
        <v>515</v>
      </c>
      <c r="K8" s="18" t="s">
        <v>56</v>
      </c>
      <c r="L8" s="18" t="s">
        <v>57</v>
      </c>
      <c r="M8" s="18" t="s">
        <v>570</v>
      </c>
      <c r="N8" s="18"/>
      <c r="O8" s="60" t="s">
        <v>539</v>
      </c>
      <c r="P8" s="19"/>
    </row>
    <row r="9" spans="1:29" ht="36.75" customHeight="1">
      <c r="A9" s="205"/>
      <c r="B9" s="202"/>
      <c r="C9" s="194"/>
      <c r="D9" s="9" t="s">
        <v>48</v>
      </c>
      <c r="E9" s="74" t="s">
        <v>52</v>
      </c>
      <c r="F9" s="74" t="s">
        <v>53</v>
      </c>
      <c r="G9" s="74" t="s">
        <v>54</v>
      </c>
      <c r="H9" s="74" t="s">
        <v>487</v>
      </c>
      <c r="I9" s="9" t="s">
        <v>458</v>
      </c>
      <c r="J9" s="9" t="s">
        <v>55</v>
      </c>
      <c r="K9" s="9" t="s">
        <v>459</v>
      </c>
      <c r="L9" s="75" t="s">
        <v>58</v>
      </c>
      <c r="M9" s="9" t="s">
        <v>571</v>
      </c>
      <c r="N9" s="9"/>
      <c r="O9" s="78" t="s">
        <v>59</v>
      </c>
      <c r="P9" s="20"/>
    </row>
    <row r="10" spans="1:29" ht="19.5" customHeight="1">
      <c r="A10" s="64"/>
      <c r="B10" s="65"/>
      <c r="C10" s="150"/>
      <c r="D10" s="151" t="s">
        <v>84</v>
      </c>
      <c r="E10" s="151" t="s">
        <v>83</v>
      </c>
      <c r="F10" s="151" t="s">
        <v>82</v>
      </c>
      <c r="G10" s="151" t="s">
        <v>85</v>
      </c>
      <c r="H10" s="151" t="s">
        <v>86</v>
      </c>
      <c r="I10" s="151" t="s">
        <v>81</v>
      </c>
      <c r="J10" s="151" t="s">
        <v>80</v>
      </c>
      <c r="K10" s="151" t="s">
        <v>87</v>
      </c>
      <c r="L10" s="152" t="s">
        <v>88</v>
      </c>
      <c r="M10" s="151" t="s">
        <v>90</v>
      </c>
      <c r="N10" s="151"/>
      <c r="O10" s="153" t="s">
        <v>89</v>
      </c>
      <c r="P10" s="154"/>
    </row>
    <row r="11" spans="1:29" ht="21" customHeight="1">
      <c r="A11" s="69"/>
      <c r="B11" s="63" t="s">
        <v>312</v>
      </c>
      <c r="C11" s="4"/>
      <c r="D11" s="70">
        <f t="shared" ref="D11:M11" si="0">D12+D23+D77</f>
        <v>5407742</v>
      </c>
      <c r="E11" s="79">
        <f t="shared" si="0"/>
        <v>1027724</v>
      </c>
      <c r="F11" s="79">
        <f t="shared" si="0"/>
        <v>641734</v>
      </c>
      <c r="G11" s="79">
        <f t="shared" si="0"/>
        <v>321919</v>
      </c>
      <c r="H11" s="79">
        <f t="shared" si="0"/>
        <v>3416365</v>
      </c>
      <c r="I11" s="79">
        <f t="shared" si="0"/>
        <v>21266</v>
      </c>
      <c r="J11" s="79">
        <f t="shared" si="0"/>
        <v>3395099</v>
      </c>
      <c r="K11" s="79">
        <f t="shared" si="0"/>
        <v>1691118</v>
      </c>
      <c r="L11" s="79">
        <f t="shared" si="0"/>
        <v>223755</v>
      </c>
      <c r="M11" s="79">
        <f t="shared" si="0"/>
        <v>1480226</v>
      </c>
      <c r="N11" s="80"/>
      <c r="O11" s="84">
        <f>O12+O23+O77</f>
        <v>127728</v>
      </c>
      <c r="P11" s="19"/>
      <c r="Q11" s="13"/>
      <c r="R11" s="13"/>
    </row>
    <row r="12" spans="1:29" ht="21" customHeight="1">
      <c r="A12" s="35"/>
      <c r="B12" s="39">
        <v>45</v>
      </c>
      <c r="C12" s="4"/>
      <c r="D12" s="70">
        <f t="shared" ref="D12" si="1">D13+D16+D18+D21</f>
        <v>630173</v>
      </c>
      <c r="E12" s="70">
        <f t="shared" ref="E12" si="2">E13+E16+E18+E21</f>
        <v>252525</v>
      </c>
      <c r="F12" s="70">
        <f t="shared" ref="F12" si="3">F13+F16+F18+F21</f>
        <v>44798</v>
      </c>
      <c r="G12" s="70">
        <f t="shared" ref="G12" si="4">G13+G16+G18+G21</f>
        <v>18611</v>
      </c>
      <c r="H12" s="70">
        <f t="shared" ref="H12" si="5">H13+H16+H18+H21</f>
        <v>314239</v>
      </c>
      <c r="I12" s="70">
        <f t="shared" ref="I12" si="6">I13+I16+I18+I21</f>
        <v>2513</v>
      </c>
      <c r="J12" s="70">
        <f t="shared" ref="J12" si="7">J13+J16+J18+J21</f>
        <v>311726</v>
      </c>
      <c r="K12" s="70">
        <f t="shared" ref="K12" si="8">K13+K16+K18+K21</f>
        <v>186576</v>
      </c>
      <c r="L12" s="70">
        <f t="shared" ref="L12" si="9">L13+L16+L18+L21</f>
        <v>17564</v>
      </c>
      <c r="M12" s="70">
        <f t="shared" ref="M12" si="10">M13+M16+M18+M21</f>
        <v>107586</v>
      </c>
      <c r="N12" s="81"/>
      <c r="O12" s="85">
        <f t="shared" ref="O12" si="11">O13+O16+O18+O21</f>
        <v>12608</v>
      </c>
      <c r="P12" s="20"/>
      <c r="Q12" s="13"/>
      <c r="R12" s="13"/>
      <c r="S12" s="13"/>
      <c r="T12" s="13"/>
      <c r="U12" s="13"/>
      <c r="V12" s="13"/>
      <c r="W12" s="13"/>
      <c r="X12" s="13"/>
      <c r="Y12" s="13"/>
      <c r="Z12" s="13"/>
      <c r="AA12" s="13"/>
      <c r="AB12" s="13"/>
      <c r="AC12" s="13"/>
    </row>
    <row r="13" spans="1:29" ht="21" customHeight="1">
      <c r="A13" s="35"/>
      <c r="B13" s="39" t="s">
        <v>332</v>
      </c>
      <c r="D13" s="70">
        <f t="shared" ref="D13" si="12">D14+D15</f>
        <v>217300</v>
      </c>
      <c r="E13" s="70">
        <f t="shared" ref="E13" si="13">E14+E15</f>
        <v>60393</v>
      </c>
      <c r="F13" s="70">
        <f t="shared" ref="F13" si="14">F14+F15</f>
        <v>22288</v>
      </c>
      <c r="G13" s="70">
        <f t="shared" ref="G13" si="15">G14+G15</f>
        <v>6852</v>
      </c>
      <c r="H13" s="70">
        <f t="shared" ref="H13" si="16">H14+H15</f>
        <v>127767</v>
      </c>
      <c r="I13" s="70">
        <f t="shared" ref="I13" si="17">I14+I15</f>
        <v>793</v>
      </c>
      <c r="J13" s="70">
        <f t="shared" ref="J13" si="18">J14+J15</f>
        <v>126974</v>
      </c>
      <c r="K13" s="70">
        <f t="shared" ref="K13" si="19">K14+K15</f>
        <v>54152</v>
      </c>
      <c r="L13" s="70">
        <f t="shared" ref="L13" si="20">L14+L15</f>
        <v>8374</v>
      </c>
      <c r="M13" s="70">
        <f t="shared" ref="M13" si="21">M14+M15</f>
        <v>64448</v>
      </c>
      <c r="N13" s="81"/>
      <c r="O13" s="85">
        <f t="shared" ref="O13" si="22">O14+O15</f>
        <v>9398</v>
      </c>
      <c r="P13" s="20"/>
      <c r="Q13" s="13"/>
      <c r="R13" s="13"/>
    </row>
    <row r="14" spans="1:29" ht="21" customHeight="1">
      <c r="A14" s="35"/>
      <c r="B14" s="40" t="s">
        <v>333</v>
      </c>
      <c r="D14" s="71">
        <v>215173</v>
      </c>
      <c r="E14" s="71">
        <v>59945</v>
      </c>
      <c r="F14" s="71">
        <v>22069</v>
      </c>
      <c r="G14" s="71">
        <v>6814</v>
      </c>
      <c r="H14" s="71">
        <v>126345</v>
      </c>
      <c r="I14" s="71">
        <v>782</v>
      </c>
      <c r="J14" s="71">
        <v>125563</v>
      </c>
      <c r="K14" s="71">
        <v>53650</v>
      </c>
      <c r="L14" s="71">
        <v>8356</v>
      </c>
      <c r="M14" s="71">
        <v>63557</v>
      </c>
      <c r="N14" s="82"/>
      <c r="O14" s="86">
        <v>9350</v>
      </c>
      <c r="P14" s="20"/>
      <c r="Q14" s="13"/>
      <c r="R14" s="13"/>
    </row>
    <row r="15" spans="1:29" ht="21" customHeight="1">
      <c r="A15" s="35"/>
      <c r="B15" s="40" t="s">
        <v>334</v>
      </c>
      <c r="D15" s="71">
        <v>2127</v>
      </c>
      <c r="E15" s="71">
        <v>448</v>
      </c>
      <c r="F15" s="71">
        <v>219</v>
      </c>
      <c r="G15" s="71">
        <v>38</v>
      </c>
      <c r="H15" s="71">
        <v>1422</v>
      </c>
      <c r="I15" s="71">
        <v>11</v>
      </c>
      <c r="J15" s="71">
        <v>1411</v>
      </c>
      <c r="K15" s="71">
        <v>502</v>
      </c>
      <c r="L15" s="71">
        <v>18</v>
      </c>
      <c r="M15" s="71">
        <v>891</v>
      </c>
      <c r="N15" s="82"/>
      <c r="O15" s="86">
        <v>48</v>
      </c>
      <c r="P15" s="20"/>
      <c r="Q15" s="13"/>
      <c r="R15" s="13"/>
    </row>
    <row r="16" spans="1:29" ht="21" customHeight="1">
      <c r="A16" s="35"/>
      <c r="B16" s="39" t="s">
        <v>335</v>
      </c>
      <c r="D16" s="70">
        <f t="shared" ref="D16" si="23">D17</f>
        <v>298075</v>
      </c>
      <c r="E16" s="70">
        <f t="shared" ref="E16" si="24">E17</f>
        <v>173821</v>
      </c>
      <c r="F16" s="70">
        <f t="shared" ref="F16" si="25">F17</f>
        <v>11920</v>
      </c>
      <c r="G16" s="70">
        <f t="shared" ref="G16" si="26">G17</f>
        <v>6584</v>
      </c>
      <c r="H16" s="70">
        <f t="shared" ref="H16" si="27">H17</f>
        <v>105750</v>
      </c>
      <c r="I16" s="70">
        <f t="shared" ref="I16" si="28">I17</f>
        <v>1076</v>
      </c>
      <c r="J16" s="70">
        <f t="shared" ref="J16" si="29">J17</f>
        <v>104674</v>
      </c>
      <c r="K16" s="70">
        <f t="shared" ref="K16" si="30">K17</f>
        <v>84008</v>
      </c>
      <c r="L16" s="70">
        <f t="shared" ref="L16" si="31">L17</f>
        <v>5188</v>
      </c>
      <c r="M16" s="70">
        <f t="shared" ref="M16" si="32">M17</f>
        <v>15478</v>
      </c>
      <c r="N16" s="81"/>
      <c r="O16" s="85">
        <f t="shared" ref="O16" si="33">O17</f>
        <v>1255</v>
      </c>
      <c r="P16" s="20"/>
      <c r="Q16" s="13"/>
      <c r="R16" s="13"/>
    </row>
    <row r="17" spans="1:28" ht="21" customHeight="1">
      <c r="A17" s="35"/>
      <c r="B17" s="40" t="s">
        <v>336</v>
      </c>
      <c r="D17" s="71">
        <v>298075</v>
      </c>
      <c r="E17" s="71">
        <v>173821</v>
      </c>
      <c r="F17" s="71">
        <v>11920</v>
      </c>
      <c r="G17" s="71">
        <v>6584</v>
      </c>
      <c r="H17" s="71">
        <v>105750</v>
      </c>
      <c r="I17" s="71">
        <v>1076</v>
      </c>
      <c r="J17" s="71">
        <v>104674</v>
      </c>
      <c r="K17" s="71">
        <v>84008</v>
      </c>
      <c r="L17" s="71">
        <v>5188</v>
      </c>
      <c r="M17" s="71">
        <v>15478</v>
      </c>
      <c r="N17" s="82"/>
      <c r="O17" s="86">
        <v>1255</v>
      </c>
      <c r="P17" s="20"/>
      <c r="Q17" s="13"/>
      <c r="R17" s="13"/>
    </row>
    <row r="18" spans="1:28" s="4" customFormat="1" ht="21" customHeight="1">
      <c r="A18" s="33"/>
      <c r="B18" s="39" t="s">
        <v>337</v>
      </c>
      <c r="D18" s="70">
        <f t="shared" ref="D18" si="34">D19+D20</f>
        <v>103164</v>
      </c>
      <c r="E18" s="70">
        <f t="shared" ref="E18" si="35">E19+E20</f>
        <v>15089</v>
      </c>
      <c r="F18" s="70">
        <f t="shared" ref="F18" si="36">F19+F20</f>
        <v>9356</v>
      </c>
      <c r="G18" s="70">
        <f t="shared" ref="G18" si="37">G19+G20</f>
        <v>4688</v>
      </c>
      <c r="H18" s="70">
        <f t="shared" ref="H18" si="38">H19+H20</f>
        <v>74031</v>
      </c>
      <c r="I18" s="70">
        <f t="shared" ref="I18" si="39">I19+I20</f>
        <v>575</v>
      </c>
      <c r="J18" s="70">
        <f t="shared" ref="J18" si="40">J19+J20</f>
        <v>73456</v>
      </c>
      <c r="K18" s="70">
        <f t="shared" ref="K18" si="41">K19+K20</f>
        <v>44393</v>
      </c>
      <c r="L18" s="70">
        <f t="shared" ref="L18" si="42">L19+L20</f>
        <v>3178</v>
      </c>
      <c r="M18" s="70">
        <f t="shared" ref="M18" si="43">M19+M20</f>
        <v>25885</v>
      </c>
      <c r="N18" s="81"/>
      <c r="O18" s="85">
        <f t="shared" ref="O18" si="44">O19+O20</f>
        <v>1807</v>
      </c>
      <c r="P18" s="51"/>
      <c r="Q18" s="13"/>
      <c r="R18" s="13"/>
      <c r="AA18" s="5"/>
      <c r="AB18" s="5"/>
    </row>
    <row r="19" spans="1:28" s="4" customFormat="1" ht="21" customHeight="1">
      <c r="A19" s="33"/>
      <c r="B19" s="40" t="s">
        <v>338</v>
      </c>
      <c r="D19" s="71">
        <v>89398</v>
      </c>
      <c r="E19" s="71">
        <v>13552</v>
      </c>
      <c r="F19" s="71">
        <v>8076</v>
      </c>
      <c r="G19" s="71">
        <v>3053</v>
      </c>
      <c r="H19" s="71">
        <v>64717</v>
      </c>
      <c r="I19" s="71">
        <v>446</v>
      </c>
      <c r="J19" s="71">
        <v>64271</v>
      </c>
      <c r="K19" s="71">
        <v>37839</v>
      </c>
      <c r="L19" s="71">
        <v>2827</v>
      </c>
      <c r="M19" s="71">
        <v>23605</v>
      </c>
      <c r="N19" s="82"/>
      <c r="O19" s="86">
        <v>1651</v>
      </c>
      <c r="P19" s="51"/>
      <c r="Q19" s="13"/>
      <c r="R19" s="13"/>
      <c r="AA19" s="5"/>
      <c r="AB19" s="5"/>
    </row>
    <row r="20" spans="1:28" s="4" customFormat="1" ht="21" customHeight="1">
      <c r="A20" s="33"/>
      <c r="B20" s="40" t="s">
        <v>339</v>
      </c>
      <c r="D20" s="71">
        <v>13766</v>
      </c>
      <c r="E20" s="71">
        <v>1537</v>
      </c>
      <c r="F20" s="71">
        <v>1280</v>
      </c>
      <c r="G20" s="71">
        <v>1635</v>
      </c>
      <c r="H20" s="71">
        <v>9314</v>
      </c>
      <c r="I20" s="71">
        <v>129</v>
      </c>
      <c r="J20" s="71">
        <v>9185</v>
      </c>
      <c r="K20" s="71">
        <v>6554</v>
      </c>
      <c r="L20" s="71">
        <v>351</v>
      </c>
      <c r="M20" s="71">
        <v>2280</v>
      </c>
      <c r="N20" s="82"/>
      <c r="O20" s="86">
        <v>156</v>
      </c>
      <c r="P20" s="51"/>
      <c r="Q20" s="13"/>
      <c r="R20" s="13"/>
      <c r="AA20" s="5"/>
      <c r="AB20" s="5"/>
    </row>
    <row r="21" spans="1:28" s="4" customFormat="1" ht="21" customHeight="1">
      <c r="A21" s="33"/>
      <c r="B21" s="39" t="s">
        <v>340</v>
      </c>
      <c r="D21" s="70">
        <f t="shared" ref="D21:O21" si="45">D22</f>
        <v>11634</v>
      </c>
      <c r="E21" s="70">
        <f t="shared" si="45"/>
        <v>3222</v>
      </c>
      <c r="F21" s="70">
        <f t="shared" si="45"/>
        <v>1234</v>
      </c>
      <c r="G21" s="70">
        <f t="shared" si="45"/>
        <v>487</v>
      </c>
      <c r="H21" s="70">
        <f t="shared" si="45"/>
        <v>6691</v>
      </c>
      <c r="I21" s="70">
        <f t="shared" si="45"/>
        <v>69</v>
      </c>
      <c r="J21" s="70">
        <f t="shared" si="45"/>
        <v>6622</v>
      </c>
      <c r="K21" s="70">
        <f t="shared" si="45"/>
        <v>4023</v>
      </c>
      <c r="L21" s="70">
        <f t="shared" si="45"/>
        <v>824</v>
      </c>
      <c r="M21" s="70">
        <f t="shared" si="45"/>
        <v>1775</v>
      </c>
      <c r="N21" s="81"/>
      <c r="O21" s="85">
        <f t="shared" si="45"/>
        <v>148</v>
      </c>
      <c r="P21" s="51"/>
      <c r="Q21" s="13"/>
      <c r="R21" s="13"/>
      <c r="AA21" s="5"/>
      <c r="AB21" s="5"/>
    </row>
    <row r="22" spans="1:28" s="4" customFormat="1" ht="21" customHeight="1">
      <c r="A22" s="33"/>
      <c r="B22" s="40" t="s">
        <v>341</v>
      </c>
      <c r="D22" s="71">
        <v>11634</v>
      </c>
      <c r="E22" s="71">
        <v>3222</v>
      </c>
      <c r="F22" s="71">
        <v>1234</v>
      </c>
      <c r="G22" s="71">
        <v>487</v>
      </c>
      <c r="H22" s="71">
        <v>6691</v>
      </c>
      <c r="I22" s="71">
        <v>69</v>
      </c>
      <c r="J22" s="71">
        <v>6622</v>
      </c>
      <c r="K22" s="71">
        <v>4023</v>
      </c>
      <c r="L22" s="71">
        <v>824</v>
      </c>
      <c r="M22" s="71">
        <v>1775</v>
      </c>
      <c r="N22" s="82"/>
      <c r="O22" s="86">
        <v>148</v>
      </c>
      <c r="P22" s="51"/>
      <c r="Q22" s="13"/>
      <c r="R22" s="13"/>
      <c r="AA22" s="5"/>
      <c r="AB22" s="5"/>
    </row>
    <row r="23" spans="1:28" ht="21" customHeight="1">
      <c r="A23" s="35"/>
      <c r="B23" s="39">
        <v>46</v>
      </c>
      <c r="C23" s="4"/>
      <c r="D23" s="70">
        <f t="shared" ref="D23:M23" si="46">D24+D34+D38+D48+D58+D61+D67+D75</f>
        <v>2635172</v>
      </c>
      <c r="E23" s="70">
        <f t="shared" si="46"/>
        <v>426719</v>
      </c>
      <c r="F23" s="70">
        <f t="shared" si="46"/>
        <v>375661</v>
      </c>
      <c r="G23" s="70">
        <f t="shared" si="46"/>
        <v>86590</v>
      </c>
      <c r="H23" s="70">
        <f t="shared" si="46"/>
        <v>1746202</v>
      </c>
      <c r="I23" s="70">
        <f t="shared" si="46"/>
        <v>9781</v>
      </c>
      <c r="J23" s="70">
        <f t="shared" si="46"/>
        <v>1736421</v>
      </c>
      <c r="K23" s="70">
        <f t="shared" si="46"/>
        <v>747496</v>
      </c>
      <c r="L23" s="70">
        <f t="shared" si="46"/>
        <v>99407</v>
      </c>
      <c r="M23" s="70">
        <f t="shared" si="46"/>
        <v>889518</v>
      </c>
      <c r="N23" s="81"/>
      <c r="O23" s="85">
        <f>O24+O34+O38+O48+O58+O61+O67+O75</f>
        <v>80013</v>
      </c>
      <c r="P23" s="20"/>
      <c r="Q23" s="13"/>
      <c r="R23" s="13"/>
    </row>
    <row r="24" spans="1:28" ht="21" customHeight="1">
      <c r="A24" s="35"/>
      <c r="B24" s="39" t="s">
        <v>342</v>
      </c>
      <c r="D24" s="70">
        <f t="shared" ref="D24" si="47">SUM(D25:D33)</f>
        <v>530350</v>
      </c>
      <c r="E24" s="70">
        <f t="shared" ref="E24" si="48">SUM(E25:E33)</f>
        <v>97781</v>
      </c>
      <c r="F24" s="70">
        <f t="shared" ref="F24" si="49">SUM(F25:F33)</f>
        <v>146159</v>
      </c>
      <c r="G24" s="70">
        <f t="shared" ref="G24" si="50">SUM(G25:G33)</f>
        <v>7204</v>
      </c>
      <c r="H24" s="70">
        <f t="shared" ref="H24" si="51">SUM(H25:H33)</f>
        <v>279206</v>
      </c>
      <c r="I24" s="70">
        <f t="shared" ref="I24" si="52">SUM(I25:I33)</f>
        <v>582</v>
      </c>
      <c r="J24" s="70">
        <f t="shared" ref="J24" si="53">SUM(J25:J33)</f>
        <v>278624</v>
      </c>
      <c r="K24" s="70">
        <f t="shared" ref="K24" si="54">SUM(K25:K33)</f>
        <v>93926</v>
      </c>
      <c r="L24" s="70">
        <f t="shared" ref="L24" si="55">SUM(L25:L33)</f>
        <v>10125</v>
      </c>
      <c r="M24" s="70">
        <f t="shared" ref="M24" si="56">SUM(M25:M33)</f>
        <v>174573</v>
      </c>
      <c r="N24" s="81"/>
      <c r="O24" s="85">
        <f t="shared" ref="O24" si="57">SUM(O25:O33)</f>
        <v>17131</v>
      </c>
      <c r="P24" s="20"/>
      <c r="Q24" s="13"/>
      <c r="R24" s="13"/>
    </row>
    <row r="25" spans="1:28" ht="21" customHeight="1">
      <c r="A25" s="35"/>
      <c r="B25" s="40" t="s">
        <v>343</v>
      </c>
      <c r="D25" s="71">
        <v>26302</v>
      </c>
      <c r="E25" s="71">
        <v>4444</v>
      </c>
      <c r="F25" s="71">
        <v>2347</v>
      </c>
      <c r="G25" s="71">
        <v>116</v>
      </c>
      <c r="H25" s="71">
        <v>19395</v>
      </c>
      <c r="I25" s="71">
        <v>8</v>
      </c>
      <c r="J25" s="71">
        <v>19387</v>
      </c>
      <c r="K25" s="71">
        <v>2248</v>
      </c>
      <c r="L25" s="71">
        <v>144</v>
      </c>
      <c r="M25" s="71">
        <v>16995</v>
      </c>
      <c r="N25" s="82"/>
      <c r="O25" s="86">
        <v>2309</v>
      </c>
      <c r="P25" s="20"/>
      <c r="Q25" s="13"/>
      <c r="R25" s="13"/>
    </row>
    <row r="26" spans="1:28" ht="21" customHeight="1">
      <c r="A26" s="35"/>
      <c r="B26" s="40" t="s">
        <v>344</v>
      </c>
      <c r="D26" s="71">
        <v>115302</v>
      </c>
      <c r="E26" s="71">
        <v>22872</v>
      </c>
      <c r="F26" s="71">
        <v>18595</v>
      </c>
      <c r="G26" s="71">
        <v>2102</v>
      </c>
      <c r="H26" s="71">
        <v>71733</v>
      </c>
      <c r="I26" s="71">
        <v>117</v>
      </c>
      <c r="J26" s="71">
        <v>71616</v>
      </c>
      <c r="K26" s="71">
        <v>22716</v>
      </c>
      <c r="L26" s="71">
        <v>842</v>
      </c>
      <c r="M26" s="71">
        <v>48058</v>
      </c>
      <c r="N26" s="82"/>
      <c r="O26" s="86">
        <v>4674</v>
      </c>
      <c r="P26" s="20"/>
      <c r="Q26" s="13"/>
      <c r="R26" s="13"/>
    </row>
    <row r="27" spans="1:28" ht="21" customHeight="1">
      <c r="A27" s="35"/>
      <c r="B27" s="40" t="s">
        <v>345</v>
      </c>
      <c r="D27" s="71">
        <v>38287</v>
      </c>
      <c r="E27" s="71">
        <v>27268</v>
      </c>
      <c r="F27" s="71">
        <v>1385</v>
      </c>
      <c r="G27" s="71">
        <v>329</v>
      </c>
      <c r="H27" s="71">
        <v>9305</v>
      </c>
      <c r="I27" s="71">
        <v>25</v>
      </c>
      <c r="J27" s="71">
        <v>9280</v>
      </c>
      <c r="K27" s="71">
        <v>3384</v>
      </c>
      <c r="L27" s="71">
        <v>200</v>
      </c>
      <c r="M27" s="71">
        <v>5696</v>
      </c>
      <c r="N27" s="82"/>
      <c r="O27" s="86">
        <v>7</v>
      </c>
      <c r="P27" s="20"/>
      <c r="Q27" s="13"/>
      <c r="R27" s="13"/>
    </row>
    <row r="28" spans="1:28" ht="21" customHeight="1">
      <c r="A28" s="35"/>
      <c r="B28" s="40" t="s">
        <v>346</v>
      </c>
      <c r="D28" s="71">
        <v>123301</v>
      </c>
      <c r="E28" s="71">
        <v>22803</v>
      </c>
      <c r="F28" s="71">
        <v>22284</v>
      </c>
      <c r="G28" s="71">
        <v>1670</v>
      </c>
      <c r="H28" s="71">
        <v>76544</v>
      </c>
      <c r="I28" s="71">
        <v>199</v>
      </c>
      <c r="J28" s="71">
        <v>76345</v>
      </c>
      <c r="K28" s="71">
        <v>33084</v>
      </c>
      <c r="L28" s="71">
        <v>7344</v>
      </c>
      <c r="M28" s="71">
        <v>35917</v>
      </c>
      <c r="N28" s="82"/>
      <c r="O28" s="86">
        <v>6006</v>
      </c>
      <c r="P28" s="20"/>
      <c r="Q28" s="13"/>
      <c r="R28" s="13"/>
    </row>
    <row r="29" spans="1:28" ht="21" customHeight="1">
      <c r="A29" s="35"/>
      <c r="B29" s="40" t="s">
        <v>347</v>
      </c>
      <c r="D29" s="71">
        <v>2204</v>
      </c>
      <c r="E29" s="71">
        <v>43</v>
      </c>
      <c r="F29" s="71">
        <v>154</v>
      </c>
      <c r="G29" s="71">
        <v>14</v>
      </c>
      <c r="H29" s="71">
        <v>1993</v>
      </c>
      <c r="I29" s="71">
        <v>4</v>
      </c>
      <c r="J29" s="71">
        <v>1989</v>
      </c>
      <c r="K29" s="71">
        <v>273</v>
      </c>
      <c r="L29" s="71">
        <v>35</v>
      </c>
      <c r="M29" s="71">
        <v>1681</v>
      </c>
      <c r="N29" s="82"/>
      <c r="O29" s="86">
        <v>0</v>
      </c>
      <c r="P29" s="20"/>
      <c r="Q29" s="13"/>
      <c r="R29" s="13"/>
    </row>
    <row r="30" spans="1:28" ht="21" customHeight="1">
      <c r="A30" s="35"/>
      <c r="B30" s="40" t="s">
        <v>348</v>
      </c>
      <c r="C30" s="4"/>
      <c r="D30" s="71">
        <v>7769</v>
      </c>
      <c r="E30" s="71">
        <v>1220</v>
      </c>
      <c r="F30" s="71">
        <v>1601</v>
      </c>
      <c r="G30" s="71">
        <v>189</v>
      </c>
      <c r="H30" s="71">
        <v>4759</v>
      </c>
      <c r="I30" s="71">
        <v>25</v>
      </c>
      <c r="J30" s="71">
        <v>4734</v>
      </c>
      <c r="K30" s="71">
        <v>1830</v>
      </c>
      <c r="L30" s="71">
        <v>162</v>
      </c>
      <c r="M30" s="71">
        <v>2742</v>
      </c>
      <c r="N30" s="82"/>
      <c r="O30" s="86">
        <v>240</v>
      </c>
      <c r="P30" s="20"/>
      <c r="Q30" s="13"/>
      <c r="R30" s="13"/>
    </row>
    <row r="31" spans="1:28" ht="21" customHeight="1">
      <c r="A31" s="35"/>
      <c r="B31" s="40" t="s">
        <v>349</v>
      </c>
      <c r="D31" s="71">
        <v>140307</v>
      </c>
      <c r="E31" s="71">
        <v>12439</v>
      </c>
      <c r="F31" s="71">
        <v>80308</v>
      </c>
      <c r="G31" s="71">
        <v>1687</v>
      </c>
      <c r="H31" s="71">
        <v>45873</v>
      </c>
      <c r="I31" s="71">
        <v>74</v>
      </c>
      <c r="J31" s="71">
        <v>45799</v>
      </c>
      <c r="K31" s="71">
        <v>11637</v>
      </c>
      <c r="L31" s="71">
        <v>411</v>
      </c>
      <c r="M31" s="71">
        <v>33751</v>
      </c>
      <c r="N31" s="82"/>
      <c r="O31" s="86">
        <v>3447</v>
      </c>
      <c r="P31" s="20"/>
      <c r="Q31" s="13"/>
      <c r="R31" s="13"/>
    </row>
    <row r="32" spans="1:28" ht="21" customHeight="1">
      <c r="A32" s="35"/>
      <c r="B32" s="40" t="s">
        <v>350</v>
      </c>
      <c r="D32" s="71">
        <v>61265</v>
      </c>
      <c r="E32" s="71">
        <v>5850</v>
      </c>
      <c r="F32" s="71">
        <v>15362</v>
      </c>
      <c r="G32" s="71">
        <v>886</v>
      </c>
      <c r="H32" s="71">
        <v>39167</v>
      </c>
      <c r="I32" s="71">
        <v>77</v>
      </c>
      <c r="J32" s="71">
        <v>39090</v>
      </c>
      <c r="K32" s="71">
        <v>15091</v>
      </c>
      <c r="L32" s="71">
        <v>715</v>
      </c>
      <c r="M32" s="71">
        <v>23284</v>
      </c>
      <c r="N32" s="82"/>
      <c r="O32" s="86">
        <v>222</v>
      </c>
      <c r="P32" s="20"/>
      <c r="Q32" s="13"/>
      <c r="R32" s="13"/>
    </row>
    <row r="33" spans="1:18" ht="21" customHeight="1">
      <c r="A33" s="33"/>
      <c r="B33" s="40" t="s">
        <v>351</v>
      </c>
      <c r="C33" s="4"/>
      <c r="D33" s="71">
        <v>15613</v>
      </c>
      <c r="E33" s="71">
        <v>842</v>
      </c>
      <c r="F33" s="71">
        <v>4123</v>
      </c>
      <c r="G33" s="71">
        <v>211</v>
      </c>
      <c r="H33" s="71">
        <v>10437</v>
      </c>
      <c r="I33" s="71">
        <v>53</v>
      </c>
      <c r="J33" s="71">
        <v>10384</v>
      </c>
      <c r="K33" s="71">
        <v>3663</v>
      </c>
      <c r="L33" s="71">
        <v>272</v>
      </c>
      <c r="M33" s="71">
        <v>6449</v>
      </c>
      <c r="N33" s="82"/>
      <c r="O33" s="86">
        <v>226</v>
      </c>
      <c r="P33" s="20"/>
      <c r="Q33" s="13"/>
      <c r="R33" s="13"/>
    </row>
    <row r="34" spans="1:18" ht="21" customHeight="1">
      <c r="A34" s="35"/>
      <c r="B34" s="39" t="s">
        <v>352</v>
      </c>
      <c r="C34" s="4"/>
      <c r="D34" s="70">
        <f t="shared" ref="D34:M34" si="58">SUM(D35:D37)</f>
        <v>20216</v>
      </c>
      <c r="E34" s="70">
        <f t="shared" si="58"/>
        <v>3072</v>
      </c>
      <c r="F34" s="70">
        <f t="shared" si="58"/>
        <v>3244</v>
      </c>
      <c r="G34" s="70">
        <f t="shared" si="58"/>
        <v>812</v>
      </c>
      <c r="H34" s="70">
        <f t="shared" si="58"/>
        <v>13088</v>
      </c>
      <c r="I34" s="70">
        <f t="shared" si="58"/>
        <v>106</v>
      </c>
      <c r="J34" s="70">
        <f t="shared" si="58"/>
        <v>12982</v>
      </c>
      <c r="K34" s="70">
        <f t="shared" si="58"/>
        <v>5947</v>
      </c>
      <c r="L34" s="70">
        <f t="shared" si="58"/>
        <v>1343</v>
      </c>
      <c r="M34" s="70">
        <f t="shared" si="58"/>
        <v>5692</v>
      </c>
      <c r="N34" s="81"/>
      <c r="O34" s="85">
        <f>SUM(O35:O37)</f>
        <v>1785</v>
      </c>
      <c r="P34" s="20"/>
      <c r="Q34" s="13"/>
      <c r="R34" s="13"/>
    </row>
    <row r="35" spans="1:18" ht="21" customHeight="1">
      <c r="A35" s="35"/>
      <c r="B35" s="40" t="s">
        <v>353</v>
      </c>
      <c r="D35" s="71">
        <v>11549</v>
      </c>
      <c r="E35" s="71">
        <v>1657</v>
      </c>
      <c r="F35" s="71">
        <v>2593</v>
      </c>
      <c r="G35" s="71">
        <v>377</v>
      </c>
      <c r="H35" s="71">
        <v>6922</v>
      </c>
      <c r="I35" s="71">
        <v>65</v>
      </c>
      <c r="J35" s="71">
        <v>6857</v>
      </c>
      <c r="K35" s="71">
        <v>2703</v>
      </c>
      <c r="L35" s="71">
        <v>959</v>
      </c>
      <c r="M35" s="71">
        <v>3195</v>
      </c>
      <c r="N35" s="82"/>
      <c r="O35" s="86">
        <v>1663</v>
      </c>
      <c r="P35" s="20"/>
      <c r="Q35" s="13"/>
      <c r="R35" s="13"/>
    </row>
    <row r="36" spans="1:18" ht="21" customHeight="1">
      <c r="A36" s="35"/>
      <c r="B36" s="40" t="s">
        <v>354</v>
      </c>
      <c r="D36" s="71">
        <v>8225</v>
      </c>
      <c r="E36" s="71">
        <v>1336</v>
      </c>
      <c r="F36" s="71">
        <v>601</v>
      </c>
      <c r="G36" s="71">
        <v>410</v>
      </c>
      <c r="H36" s="71">
        <v>5878</v>
      </c>
      <c r="I36" s="71">
        <v>40</v>
      </c>
      <c r="J36" s="71">
        <v>5838</v>
      </c>
      <c r="K36" s="71">
        <v>3116</v>
      </c>
      <c r="L36" s="71">
        <v>376</v>
      </c>
      <c r="M36" s="71">
        <v>2346</v>
      </c>
      <c r="N36" s="82"/>
      <c r="O36" s="86">
        <v>119</v>
      </c>
      <c r="P36" s="20"/>
      <c r="Q36" s="13"/>
      <c r="R36" s="13"/>
    </row>
    <row r="37" spans="1:18" ht="30" customHeight="1">
      <c r="A37" s="35"/>
      <c r="B37" s="40" t="s">
        <v>552</v>
      </c>
      <c r="D37" s="71">
        <v>442</v>
      </c>
      <c r="E37" s="71">
        <v>79</v>
      </c>
      <c r="F37" s="71">
        <v>50</v>
      </c>
      <c r="G37" s="71">
        <v>25</v>
      </c>
      <c r="H37" s="71">
        <v>288</v>
      </c>
      <c r="I37" s="71">
        <v>1</v>
      </c>
      <c r="J37" s="71">
        <v>287</v>
      </c>
      <c r="K37" s="71">
        <v>128</v>
      </c>
      <c r="L37" s="71">
        <v>8</v>
      </c>
      <c r="M37" s="71">
        <v>151</v>
      </c>
      <c r="N37" s="82">
        <v>0</v>
      </c>
      <c r="O37" s="86">
        <v>3</v>
      </c>
      <c r="P37" s="20"/>
      <c r="Q37" s="13"/>
      <c r="R37" s="13"/>
    </row>
    <row r="38" spans="1:18" ht="21" customHeight="1">
      <c r="A38" s="35"/>
      <c r="B38" s="39" t="s">
        <v>357</v>
      </c>
      <c r="C38" s="4"/>
      <c r="D38" s="70">
        <f t="shared" ref="D38" si="59">SUM(D39:D47)</f>
        <v>541895</v>
      </c>
      <c r="E38" s="70">
        <f t="shared" ref="E38" si="60">SUM(E39:E47)</f>
        <v>104884</v>
      </c>
      <c r="F38" s="70">
        <f t="shared" ref="F38" si="61">SUM(F39:F47)</f>
        <v>62936</v>
      </c>
      <c r="G38" s="70">
        <f t="shared" ref="G38" si="62">SUM(G39:G47)</f>
        <v>16356</v>
      </c>
      <c r="H38" s="70">
        <f t="shared" ref="H38" si="63">SUM(H39:H47)</f>
        <v>357719</v>
      </c>
      <c r="I38" s="70">
        <f t="shared" ref="I38" si="64">SUM(I39:I47)</f>
        <v>2506</v>
      </c>
      <c r="J38" s="70">
        <f t="shared" ref="J38" si="65">SUM(J39:J47)</f>
        <v>355213</v>
      </c>
      <c r="K38" s="70">
        <f t="shared" ref="K38" si="66">SUM(K39:K47)</f>
        <v>195936</v>
      </c>
      <c r="L38" s="70">
        <f t="shared" ref="L38" si="67">SUM(L39:L47)</f>
        <v>25472</v>
      </c>
      <c r="M38" s="70">
        <f t="shared" ref="M38" si="68">SUM(M39:M47)</f>
        <v>133805</v>
      </c>
      <c r="N38" s="81"/>
      <c r="O38" s="85">
        <f t="shared" ref="O38" si="69">SUM(O39:O47)</f>
        <v>16376</v>
      </c>
      <c r="P38" s="20"/>
      <c r="Q38" s="13"/>
      <c r="R38" s="13"/>
    </row>
    <row r="39" spans="1:18" ht="21" customHeight="1">
      <c r="A39" s="35"/>
      <c r="B39" s="40" t="s">
        <v>358</v>
      </c>
      <c r="D39" s="71">
        <v>91442</v>
      </c>
      <c r="E39" s="71">
        <v>20903</v>
      </c>
      <c r="F39" s="71">
        <v>5996</v>
      </c>
      <c r="G39" s="71">
        <v>1274</v>
      </c>
      <c r="H39" s="71">
        <v>63269</v>
      </c>
      <c r="I39" s="71">
        <v>535</v>
      </c>
      <c r="J39" s="71">
        <v>62734</v>
      </c>
      <c r="K39" s="71">
        <v>30854</v>
      </c>
      <c r="L39" s="71">
        <v>4148</v>
      </c>
      <c r="M39" s="71">
        <v>27732</v>
      </c>
      <c r="N39" s="82"/>
      <c r="O39" s="86">
        <v>1606</v>
      </c>
      <c r="P39" s="20"/>
      <c r="Q39" s="13"/>
      <c r="R39" s="13"/>
    </row>
    <row r="40" spans="1:18" ht="21" customHeight="1">
      <c r="A40" s="35"/>
      <c r="B40" s="40" t="s">
        <v>359</v>
      </c>
      <c r="D40" s="71">
        <v>24069</v>
      </c>
      <c r="E40" s="71">
        <v>7471</v>
      </c>
      <c r="F40" s="71">
        <v>2039</v>
      </c>
      <c r="G40" s="71">
        <v>247</v>
      </c>
      <c r="H40" s="71">
        <v>14312</v>
      </c>
      <c r="I40" s="71">
        <v>132</v>
      </c>
      <c r="J40" s="71">
        <v>14180</v>
      </c>
      <c r="K40" s="71">
        <v>8250</v>
      </c>
      <c r="L40" s="71">
        <v>1212</v>
      </c>
      <c r="M40" s="71">
        <v>4718</v>
      </c>
      <c r="N40" s="82"/>
      <c r="O40" s="86">
        <v>521</v>
      </c>
      <c r="P40" s="20"/>
      <c r="Q40" s="13"/>
      <c r="R40" s="13"/>
    </row>
    <row r="41" spans="1:18" ht="21" customHeight="1">
      <c r="A41" s="35"/>
      <c r="B41" s="40" t="s">
        <v>360</v>
      </c>
      <c r="D41" s="71">
        <v>26676</v>
      </c>
      <c r="E41" s="71">
        <v>5968</v>
      </c>
      <c r="F41" s="71">
        <v>3998</v>
      </c>
      <c r="G41" s="71">
        <v>769</v>
      </c>
      <c r="H41" s="71">
        <v>15941</v>
      </c>
      <c r="I41" s="71">
        <v>114</v>
      </c>
      <c r="J41" s="71">
        <v>15827</v>
      </c>
      <c r="K41" s="71">
        <v>9064</v>
      </c>
      <c r="L41" s="71">
        <v>902</v>
      </c>
      <c r="M41" s="71">
        <v>5861</v>
      </c>
      <c r="N41" s="82"/>
      <c r="O41" s="86">
        <v>1617</v>
      </c>
      <c r="P41" s="20"/>
      <c r="Q41" s="13"/>
      <c r="R41" s="13"/>
    </row>
    <row r="42" spans="1:18" ht="21" customHeight="1">
      <c r="A42" s="35"/>
      <c r="B42" s="40" t="s">
        <v>361</v>
      </c>
      <c r="D42" s="71">
        <v>88606</v>
      </c>
      <c r="E42" s="71">
        <v>17317</v>
      </c>
      <c r="F42" s="71">
        <v>17422</v>
      </c>
      <c r="G42" s="71">
        <v>2705</v>
      </c>
      <c r="H42" s="71">
        <v>51162</v>
      </c>
      <c r="I42" s="71">
        <v>342</v>
      </c>
      <c r="J42" s="71">
        <v>50820</v>
      </c>
      <c r="K42" s="71">
        <v>36458</v>
      </c>
      <c r="L42" s="71">
        <v>4468</v>
      </c>
      <c r="M42" s="71">
        <v>9894</v>
      </c>
      <c r="N42" s="82"/>
      <c r="O42" s="86">
        <v>2050</v>
      </c>
      <c r="P42" s="20"/>
      <c r="Q42" s="13"/>
      <c r="R42" s="13"/>
    </row>
    <row r="43" spans="1:18" ht="21" customHeight="1">
      <c r="A43" s="35"/>
      <c r="B43" s="40" t="s">
        <v>362</v>
      </c>
      <c r="C43" s="4"/>
      <c r="D43" s="71">
        <v>19361</v>
      </c>
      <c r="E43" s="71">
        <v>1368</v>
      </c>
      <c r="F43" s="71">
        <v>2746</v>
      </c>
      <c r="G43" s="71">
        <v>797</v>
      </c>
      <c r="H43" s="71">
        <v>14450</v>
      </c>
      <c r="I43" s="71">
        <v>33</v>
      </c>
      <c r="J43" s="71">
        <v>14417</v>
      </c>
      <c r="K43" s="71">
        <v>6154</v>
      </c>
      <c r="L43" s="71">
        <v>546</v>
      </c>
      <c r="M43" s="71">
        <v>7717</v>
      </c>
      <c r="N43" s="82"/>
      <c r="O43" s="86">
        <v>1495</v>
      </c>
      <c r="P43" s="20"/>
      <c r="Q43" s="13"/>
      <c r="R43" s="13"/>
    </row>
    <row r="44" spans="1:18" ht="21" customHeight="1">
      <c r="A44" s="35"/>
      <c r="B44" s="40" t="s">
        <v>363</v>
      </c>
      <c r="C44" s="4"/>
      <c r="D44" s="71">
        <v>36895</v>
      </c>
      <c r="E44" s="71">
        <v>5591</v>
      </c>
      <c r="F44" s="71">
        <v>3567</v>
      </c>
      <c r="G44" s="71">
        <v>676</v>
      </c>
      <c r="H44" s="71">
        <v>27061</v>
      </c>
      <c r="I44" s="71">
        <v>178</v>
      </c>
      <c r="J44" s="71">
        <v>26883</v>
      </c>
      <c r="K44" s="71">
        <v>13848</v>
      </c>
      <c r="L44" s="71">
        <v>1993</v>
      </c>
      <c r="M44" s="71">
        <v>11042</v>
      </c>
      <c r="N44" s="82"/>
      <c r="O44" s="86">
        <v>1049</v>
      </c>
      <c r="P44" s="20"/>
      <c r="Q44" s="13"/>
      <c r="R44" s="13"/>
    </row>
    <row r="45" spans="1:18" ht="21" customHeight="1">
      <c r="A45" s="35"/>
      <c r="B45" s="40" t="s">
        <v>364</v>
      </c>
      <c r="D45" s="71">
        <v>13767</v>
      </c>
      <c r="E45" s="71">
        <v>3407</v>
      </c>
      <c r="F45" s="71">
        <v>2377</v>
      </c>
      <c r="G45" s="71">
        <v>1010</v>
      </c>
      <c r="H45" s="71">
        <v>6973</v>
      </c>
      <c r="I45" s="71">
        <v>98</v>
      </c>
      <c r="J45" s="71">
        <v>6875</v>
      </c>
      <c r="K45" s="71">
        <v>5569</v>
      </c>
      <c r="L45" s="71">
        <v>1077</v>
      </c>
      <c r="M45" s="71">
        <v>229</v>
      </c>
      <c r="N45" s="82"/>
      <c r="O45" s="86">
        <v>237</v>
      </c>
      <c r="P45" s="20"/>
      <c r="Q45" s="13"/>
      <c r="R45" s="13"/>
    </row>
    <row r="46" spans="1:18" ht="21" customHeight="1">
      <c r="A46" s="35"/>
      <c r="B46" s="40" t="s">
        <v>365</v>
      </c>
      <c r="D46" s="71">
        <v>62245</v>
      </c>
      <c r="E46" s="71">
        <v>11600</v>
      </c>
      <c r="F46" s="71">
        <v>5914</v>
      </c>
      <c r="G46" s="71">
        <v>1721</v>
      </c>
      <c r="H46" s="71">
        <v>43010</v>
      </c>
      <c r="I46" s="71">
        <v>274</v>
      </c>
      <c r="J46" s="71">
        <v>42736</v>
      </c>
      <c r="K46" s="71">
        <v>17683</v>
      </c>
      <c r="L46" s="71">
        <v>3005</v>
      </c>
      <c r="M46" s="71">
        <v>22048</v>
      </c>
      <c r="N46" s="82"/>
      <c r="O46" s="86">
        <v>1255</v>
      </c>
      <c r="P46" s="20"/>
      <c r="Q46" s="13"/>
      <c r="R46" s="13"/>
    </row>
    <row r="47" spans="1:18" ht="21" customHeight="1">
      <c r="A47" s="35"/>
      <c r="B47" s="40" t="s">
        <v>366</v>
      </c>
      <c r="D47" s="71">
        <v>178834</v>
      </c>
      <c r="E47" s="71">
        <v>31259</v>
      </c>
      <c r="F47" s="71">
        <v>18877</v>
      </c>
      <c r="G47" s="71">
        <v>7157</v>
      </c>
      <c r="H47" s="71">
        <v>121541</v>
      </c>
      <c r="I47" s="71">
        <v>800</v>
      </c>
      <c r="J47" s="71">
        <v>120741</v>
      </c>
      <c r="K47" s="71">
        <v>68056</v>
      </c>
      <c r="L47" s="71">
        <v>8121</v>
      </c>
      <c r="M47" s="71">
        <v>44564</v>
      </c>
      <c r="N47" s="82"/>
      <c r="O47" s="86">
        <v>6546</v>
      </c>
      <c r="P47" s="20"/>
      <c r="Q47" s="13"/>
      <c r="R47" s="13"/>
    </row>
    <row r="48" spans="1:18" ht="21" customHeight="1">
      <c r="A48" s="35"/>
      <c r="B48" s="39" t="s">
        <v>367</v>
      </c>
      <c r="D48" s="70">
        <f t="shared" ref="D48" si="70">SUM(D49:D57)</f>
        <v>553256</v>
      </c>
      <c r="E48" s="70">
        <f t="shared" ref="E48" si="71">SUM(E49:E57)</f>
        <v>77654</v>
      </c>
      <c r="F48" s="70">
        <f t="shared" ref="F48" si="72">SUM(F49:F57)</f>
        <v>75849</v>
      </c>
      <c r="G48" s="70">
        <f t="shared" ref="G48" si="73">SUM(G49:G57)</f>
        <v>19585</v>
      </c>
      <c r="H48" s="70">
        <f t="shared" ref="H48" si="74">SUM(H49:H57)</f>
        <v>380168</v>
      </c>
      <c r="I48" s="70">
        <f t="shared" ref="I48" si="75">SUM(I49:I57)</f>
        <v>2579</v>
      </c>
      <c r="J48" s="70">
        <f t="shared" ref="J48" si="76">SUM(J49:J57)</f>
        <v>377589</v>
      </c>
      <c r="K48" s="70">
        <f t="shared" ref="K48" si="77">SUM(K49:K57)</f>
        <v>179729</v>
      </c>
      <c r="L48" s="70">
        <f t="shared" ref="L48" si="78">SUM(L49:L57)</f>
        <v>23279</v>
      </c>
      <c r="M48" s="70">
        <f t="shared" ref="M48" si="79">SUM(M49:M57)</f>
        <v>174581</v>
      </c>
      <c r="N48" s="81"/>
      <c r="O48" s="85">
        <f t="shared" ref="O48" si="80">SUM(O49:O57)</f>
        <v>13169</v>
      </c>
      <c r="P48" s="20"/>
      <c r="Q48" s="13"/>
      <c r="R48" s="13"/>
    </row>
    <row r="49" spans="1:18" ht="21" customHeight="1">
      <c r="A49" s="35"/>
      <c r="B49" s="40" t="s">
        <v>368</v>
      </c>
      <c r="D49" s="71">
        <v>5666</v>
      </c>
      <c r="E49" s="71">
        <v>781</v>
      </c>
      <c r="F49" s="71">
        <v>649</v>
      </c>
      <c r="G49" s="71">
        <v>331</v>
      </c>
      <c r="H49" s="71">
        <v>3905</v>
      </c>
      <c r="I49" s="71">
        <v>47</v>
      </c>
      <c r="J49" s="71">
        <v>3858</v>
      </c>
      <c r="K49" s="71">
        <v>2647</v>
      </c>
      <c r="L49" s="71">
        <v>510</v>
      </c>
      <c r="M49" s="71">
        <v>701</v>
      </c>
      <c r="N49" s="82"/>
      <c r="O49" s="86">
        <v>298</v>
      </c>
      <c r="P49" s="20"/>
      <c r="Q49" s="13"/>
      <c r="R49" s="13"/>
    </row>
    <row r="50" spans="1:18" ht="21" customHeight="1">
      <c r="A50" s="35"/>
      <c r="B50" s="40" t="s">
        <v>369</v>
      </c>
      <c r="D50" s="71">
        <v>20950</v>
      </c>
      <c r="E50" s="71">
        <v>3510</v>
      </c>
      <c r="F50" s="71">
        <v>3795</v>
      </c>
      <c r="G50" s="71">
        <v>525</v>
      </c>
      <c r="H50" s="71">
        <v>13120</v>
      </c>
      <c r="I50" s="71">
        <v>137</v>
      </c>
      <c r="J50" s="71">
        <v>12983</v>
      </c>
      <c r="K50" s="71">
        <v>7650</v>
      </c>
      <c r="L50" s="71">
        <v>803</v>
      </c>
      <c r="M50" s="71">
        <v>4530</v>
      </c>
      <c r="N50" s="82"/>
      <c r="O50" s="86">
        <v>493</v>
      </c>
      <c r="P50" s="20"/>
      <c r="Q50" s="13"/>
      <c r="R50" s="13"/>
    </row>
    <row r="51" spans="1:18" ht="21" customHeight="1">
      <c r="A51" s="35"/>
      <c r="B51" s="40" t="s">
        <v>370</v>
      </c>
      <c r="D51" s="71">
        <v>41155</v>
      </c>
      <c r="E51" s="71">
        <v>7758</v>
      </c>
      <c r="F51" s="71">
        <v>4514</v>
      </c>
      <c r="G51" s="71">
        <v>1570</v>
      </c>
      <c r="H51" s="71">
        <v>27313</v>
      </c>
      <c r="I51" s="71">
        <v>176</v>
      </c>
      <c r="J51" s="71">
        <v>27137</v>
      </c>
      <c r="K51" s="71">
        <v>13444</v>
      </c>
      <c r="L51" s="71">
        <v>1289</v>
      </c>
      <c r="M51" s="71">
        <v>12404</v>
      </c>
      <c r="N51" s="82"/>
      <c r="O51" s="86">
        <v>1412</v>
      </c>
      <c r="P51" s="20"/>
      <c r="Q51" s="13"/>
      <c r="R51" s="13"/>
    </row>
    <row r="52" spans="1:18" ht="21" customHeight="1">
      <c r="A52" s="35"/>
      <c r="B52" s="40" t="s">
        <v>371</v>
      </c>
      <c r="C52" s="4"/>
      <c r="D52" s="71">
        <v>36921</v>
      </c>
      <c r="E52" s="71">
        <v>7230</v>
      </c>
      <c r="F52" s="71">
        <v>6753</v>
      </c>
      <c r="G52" s="71">
        <v>1158</v>
      </c>
      <c r="H52" s="71">
        <v>21780</v>
      </c>
      <c r="I52" s="71">
        <v>119</v>
      </c>
      <c r="J52" s="71">
        <v>21661</v>
      </c>
      <c r="K52" s="71">
        <v>11864</v>
      </c>
      <c r="L52" s="71">
        <v>1078</v>
      </c>
      <c r="M52" s="71">
        <v>8719</v>
      </c>
      <c r="N52" s="82"/>
      <c r="O52" s="86">
        <v>338</v>
      </c>
      <c r="P52" s="20"/>
      <c r="Q52" s="13"/>
      <c r="R52" s="13"/>
    </row>
    <row r="53" spans="1:18" ht="21" customHeight="1">
      <c r="A53" s="35"/>
      <c r="B53" s="40" t="s">
        <v>372</v>
      </c>
      <c r="D53" s="71">
        <v>98017</v>
      </c>
      <c r="E53" s="71">
        <v>11411</v>
      </c>
      <c r="F53" s="71">
        <v>16536</v>
      </c>
      <c r="G53" s="71">
        <v>6954</v>
      </c>
      <c r="H53" s="71">
        <v>63116</v>
      </c>
      <c r="I53" s="71">
        <v>334</v>
      </c>
      <c r="J53" s="71">
        <v>62782</v>
      </c>
      <c r="K53" s="71">
        <v>39935</v>
      </c>
      <c r="L53" s="71">
        <v>6184</v>
      </c>
      <c r="M53" s="71">
        <v>16663</v>
      </c>
      <c r="N53" s="82"/>
      <c r="O53" s="86">
        <v>2695</v>
      </c>
      <c r="P53" s="20"/>
      <c r="Q53" s="13"/>
      <c r="R53" s="13"/>
    </row>
    <row r="54" spans="1:18" ht="21" customHeight="1">
      <c r="A54" s="35"/>
      <c r="B54" s="40" t="s">
        <v>373</v>
      </c>
      <c r="D54" s="71">
        <v>256805</v>
      </c>
      <c r="E54" s="71">
        <v>30804</v>
      </c>
      <c r="F54" s="71">
        <v>35020</v>
      </c>
      <c r="G54" s="71">
        <v>5938</v>
      </c>
      <c r="H54" s="71">
        <v>185043</v>
      </c>
      <c r="I54" s="71">
        <v>1275</v>
      </c>
      <c r="J54" s="71">
        <v>183768</v>
      </c>
      <c r="K54" s="71">
        <v>69732</v>
      </c>
      <c r="L54" s="71">
        <v>8812</v>
      </c>
      <c r="M54" s="71">
        <v>105224</v>
      </c>
      <c r="N54" s="82"/>
      <c r="O54" s="86">
        <v>5312</v>
      </c>
      <c r="P54" s="20"/>
      <c r="Q54" s="13"/>
      <c r="R54" s="13"/>
    </row>
    <row r="55" spans="1:18" ht="21" customHeight="1">
      <c r="A55" s="35"/>
      <c r="B55" s="40" t="s">
        <v>374</v>
      </c>
      <c r="D55" s="71">
        <v>23891</v>
      </c>
      <c r="E55" s="71">
        <v>1804</v>
      </c>
      <c r="F55" s="71">
        <v>2151</v>
      </c>
      <c r="G55" s="71">
        <v>739</v>
      </c>
      <c r="H55" s="71">
        <v>19197</v>
      </c>
      <c r="I55" s="71">
        <v>67</v>
      </c>
      <c r="J55" s="71">
        <v>19130</v>
      </c>
      <c r="K55" s="71">
        <v>8422</v>
      </c>
      <c r="L55" s="71">
        <v>1055</v>
      </c>
      <c r="M55" s="71">
        <v>9653</v>
      </c>
      <c r="N55" s="82"/>
      <c r="O55" s="86">
        <v>460</v>
      </c>
      <c r="P55" s="20"/>
      <c r="Q55" s="13"/>
      <c r="R55" s="13"/>
    </row>
    <row r="56" spans="1:18" ht="21" customHeight="1">
      <c r="A56" s="35"/>
      <c r="B56" s="40" t="s">
        <v>375</v>
      </c>
      <c r="D56" s="71">
        <v>8528</v>
      </c>
      <c r="E56" s="71">
        <v>867</v>
      </c>
      <c r="F56" s="71">
        <v>1150</v>
      </c>
      <c r="G56" s="71">
        <v>330</v>
      </c>
      <c r="H56" s="71">
        <v>6181</v>
      </c>
      <c r="I56" s="71">
        <v>49</v>
      </c>
      <c r="J56" s="71">
        <v>6132</v>
      </c>
      <c r="K56" s="71">
        <v>2576</v>
      </c>
      <c r="L56" s="71">
        <v>439</v>
      </c>
      <c r="M56" s="71">
        <v>3117</v>
      </c>
      <c r="N56" s="82"/>
      <c r="O56" s="86">
        <v>269</v>
      </c>
      <c r="P56" s="20"/>
      <c r="Q56" s="13"/>
      <c r="R56" s="13"/>
    </row>
    <row r="57" spans="1:18" ht="21" customHeight="1">
      <c r="A57" s="35"/>
      <c r="B57" s="40" t="s">
        <v>376</v>
      </c>
      <c r="D57" s="71">
        <v>61323</v>
      </c>
      <c r="E57" s="71">
        <v>13489</v>
      </c>
      <c r="F57" s="71">
        <v>5281</v>
      </c>
      <c r="G57" s="71">
        <v>2040</v>
      </c>
      <c r="H57" s="71">
        <v>40513</v>
      </c>
      <c r="I57" s="71">
        <v>375</v>
      </c>
      <c r="J57" s="71">
        <v>40138</v>
      </c>
      <c r="K57" s="71">
        <v>23459</v>
      </c>
      <c r="L57" s="71">
        <v>3109</v>
      </c>
      <c r="M57" s="71">
        <v>13570</v>
      </c>
      <c r="N57" s="82"/>
      <c r="O57" s="86">
        <v>1892</v>
      </c>
      <c r="P57" s="20"/>
      <c r="Q57" s="13"/>
      <c r="R57" s="13"/>
    </row>
    <row r="58" spans="1:18" ht="21" customHeight="1">
      <c r="A58" s="35"/>
      <c r="B58" s="39" t="s">
        <v>377</v>
      </c>
      <c r="C58" s="4"/>
      <c r="D58" s="70">
        <f t="shared" ref="D58" si="81">SUM(D59:D60)</f>
        <v>84670</v>
      </c>
      <c r="E58" s="70">
        <f t="shared" ref="E58" si="82">SUM(E59:E60)</f>
        <v>20800</v>
      </c>
      <c r="F58" s="70">
        <f t="shared" ref="F58" si="83">SUM(F59:F60)</f>
        <v>10432</v>
      </c>
      <c r="G58" s="70">
        <f t="shared" ref="G58" si="84">SUM(G59:G60)</f>
        <v>1605</v>
      </c>
      <c r="H58" s="70">
        <f t="shared" ref="H58" si="85">SUM(H59:H60)</f>
        <v>51833</v>
      </c>
      <c r="I58" s="70">
        <f t="shared" ref="I58" si="86">SUM(I59:I60)</f>
        <v>267</v>
      </c>
      <c r="J58" s="70">
        <f t="shared" ref="J58" si="87">SUM(J59:J60)</f>
        <v>51566</v>
      </c>
      <c r="K58" s="70">
        <f t="shared" ref="K58" si="88">SUM(K59:K60)</f>
        <v>39512</v>
      </c>
      <c r="L58" s="70">
        <f t="shared" ref="L58" si="89">SUM(L59:L60)</f>
        <v>2460</v>
      </c>
      <c r="M58" s="70">
        <f t="shared" ref="M58" si="90">SUM(M59:M60)</f>
        <v>9594</v>
      </c>
      <c r="N58" s="81"/>
      <c r="O58" s="85">
        <f t="shared" ref="O58" si="91">SUM(O59:O60)</f>
        <v>6605</v>
      </c>
      <c r="P58" s="20"/>
      <c r="Q58" s="13"/>
      <c r="R58" s="13"/>
    </row>
    <row r="59" spans="1:18" ht="21" customHeight="1">
      <c r="A59" s="35"/>
      <c r="B59" s="40" t="s">
        <v>378</v>
      </c>
      <c r="D59" s="71">
        <v>59041</v>
      </c>
      <c r="E59" s="71">
        <v>13209</v>
      </c>
      <c r="F59" s="71">
        <v>6731</v>
      </c>
      <c r="G59" s="71">
        <v>976</v>
      </c>
      <c r="H59" s="71">
        <v>38125</v>
      </c>
      <c r="I59" s="71">
        <v>131</v>
      </c>
      <c r="J59" s="71">
        <v>37994</v>
      </c>
      <c r="K59" s="71">
        <v>29915</v>
      </c>
      <c r="L59" s="71">
        <v>1571</v>
      </c>
      <c r="M59" s="71">
        <v>6508</v>
      </c>
      <c r="N59" s="82"/>
      <c r="O59" s="86">
        <v>6061</v>
      </c>
      <c r="P59" s="20"/>
      <c r="Q59" s="13"/>
      <c r="R59" s="13"/>
    </row>
    <row r="60" spans="1:18" ht="21" customHeight="1">
      <c r="A60" s="35"/>
      <c r="B60" s="40" t="s">
        <v>379</v>
      </c>
      <c r="D60" s="71">
        <v>25629</v>
      </c>
      <c r="E60" s="71">
        <v>7591</v>
      </c>
      <c r="F60" s="71">
        <v>3701</v>
      </c>
      <c r="G60" s="71">
        <v>629</v>
      </c>
      <c r="H60" s="71">
        <v>13708</v>
      </c>
      <c r="I60" s="71">
        <v>136</v>
      </c>
      <c r="J60" s="71">
        <v>13572</v>
      </c>
      <c r="K60" s="71">
        <v>9597</v>
      </c>
      <c r="L60" s="71">
        <v>889</v>
      </c>
      <c r="M60" s="71">
        <v>3086</v>
      </c>
      <c r="N60" s="82"/>
      <c r="O60" s="86">
        <v>544</v>
      </c>
      <c r="P60" s="20"/>
      <c r="Q60" s="13"/>
      <c r="R60" s="13"/>
    </row>
    <row r="61" spans="1:18" ht="21" customHeight="1">
      <c r="A61" s="35"/>
      <c r="B61" s="39" t="s">
        <v>380</v>
      </c>
      <c r="C61" s="4"/>
      <c r="D61" s="70">
        <f t="shared" ref="D61:M61" si="92">SUM(D62:D66)</f>
        <v>153940</v>
      </c>
      <c r="E61" s="70">
        <f t="shared" si="92"/>
        <v>21910</v>
      </c>
      <c r="F61" s="70">
        <f t="shared" si="92"/>
        <v>14586</v>
      </c>
      <c r="G61" s="70">
        <f t="shared" si="92"/>
        <v>4184</v>
      </c>
      <c r="H61" s="70">
        <f t="shared" si="92"/>
        <v>113260</v>
      </c>
      <c r="I61" s="70">
        <f t="shared" si="92"/>
        <v>864</v>
      </c>
      <c r="J61" s="70">
        <f t="shared" si="92"/>
        <v>112396</v>
      </c>
      <c r="K61" s="70">
        <f t="shared" si="92"/>
        <v>57664</v>
      </c>
      <c r="L61" s="70">
        <f t="shared" si="92"/>
        <v>6200</v>
      </c>
      <c r="M61" s="70">
        <f t="shared" si="92"/>
        <v>48532</v>
      </c>
      <c r="N61" s="81"/>
      <c r="O61" s="85">
        <f>SUM(O62:O66)</f>
        <v>3746</v>
      </c>
      <c r="P61" s="20"/>
      <c r="Q61" s="13"/>
      <c r="R61" s="13"/>
    </row>
    <row r="62" spans="1:18" ht="21" customHeight="1">
      <c r="A62" s="35"/>
      <c r="B62" s="40" t="s">
        <v>381</v>
      </c>
      <c r="D62" s="71">
        <v>9666</v>
      </c>
      <c r="E62" s="71">
        <v>951</v>
      </c>
      <c r="F62" s="71">
        <v>723</v>
      </c>
      <c r="G62" s="71">
        <v>259</v>
      </c>
      <c r="H62" s="71">
        <v>7733</v>
      </c>
      <c r="I62" s="71">
        <v>65</v>
      </c>
      <c r="J62" s="71">
        <v>7668</v>
      </c>
      <c r="K62" s="71">
        <v>4448</v>
      </c>
      <c r="L62" s="71">
        <v>355</v>
      </c>
      <c r="M62" s="71">
        <v>2865</v>
      </c>
      <c r="N62" s="82"/>
      <c r="O62" s="86">
        <v>69</v>
      </c>
      <c r="P62" s="20"/>
      <c r="Q62" s="13"/>
      <c r="R62" s="13"/>
    </row>
    <row r="63" spans="1:18" ht="45.75" customHeight="1">
      <c r="A63" s="35"/>
      <c r="B63" s="40" t="s">
        <v>530</v>
      </c>
      <c r="C63" s="43"/>
      <c r="D63" s="71">
        <v>5221</v>
      </c>
      <c r="E63" s="71">
        <v>581</v>
      </c>
      <c r="F63" s="71">
        <v>531</v>
      </c>
      <c r="G63" s="71">
        <v>131</v>
      </c>
      <c r="H63" s="71">
        <v>3978</v>
      </c>
      <c r="I63" s="71">
        <v>29</v>
      </c>
      <c r="J63" s="71">
        <v>3949</v>
      </c>
      <c r="K63" s="71">
        <v>2478</v>
      </c>
      <c r="L63" s="71">
        <v>233</v>
      </c>
      <c r="M63" s="71">
        <v>1238</v>
      </c>
      <c r="N63" s="82">
        <v>0</v>
      </c>
      <c r="O63" s="86">
        <v>98</v>
      </c>
      <c r="P63" s="177"/>
      <c r="R63" s="13"/>
    </row>
    <row r="64" spans="1:18" ht="21" customHeight="1">
      <c r="A64" s="35"/>
      <c r="B64" s="40" t="s">
        <v>383</v>
      </c>
      <c r="D64" s="71">
        <v>16280</v>
      </c>
      <c r="E64" s="71">
        <v>2053</v>
      </c>
      <c r="F64" s="71">
        <v>1392</v>
      </c>
      <c r="G64" s="71">
        <v>323</v>
      </c>
      <c r="H64" s="71">
        <v>12512</v>
      </c>
      <c r="I64" s="71">
        <v>67</v>
      </c>
      <c r="J64" s="71">
        <v>12445</v>
      </c>
      <c r="K64" s="71">
        <v>6544</v>
      </c>
      <c r="L64" s="71">
        <v>765</v>
      </c>
      <c r="M64" s="71">
        <v>5136</v>
      </c>
      <c r="N64" s="82"/>
      <c r="O64" s="86">
        <v>814</v>
      </c>
      <c r="P64" s="20"/>
      <c r="Q64" s="13"/>
      <c r="R64" s="13"/>
    </row>
    <row r="65" spans="1:18" ht="21" customHeight="1">
      <c r="A65" s="35"/>
      <c r="B65" s="40" t="s">
        <v>384</v>
      </c>
      <c r="D65" s="71">
        <v>11459</v>
      </c>
      <c r="E65" s="71">
        <v>1287</v>
      </c>
      <c r="F65" s="71">
        <v>946</v>
      </c>
      <c r="G65" s="71">
        <v>368</v>
      </c>
      <c r="H65" s="71">
        <v>8858</v>
      </c>
      <c r="I65" s="71">
        <v>40</v>
      </c>
      <c r="J65" s="71">
        <v>8818</v>
      </c>
      <c r="K65" s="71">
        <v>5086</v>
      </c>
      <c r="L65" s="71">
        <v>932</v>
      </c>
      <c r="M65" s="71">
        <v>2800</v>
      </c>
      <c r="N65" s="82"/>
      <c r="O65" s="86">
        <v>83</v>
      </c>
      <c r="P65" s="20"/>
      <c r="Q65" s="13"/>
      <c r="R65" s="13"/>
    </row>
    <row r="66" spans="1:18" ht="21" customHeight="1">
      <c r="A66" s="35"/>
      <c r="B66" s="40" t="s">
        <v>385</v>
      </c>
      <c r="D66" s="71">
        <v>111314</v>
      </c>
      <c r="E66" s="71">
        <v>17038</v>
      </c>
      <c r="F66" s="71">
        <v>10994</v>
      </c>
      <c r="G66" s="71">
        <v>3103</v>
      </c>
      <c r="H66" s="71">
        <v>80179</v>
      </c>
      <c r="I66" s="71">
        <v>663</v>
      </c>
      <c r="J66" s="71">
        <v>79516</v>
      </c>
      <c r="K66" s="71">
        <v>39108</v>
      </c>
      <c r="L66" s="71">
        <v>3915</v>
      </c>
      <c r="M66" s="71">
        <v>36493</v>
      </c>
      <c r="N66" s="82"/>
      <c r="O66" s="86">
        <v>2682</v>
      </c>
      <c r="P66" s="20"/>
      <c r="Q66" s="13"/>
      <c r="R66" s="13"/>
    </row>
    <row r="67" spans="1:18" ht="21" customHeight="1">
      <c r="A67" s="35"/>
      <c r="B67" s="39" t="s">
        <v>386</v>
      </c>
      <c r="D67" s="70">
        <f t="shared" ref="D67:O67" si="93">SUM(D68:D74)</f>
        <v>682137</v>
      </c>
      <c r="E67" s="70">
        <f t="shared" si="93"/>
        <v>91417</v>
      </c>
      <c r="F67" s="70">
        <f t="shared" si="93"/>
        <v>54680</v>
      </c>
      <c r="G67" s="70">
        <f t="shared" si="93"/>
        <v>35373</v>
      </c>
      <c r="H67" s="70">
        <f t="shared" si="93"/>
        <v>500667</v>
      </c>
      <c r="I67" s="70">
        <f t="shared" si="93"/>
        <v>2386</v>
      </c>
      <c r="J67" s="70">
        <f t="shared" si="93"/>
        <v>498281</v>
      </c>
      <c r="K67" s="70">
        <f t="shared" si="93"/>
        <v>148748</v>
      </c>
      <c r="L67" s="70">
        <f t="shared" si="93"/>
        <v>28230</v>
      </c>
      <c r="M67" s="70">
        <f t="shared" si="93"/>
        <v>321303</v>
      </c>
      <c r="N67" s="81"/>
      <c r="O67" s="85">
        <f t="shared" si="93"/>
        <v>19953</v>
      </c>
      <c r="P67" s="20"/>
      <c r="Q67" s="13"/>
      <c r="R67" s="13"/>
    </row>
    <row r="68" spans="1:18" ht="21" customHeight="1">
      <c r="A68" s="35"/>
      <c r="B68" s="40" t="s">
        <v>387</v>
      </c>
      <c r="D68" s="71">
        <v>408263</v>
      </c>
      <c r="E68" s="71">
        <v>51602</v>
      </c>
      <c r="F68" s="71">
        <v>32962</v>
      </c>
      <c r="G68" s="71">
        <v>27966</v>
      </c>
      <c r="H68" s="71">
        <v>295733</v>
      </c>
      <c r="I68" s="71">
        <v>975</v>
      </c>
      <c r="J68" s="71">
        <v>294758</v>
      </c>
      <c r="K68" s="71">
        <v>54445</v>
      </c>
      <c r="L68" s="71">
        <v>16164</v>
      </c>
      <c r="M68" s="71">
        <v>224149</v>
      </c>
      <c r="N68" s="82"/>
      <c r="O68" s="86">
        <v>13212</v>
      </c>
      <c r="P68" s="20"/>
      <c r="Q68" s="13"/>
      <c r="R68" s="13"/>
    </row>
    <row r="69" spans="1:18" ht="21" customHeight="1">
      <c r="A69" s="35"/>
      <c r="B69" s="40" t="s">
        <v>388</v>
      </c>
      <c r="C69" s="4"/>
      <c r="D69" s="71">
        <v>19704</v>
      </c>
      <c r="E69" s="71">
        <v>2653</v>
      </c>
      <c r="F69" s="71">
        <v>1558</v>
      </c>
      <c r="G69" s="71">
        <v>655</v>
      </c>
      <c r="H69" s="71">
        <v>14838</v>
      </c>
      <c r="I69" s="71">
        <v>136</v>
      </c>
      <c r="J69" s="71">
        <v>14702</v>
      </c>
      <c r="K69" s="71">
        <v>6688</v>
      </c>
      <c r="L69" s="71">
        <v>854</v>
      </c>
      <c r="M69" s="71">
        <v>7160</v>
      </c>
      <c r="N69" s="82"/>
      <c r="O69" s="86">
        <v>907</v>
      </c>
      <c r="P69" s="20"/>
      <c r="Q69" s="13"/>
      <c r="R69" s="13"/>
    </row>
    <row r="70" spans="1:18" ht="21" customHeight="1">
      <c r="A70" s="35"/>
      <c r="B70" s="40" t="s">
        <v>389</v>
      </c>
      <c r="D70" s="71">
        <v>153074</v>
      </c>
      <c r="E70" s="71">
        <v>22939</v>
      </c>
      <c r="F70" s="71">
        <v>12355</v>
      </c>
      <c r="G70" s="71">
        <v>4219</v>
      </c>
      <c r="H70" s="71">
        <v>113561</v>
      </c>
      <c r="I70" s="71">
        <v>703</v>
      </c>
      <c r="J70" s="71">
        <v>112858</v>
      </c>
      <c r="K70" s="71">
        <v>51323</v>
      </c>
      <c r="L70" s="71">
        <v>7491</v>
      </c>
      <c r="M70" s="71">
        <v>54044</v>
      </c>
      <c r="N70" s="82"/>
      <c r="O70" s="86">
        <v>4449</v>
      </c>
      <c r="P70" s="20"/>
      <c r="Q70" s="13"/>
      <c r="R70" s="13"/>
    </row>
    <row r="71" spans="1:18" ht="21" customHeight="1">
      <c r="A71" s="35"/>
      <c r="B71" s="40" t="s">
        <v>390</v>
      </c>
      <c r="D71" s="71">
        <v>48905</v>
      </c>
      <c r="E71" s="71">
        <v>5037</v>
      </c>
      <c r="F71" s="71">
        <v>3356</v>
      </c>
      <c r="G71" s="71">
        <v>1345</v>
      </c>
      <c r="H71" s="71">
        <v>39167</v>
      </c>
      <c r="I71" s="71">
        <v>198</v>
      </c>
      <c r="J71" s="71">
        <v>38969</v>
      </c>
      <c r="K71" s="71">
        <v>17781</v>
      </c>
      <c r="L71" s="71">
        <v>1980</v>
      </c>
      <c r="M71" s="71">
        <v>19208</v>
      </c>
      <c r="N71" s="82"/>
      <c r="O71" s="86">
        <v>686</v>
      </c>
      <c r="P71" s="20"/>
      <c r="Q71" s="13"/>
      <c r="R71" s="13"/>
    </row>
    <row r="72" spans="1:18" ht="21" customHeight="1">
      <c r="A72" s="35"/>
      <c r="B72" s="40" t="s">
        <v>391</v>
      </c>
      <c r="D72" s="71">
        <v>39182</v>
      </c>
      <c r="E72" s="71">
        <v>7990</v>
      </c>
      <c r="F72" s="71">
        <v>3142</v>
      </c>
      <c r="G72" s="71">
        <v>810</v>
      </c>
      <c r="H72" s="71">
        <v>27240</v>
      </c>
      <c r="I72" s="71">
        <v>286</v>
      </c>
      <c r="J72" s="71">
        <v>26954</v>
      </c>
      <c r="K72" s="71">
        <v>14505</v>
      </c>
      <c r="L72" s="71">
        <v>1222</v>
      </c>
      <c r="M72" s="71">
        <v>11227</v>
      </c>
      <c r="N72" s="82"/>
      <c r="O72" s="86">
        <v>504</v>
      </c>
      <c r="P72" s="20"/>
      <c r="Q72" s="13"/>
      <c r="R72" s="13"/>
    </row>
    <row r="73" spans="1:18" ht="21" customHeight="1">
      <c r="A73" s="35"/>
      <c r="B73" s="40" t="s">
        <v>392</v>
      </c>
      <c r="D73" s="71">
        <v>12300</v>
      </c>
      <c r="E73" s="71">
        <v>1030</v>
      </c>
      <c r="F73" s="71">
        <v>1255</v>
      </c>
      <c r="G73" s="71">
        <v>378</v>
      </c>
      <c r="H73" s="71">
        <v>9637</v>
      </c>
      <c r="I73" s="71">
        <v>78</v>
      </c>
      <c r="J73" s="71">
        <v>9559</v>
      </c>
      <c r="K73" s="71">
        <v>3797</v>
      </c>
      <c r="L73" s="71">
        <v>340</v>
      </c>
      <c r="M73" s="71">
        <v>5422</v>
      </c>
      <c r="N73" s="82"/>
      <c r="O73" s="86">
        <v>141</v>
      </c>
      <c r="P73" s="20"/>
      <c r="Q73" s="13"/>
      <c r="R73" s="13"/>
    </row>
    <row r="74" spans="1:18" ht="21" customHeight="1">
      <c r="A74" s="33"/>
      <c r="B74" s="40" t="s">
        <v>393</v>
      </c>
      <c r="C74" s="4"/>
      <c r="D74" s="71">
        <v>709</v>
      </c>
      <c r="E74" s="71">
        <v>166</v>
      </c>
      <c r="F74" s="71">
        <v>52</v>
      </c>
      <c r="G74" s="71">
        <v>0</v>
      </c>
      <c r="H74" s="71">
        <v>491</v>
      </c>
      <c r="I74" s="71">
        <v>10</v>
      </c>
      <c r="J74" s="71">
        <v>481</v>
      </c>
      <c r="K74" s="71">
        <v>209</v>
      </c>
      <c r="L74" s="71">
        <v>179</v>
      </c>
      <c r="M74" s="71">
        <v>93</v>
      </c>
      <c r="N74" s="82"/>
      <c r="O74" s="86">
        <v>54</v>
      </c>
      <c r="P74" s="20"/>
      <c r="Q74" s="13"/>
      <c r="R74" s="13"/>
    </row>
    <row r="75" spans="1:18" ht="21" customHeight="1">
      <c r="A75" s="35"/>
      <c r="B75" s="39" t="s">
        <v>394</v>
      </c>
      <c r="C75" s="4"/>
      <c r="D75" s="70">
        <f t="shared" ref="D75:O75" si="94">SUM(D76)</f>
        <v>68708</v>
      </c>
      <c r="E75" s="70">
        <f t="shared" si="94"/>
        <v>9201</v>
      </c>
      <c r="F75" s="70">
        <f t="shared" si="94"/>
        <v>7775</v>
      </c>
      <c r="G75" s="70">
        <f t="shared" si="94"/>
        <v>1471</v>
      </c>
      <c r="H75" s="70">
        <f t="shared" si="94"/>
        <v>50261</v>
      </c>
      <c r="I75" s="70">
        <f t="shared" si="94"/>
        <v>491</v>
      </c>
      <c r="J75" s="70">
        <f t="shared" si="94"/>
        <v>49770</v>
      </c>
      <c r="K75" s="70">
        <f t="shared" si="94"/>
        <v>26034</v>
      </c>
      <c r="L75" s="70">
        <f t="shared" si="94"/>
        <v>2298</v>
      </c>
      <c r="M75" s="70">
        <f t="shared" si="94"/>
        <v>21438</v>
      </c>
      <c r="N75" s="81"/>
      <c r="O75" s="85">
        <f t="shared" si="94"/>
        <v>1248</v>
      </c>
      <c r="P75" s="20"/>
      <c r="Q75" s="13"/>
      <c r="R75" s="13"/>
    </row>
    <row r="76" spans="1:18" ht="21" customHeight="1">
      <c r="A76" s="35"/>
      <c r="B76" s="40" t="s">
        <v>395</v>
      </c>
      <c r="D76" s="71">
        <v>68708</v>
      </c>
      <c r="E76" s="71">
        <v>9201</v>
      </c>
      <c r="F76" s="71">
        <v>7775</v>
      </c>
      <c r="G76" s="71">
        <v>1471</v>
      </c>
      <c r="H76" s="71">
        <v>50261</v>
      </c>
      <c r="I76" s="71">
        <v>491</v>
      </c>
      <c r="J76" s="71">
        <v>49770</v>
      </c>
      <c r="K76" s="71">
        <v>26034</v>
      </c>
      <c r="L76" s="71">
        <v>2298</v>
      </c>
      <c r="M76" s="71">
        <v>21438</v>
      </c>
      <c r="N76" s="82"/>
      <c r="O76" s="86">
        <v>1248</v>
      </c>
      <c r="P76" s="20"/>
      <c r="Q76" s="13"/>
      <c r="R76" s="13"/>
    </row>
    <row r="77" spans="1:18" ht="21" customHeight="1">
      <c r="A77" s="35"/>
      <c r="B77" s="39">
        <v>47</v>
      </c>
      <c r="D77" s="70">
        <f t="shared" ref="D77" si="95">D78+D81+D89+D91+D95+D101+D107+D117+D121</f>
        <v>2142397</v>
      </c>
      <c r="E77" s="70">
        <f t="shared" ref="E77" si="96">E78+E81+E89+E91+E95+E101+E107+E117+E121</f>
        <v>348480</v>
      </c>
      <c r="F77" s="70">
        <f t="shared" ref="F77" si="97">F78+F81+F89+F91+F95+F101+F107+F117+F121</f>
        <v>221275</v>
      </c>
      <c r="G77" s="70">
        <f t="shared" ref="G77" si="98">G78+G81+G89+G91+G95+G101+G107+G117+G121</f>
        <v>216718</v>
      </c>
      <c r="H77" s="70">
        <f t="shared" ref="H77" si="99">H78+H81+H89+H91+H95+H101+H107+H117+H121</f>
        <v>1355924</v>
      </c>
      <c r="I77" s="70">
        <f t="shared" ref="I77" si="100">I78+I81+I89+I91+I95+I101+I107+I117+I121</f>
        <v>8972</v>
      </c>
      <c r="J77" s="70">
        <f t="shared" ref="J77" si="101">J78+J81+J89+J91+J95+J101+J107+J117+J121</f>
        <v>1346952</v>
      </c>
      <c r="K77" s="70">
        <f t="shared" ref="K77" si="102">K78+K81+K89+K91+K95+K101+K107+K117+K121</f>
        <v>757046</v>
      </c>
      <c r="L77" s="70">
        <f t="shared" ref="L77" si="103">L78+L81+L89+L91+L95+L101+L107+L117+L121</f>
        <v>106784</v>
      </c>
      <c r="M77" s="70">
        <f t="shared" ref="M77" si="104">M78+M81+M89+M91+M95+M101+M107+M117+M121</f>
        <v>483122</v>
      </c>
      <c r="N77" s="81"/>
      <c r="O77" s="85">
        <f t="shared" ref="O77" si="105">O78+O81+O89+O91+O95+O101+O107+O117+O121</f>
        <v>35107</v>
      </c>
      <c r="P77" s="20"/>
      <c r="Q77" s="13"/>
      <c r="R77" s="13"/>
    </row>
    <row r="78" spans="1:18" ht="21" customHeight="1">
      <c r="A78" s="35"/>
      <c r="B78" s="39" t="s">
        <v>396</v>
      </c>
      <c r="D78" s="70">
        <f t="shared" ref="D78" si="106">D79+D80</f>
        <v>768461</v>
      </c>
      <c r="E78" s="70">
        <f t="shared" ref="E78" si="107">E79+E80</f>
        <v>135868</v>
      </c>
      <c r="F78" s="70">
        <f t="shared" ref="F78" si="108">F79+F80</f>
        <v>62413</v>
      </c>
      <c r="G78" s="70">
        <f t="shared" ref="G78" si="109">G79+G80</f>
        <v>54934</v>
      </c>
      <c r="H78" s="70">
        <f t="shared" ref="H78" si="110">H79+H80</f>
        <v>515246</v>
      </c>
      <c r="I78" s="70">
        <f t="shared" ref="I78" si="111">I79+I80</f>
        <v>2189</v>
      </c>
      <c r="J78" s="70">
        <f t="shared" ref="J78" si="112">J79+J80</f>
        <v>513057</v>
      </c>
      <c r="K78" s="70">
        <f t="shared" ref="K78" si="113">K79+K80</f>
        <v>262091</v>
      </c>
      <c r="L78" s="70">
        <f t="shared" ref="L78" si="114">L79+L80</f>
        <v>46769</v>
      </c>
      <c r="M78" s="70">
        <f t="shared" ref="M78" si="115">M79+M80</f>
        <v>204197</v>
      </c>
      <c r="N78" s="81"/>
      <c r="O78" s="85">
        <f t="shared" ref="O78" si="116">O79+O80</f>
        <v>10028</v>
      </c>
      <c r="P78" s="20"/>
      <c r="Q78" s="13"/>
      <c r="R78" s="13"/>
    </row>
    <row r="79" spans="1:18" ht="21" customHeight="1">
      <c r="A79" s="35"/>
      <c r="B79" s="40" t="s">
        <v>397</v>
      </c>
      <c r="D79" s="71">
        <v>669007</v>
      </c>
      <c r="E79" s="71">
        <v>125354</v>
      </c>
      <c r="F79" s="71">
        <v>56322</v>
      </c>
      <c r="G79" s="71">
        <v>45056</v>
      </c>
      <c r="H79" s="71">
        <v>442275</v>
      </c>
      <c r="I79" s="71">
        <v>1964</v>
      </c>
      <c r="J79" s="71">
        <v>440311</v>
      </c>
      <c r="K79" s="71">
        <v>232885</v>
      </c>
      <c r="L79" s="71">
        <v>42074</v>
      </c>
      <c r="M79" s="71">
        <v>165352</v>
      </c>
      <c r="N79" s="82"/>
      <c r="O79" s="86">
        <v>7913</v>
      </c>
      <c r="P79" s="20"/>
      <c r="Q79" s="13"/>
      <c r="R79" s="13"/>
    </row>
    <row r="80" spans="1:18" ht="21" customHeight="1">
      <c r="A80" s="35"/>
      <c r="B80" s="40" t="s">
        <v>398</v>
      </c>
      <c r="C80" s="4"/>
      <c r="D80" s="71">
        <v>99454</v>
      </c>
      <c r="E80" s="71">
        <v>10514</v>
      </c>
      <c r="F80" s="71">
        <v>6091</v>
      </c>
      <c r="G80" s="71">
        <v>9878</v>
      </c>
      <c r="H80" s="71">
        <v>72971</v>
      </c>
      <c r="I80" s="71">
        <v>225</v>
      </c>
      <c r="J80" s="71">
        <v>72746</v>
      </c>
      <c r="K80" s="71">
        <v>29206</v>
      </c>
      <c r="L80" s="71">
        <v>4695</v>
      </c>
      <c r="M80" s="71">
        <v>38845</v>
      </c>
      <c r="N80" s="82"/>
      <c r="O80" s="86">
        <v>2115</v>
      </c>
      <c r="P80" s="20"/>
      <c r="Q80" s="13"/>
      <c r="R80" s="13"/>
    </row>
    <row r="81" spans="1:18" ht="21" customHeight="1">
      <c r="A81" s="35"/>
      <c r="B81" s="39" t="s">
        <v>399</v>
      </c>
      <c r="C81" s="4"/>
      <c r="D81" s="70">
        <f t="shared" ref="D81" si="117">D82+D83+D84+D85+D86+D87+D88</f>
        <v>115157</v>
      </c>
      <c r="E81" s="70">
        <f t="shared" ref="E81" si="118">E82+E83+E84+E85+E86+E87+E88</f>
        <v>25876</v>
      </c>
      <c r="F81" s="70">
        <f t="shared" ref="F81" si="119">F82+F83+F84+F85+F86+F87+F88</f>
        <v>9703</v>
      </c>
      <c r="G81" s="70">
        <f t="shared" ref="G81" si="120">G82+G83+G84+G85+G86+G87+G88</f>
        <v>6309</v>
      </c>
      <c r="H81" s="70">
        <f t="shared" ref="H81" si="121">H82+H83+H84+H85+H86+H87+H88</f>
        <v>73269</v>
      </c>
      <c r="I81" s="70">
        <f t="shared" ref="I81" si="122">I82+I83+I84+I85+I86+I87+I88</f>
        <v>708</v>
      </c>
      <c r="J81" s="70">
        <f t="shared" ref="J81" si="123">J82+J83+J84+J85+J86+J87+J88</f>
        <v>72561</v>
      </c>
      <c r="K81" s="70">
        <f t="shared" ref="K81" si="124">K82+K83+K84+K85+K86+K87+K88</f>
        <v>43108</v>
      </c>
      <c r="L81" s="70">
        <f t="shared" ref="L81" si="125">L82+L83+L84+L85+L86+L87+L88</f>
        <v>4544</v>
      </c>
      <c r="M81" s="70">
        <f t="shared" ref="M81" si="126">M82+M83+M84+M85+M86+M87+M88</f>
        <v>24909</v>
      </c>
      <c r="N81" s="81"/>
      <c r="O81" s="85">
        <f t="shared" ref="O81" si="127">O82+O83+O84+O85+O86+O87+O88</f>
        <v>750</v>
      </c>
      <c r="P81" s="20"/>
      <c r="Q81" s="13"/>
      <c r="R81" s="13"/>
    </row>
    <row r="82" spans="1:18" ht="21" customHeight="1">
      <c r="A82" s="35"/>
      <c r="B82" s="40" t="s">
        <v>400</v>
      </c>
      <c r="D82" s="71">
        <v>32500</v>
      </c>
      <c r="E82" s="71">
        <v>6006</v>
      </c>
      <c r="F82" s="71">
        <v>2194</v>
      </c>
      <c r="G82" s="71">
        <v>1395</v>
      </c>
      <c r="H82" s="71">
        <v>22905</v>
      </c>
      <c r="I82" s="71">
        <v>218</v>
      </c>
      <c r="J82" s="71">
        <v>22687</v>
      </c>
      <c r="K82" s="71">
        <v>12715</v>
      </c>
      <c r="L82" s="71">
        <v>1120</v>
      </c>
      <c r="M82" s="71">
        <v>8852</v>
      </c>
      <c r="N82" s="82"/>
      <c r="O82" s="86">
        <v>109</v>
      </c>
      <c r="P82" s="20"/>
      <c r="Q82" s="13"/>
      <c r="R82" s="13"/>
    </row>
    <row r="83" spans="1:18" ht="21" customHeight="1">
      <c r="A83" s="35"/>
      <c r="B83" s="40" t="s">
        <v>401</v>
      </c>
      <c r="D83" s="71">
        <v>37725</v>
      </c>
      <c r="E83" s="71">
        <v>10533</v>
      </c>
      <c r="F83" s="71">
        <v>3024</v>
      </c>
      <c r="G83" s="71">
        <v>1845</v>
      </c>
      <c r="H83" s="71">
        <v>22323</v>
      </c>
      <c r="I83" s="71">
        <v>195</v>
      </c>
      <c r="J83" s="71">
        <v>22128</v>
      </c>
      <c r="K83" s="71">
        <v>12997</v>
      </c>
      <c r="L83" s="71">
        <v>1227</v>
      </c>
      <c r="M83" s="71">
        <v>7904</v>
      </c>
      <c r="N83" s="82"/>
      <c r="O83" s="86">
        <v>244</v>
      </c>
      <c r="P83" s="20"/>
      <c r="Q83" s="13"/>
      <c r="R83" s="13"/>
    </row>
    <row r="84" spans="1:18" ht="21" customHeight="1">
      <c r="A84" s="35"/>
      <c r="B84" s="40" t="s">
        <v>402</v>
      </c>
      <c r="C84" s="4"/>
      <c r="D84" s="71">
        <v>20865</v>
      </c>
      <c r="E84" s="71">
        <v>4680</v>
      </c>
      <c r="F84" s="71">
        <v>1709</v>
      </c>
      <c r="G84" s="71">
        <v>532</v>
      </c>
      <c r="H84" s="71">
        <v>13944</v>
      </c>
      <c r="I84" s="71">
        <v>107</v>
      </c>
      <c r="J84" s="71">
        <v>13837</v>
      </c>
      <c r="K84" s="71">
        <v>8554</v>
      </c>
      <c r="L84" s="71">
        <v>1258</v>
      </c>
      <c r="M84" s="71">
        <v>4025</v>
      </c>
      <c r="N84" s="82"/>
      <c r="O84" s="86">
        <v>294</v>
      </c>
      <c r="P84" s="20"/>
      <c r="Q84" s="13"/>
      <c r="R84" s="13"/>
    </row>
    <row r="85" spans="1:18" ht="21" customHeight="1">
      <c r="A85" s="35"/>
      <c r="B85" s="40" t="s">
        <v>403</v>
      </c>
      <c r="D85" s="71">
        <v>2788</v>
      </c>
      <c r="E85" s="71">
        <v>768</v>
      </c>
      <c r="F85" s="71">
        <v>181</v>
      </c>
      <c r="G85" s="71">
        <v>206</v>
      </c>
      <c r="H85" s="71">
        <v>1633</v>
      </c>
      <c r="I85" s="71">
        <v>27</v>
      </c>
      <c r="J85" s="71">
        <v>1606</v>
      </c>
      <c r="K85" s="71">
        <v>1021</v>
      </c>
      <c r="L85" s="71">
        <v>64</v>
      </c>
      <c r="M85" s="71">
        <v>521</v>
      </c>
      <c r="N85" s="82"/>
      <c r="O85" s="86">
        <v>2</v>
      </c>
      <c r="P85" s="20"/>
      <c r="Q85" s="13"/>
      <c r="R85" s="13"/>
    </row>
    <row r="86" spans="1:18" ht="21" customHeight="1">
      <c r="A86" s="35"/>
      <c r="B86" s="40" t="s">
        <v>404</v>
      </c>
      <c r="D86" s="71">
        <v>4340</v>
      </c>
      <c r="E86" s="71">
        <v>675</v>
      </c>
      <c r="F86" s="71">
        <v>466</v>
      </c>
      <c r="G86" s="71">
        <v>308</v>
      </c>
      <c r="H86" s="71">
        <v>2891</v>
      </c>
      <c r="I86" s="71">
        <v>37</v>
      </c>
      <c r="J86" s="71">
        <v>2854</v>
      </c>
      <c r="K86" s="71">
        <v>1520</v>
      </c>
      <c r="L86" s="71">
        <v>183</v>
      </c>
      <c r="M86" s="71">
        <v>1151</v>
      </c>
      <c r="N86" s="82"/>
      <c r="O86" s="86">
        <v>56</v>
      </c>
      <c r="P86" s="20"/>
      <c r="Q86" s="13"/>
      <c r="R86" s="13"/>
    </row>
    <row r="87" spans="1:18" ht="21" customHeight="1">
      <c r="A87" s="35"/>
      <c r="B87" s="40" t="s">
        <v>405</v>
      </c>
      <c r="D87" s="71">
        <v>1047</v>
      </c>
      <c r="E87" s="71">
        <v>97</v>
      </c>
      <c r="F87" s="71">
        <v>243</v>
      </c>
      <c r="G87" s="71">
        <v>247</v>
      </c>
      <c r="H87" s="71">
        <v>460</v>
      </c>
      <c r="I87" s="71">
        <v>13</v>
      </c>
      <c r="J87" s="71">
        <v>447</v>
      </c>
      <c r="K87" s="71">
        <v>402</v>
      </c>
      <c r="L87" s="71">
        <v>23</v>
      </c>
      <c r="M87" s="71">
        <v>22</v>
      </c>
      <c r="N87" s="82"/>
      <c r="O87" s="86">
        <v>15</v>
      </c>
      <c r="P87" s="20"/>
      <c r="Q87" s="13"/>
      <c r="R87" s="13"/>
    </row>
    <row r="88" spans="1:18" ht="21" customHeight="1">
      <c r="A88" s="35"/>
      <c r="B88" s="40" t="s">
        <v>406</v>
      </c>
      <c r="C88" s="4"/>
      <c r="D88" s="71">
        <v>15892</v>
      </c>
      <c r="E88" s="71">
        <v>3117</v>
      </c>
      <c r="F88" s="71">
        <v>1886</v>
      </c>
      <c r="G88" s="71">
        <v>1776</v>
      </c>
      <c r="H88" s="71">
        <v>9113</v>
      </c>
      <c r="I88" s="71">
        <v>111</v>
      </c>
      <c r="J88" s="71">
        <v>9002</v>
      </c>
      <c r="K88" s="71">
        <v>5899</v>
      </c>
      <c r="L88" s="71">
        <v>669</v>
      </c>
      <c r="M88" s="71">
        <v>2434</v>
      </c>
      <c r="N88" s="82"/>
      <c r="O88" s="86">
        <v>30</v>
      </c>
      <c r="P88" s="20"/>
      <c r="Q88" s="13"/>
      <c r="R88" s="13"/>
    </row>
    <row r="89" spans="1:18" ht="21" customHeight="1">
      <c r="A89" s="35"/>
      <c r="B89" s="39" t="s">
        <v>407</v>
      </c>
      <c r="D89" s="70">
        <f t="shared" ref="D89" si="128">D90</f>
        <v>62752</v>
      </c>
      <c r="E89" s="70">
        <f t="shared" ref="E89" si="129">E90</f>
        <v>10263</v>
      </c>
      <c r="F89" s="70">
        <f t="shared" ref="F89" si="130">F90</f>
        <v>6700</v>
      </c>
      <c r="G89" s="70">
        <f t="shared" ref="G89" si="131">G90</f>
        <v>2728</v>
      </c>
      <c r="H89" s="70">
        <f t="shared" ref="H89" si="132">H90</f>
        <v>43061</v>
      </c>
      <c r="I89" s="70">
        <f t="shared" ref="I89" si="133">I90</f>
        <v>508</v>
      </c>
      <c r="J89" s="70">
        <f t="shared" ref="J89" si="134">J90</f>
        <v>42553</v>
      </c>
      <c r="K89" s="70">
        <f t="shared" ref="K89" si="135">K90</f>
        <v>27881</v>
      </c>
      <c r="L89" s="70">
        <f t="shared" ref="L89" si="136">L90</f>
        <v>2439</v>
      </c>
      <c r="M89" s="70">
        <f t="shared" ref="M89" si="137">M90</f>
        <v>12233</v>
      </c>
      <c r="N89" s="81"/>
      <c r="O89" s="85">
        <f t="shared" ref="O89" si="138">O90</f>
        <v>800</v>
      </c>
      <c r="P89" s="20"/>
      <c r="Q89" s="13"/>
      <c r="R89" s="13"/>
    </row>
    <row r="90" spans="1:18" ht="21" customHeight="1">
      <c r="A90" s="35"/>
      <c r="B90" s="40" t="s">
        <v>408</v>
      </c>
      <c r="D90" s="71">
        <v>62752</v>
      </c>
      <c r="E90" s="71">
        <v>10263</v>
      </c>
      <c r="F90" s="71">
        <v>6700</v>
      </c>
      <c r="G90" s="71">
        <v>2728</v>
      </c>
      <c r="H90" s="71">
        <v>43061</v>
      </c>
      <c r="I90" s="71">
        <v>508</v>
      </c>
      <c r="J90" s="71">
        <v>42553</v>
      </c>
      <c r="K90" s="71">
        <v>27881</v>
      </c>
      <c r="L90" s="71">
        <v>2439</v>
      </c>
      <c r="M90" s="71">
        <v>12233</v>
      </c>
      <c r="N90" s="82"/>
      <c r="O90" s="86">
        <v>800</v>
      </c>
      <c r="P90" s="20"/>
      <c r="Q90" s="13"/>
      <c r="R90" s="13"/>
    </row>
    <row r="91" spans="1:18" ht="21" customHeight="1">
      <c r="A91" s="35"/>
      <c r="B91" s="39" t="s">
        <v>409</v>
      </c>
      <c r="D91" s="70">
        <f t="shared" ref="D91" si="139">D92+D93+D94</f>
        <v>86690</v>
      </c>
      <c r="E91" s="70">
        <f t="shared" ref="E91" si="140">E92+E93+E94</f>
        <v>12251</v>
      </c>
      <c r="F91" s="70">
        <f t="shared" ref="F91" si="141">F92+F93+F94</f>
        <v>11065</v>
      </c>
      <c r="G91" s="70">
        <f t="shared" ref="G91" si="142">G92+G93+G94</f>
        <v>5665</v>
      </c>
      <c r="H91" s="70">
        <f t="shared" ref="H91" si="143">H92+H93+H94</f>
        <v>57709</v>
      </c>
      <c r="I91" s="70">
        <f t="shared" ref="I91" si="144">I92+I93+I94</f>
        <v>440</v>
      </c>
      <c r="J91" s="70">
        <f t="shared" ref="J91" si="145">J92+J93+J94</f>
        <v>57269</v>
      </c>
      <c r="K91" s="70">
        <f t="shared" ref="K91" si="146">K92+K93+K94</f>
        <v>34080</v>
      </c>
      <c r="L91" s="70">
        <f t="shared" ref="L91" si="147">L92+L93+L94</f>
        <v>3534</v>
      </c>
      <c r="M91" s="70">
        <f t="shared" ref="M91" si="148">M92+M93+M94</f>
        <v>19655</v>
      </c>
      <c r="N91" s="81"/>
      <c r="O91" s="85">
        <f t="shared" ref="O91" si="149">O92+O93+O94</f>
        <v>1544</v>
      </c>
      <c r="P91" s="20"/>
      <c r="Q91" s="13"/>
      <c r="R91" s="13"/>
    </row>
    <row r="92" spans="1:18" ht="21" customHeight="1">
      <c r="A92" s="35"/>
      <c r="B92" s="40" t="s">
        <v>410</v>
      </c>
      <c r="C92" s="4"/>
      <c r="D92" s="71">
        <v>39913</v>
      </c>
      <c r="E92" s="71">
        <v>4885</v>
      </c>
      <c r="F92" s="71">
        <v>4461</v>
      </c>
      <c r="G92" s="71">
        <v>867</v>
      </c>
      <c r="H92" s="71">
        <v>29700</v>
      </c>
      <c r="I92" s="71">
        <v>206</v>
      </c>
      <c r="J92" s="71">
        <v>29494</v>
      </c>
      <c r="K92" s="71">
        <v>15671</v>
      </c>
      <c r="L92" s="71">
        <v>1679</v>
      </c>
      <c r="M92" s="71">
        <v>12144</v>
      </c>
      <c r="N92" s="82"/>
      <c r="O92" s="86">
        <v>198</v>
      </c>
      <c r="P92" s="20"/>
      <c r="Q92" s="13"/>
      <c r="R92" s="13"/>
    </row>
    <row r="93" spans="1:18" ht="21" customHeight="1">
      <c r="A93" s="35"/>
      <c r="B93" s="40" t="s">
        <v>411</v>
      </c>
      <c r="D93" s="71">
        <v>28348</v>
      </c>
      <c r="E93" s="71">
        <v>2397</v>
      </c>
      <c r="F93" s="71">
        <v>3178</v>
      </c>
      <c r="G93" s="71">
        <v>1783</v>
      </c>
      <c r="H93" s="71">
        <v>20990</v>
      </c>
      <c r="I93" s="71">
        <v>157</v>
      </c>
      <c r="J93" s="71">
        <v>20833</v>
      </c>
      <c r="K93" s="71">
        <v>11780</v>
      </c>
      <c r="L93" s="71">
        <v>742</v>
      </c>
      <c r="M93" s="71">
        <v>8311</v>
      </c>
      <c r="N93" s="82"/>
      <c r="O93" s="86">
        <v>971</v>
      </c>
      <c r="P93" s="20"/>
      <c r="Q93" s="13"/>
      <c r="R93" s="13"/>
    </row>
    <row r="94" spans="1:18" ht="21" customHeight="1">
      <c r="A94" s="35"/>
      <c r="B94" s="40" t="s">
        <v>412</v>
      </c>
      <c r="D94" s="71">
        <v>18429</v>
      </c>
      <c r="E94" s="71">
        <v>4969</v>
      </c>
      <c r="F94" s="71">
        <v>3426</v>
      </c>
      <c r="G94" s="71">
        <v>3015</v>
      </c>
      <c r="H94" s="71">
        <v>7019</v>
      </c>
      <c r="I94" s="71">
        <v>77</v>
      </c>
      <c r="J94" s="71">
        <v>6942</v>
      </c>
      <c r="K94" s="71">
        <v>6629</v>
      </c>
      <c r="L94" s="71">
        <v>1113</v>
      </c>
      <c r="M94" s="71">
        <v>-800</v>
      </c>
      <c r="N94" s="82"/>
      <c r="O94" s="86">
        <v>375</v>
      </c>
      <c r="P94" s="20"/>
      <c r="Q94" s="13"/>
      <c r="R94" s="13"/>
    </row>
    <row r="95" spans="1:18" ht="21" customHeight="1">
      <c r="A95" s="35"/>
      <c r="B95" s="39" t="s">
        <v>413</v>
      </c>
      <c r="D95" s="70">
        <f t="shared" ref="D95" si="150">D96+D97+D98+D99+D100</f>
        <v>353241</v>
      </c>
      <c r="E95" s="70">
        <f t="shared" ref="E95" si="151">E96+E97+E98+E99+E100</f>
        <v>59630</v>
      </c>
      <c r="F95" s="70">
        <f t="shared" ref="F95" si="152">F96+F97+F98+F99+F100</f>
        <v>41290</v>
      </c>
      <c r="G95" s="70">
        <f t="shared" ref="G95" si="153">G96+G97+G98+G99+G100</f>
        <v>30238</v>
      </c>
      <c r="H95" s="70">
        <f t="shared" ref="H95" si="154">H96+H97+H98+H99+H100</f>
        <v>222083</v>
      </c>
      <c r="I95" s="70">
        <f t="shared" ref="I95" si="155">I96+I97+I98+I99+I100</f>
        <v>1529</v>
      </c>
      <c r="J95" s="70">
        <f t="shared" ref="J95" si="156">J96+J97+J98+J99+J100</f>
        <v>220554</v>
      </c>
      <c r="K95" s="70">
        <f t="shared" ref="K95" si="157">K96+K97+K98+K99+K100</f>
        <v>120355</v>
      </c>
      <c r="L95" s="70">
        <f t="shared" ref="L95" si="158">L96+L97+L98+L99+L100</f>
        <v>14169</v>
      </c>
      <c r="M95" s="70">
        <f t="shared" ref="M95" si="159">M96+M97+M98+M99+M100</f>
        <v>86030</v>
      </c>
      <c r="N95" s="81"/>
      <c r="O95" s="85">
        <f t="shared" ref="O95" si="160">O96+O97+O98+O99+O100</f>
        <v>7689</v>
      </c>
      <c r="P95" s="20"/>
      <c r="Q95" s="13"/>
      <c r="R95" s="13"/>
    </row>
    <row r="96" spans="1:18" ht="21" customHeight="1">
      <c r="A96" s="35"/>
      <c r="B96" s="40" t="s">
        <v>414</v>
      </c>
      <c r="C96" s="4"/>
      <c r="D96" s="71">
        <v>4235</v>
      </c>
      <c r="E96" s="71">
        <v>445</v>
      </c>
      <c r="F96" s="71">
        <v>611</v>
      </c>
      <c r="G96" s="71">
        <v>858</v>
      </c>
      <c r="H96" s="71">
        <v>2321</v>
      </c>
      <c r="I96" s="71">
        <v>61</v>
      </c>
      <c r="J96" s="71">
        <v>2260</v>
      </c>
      <c r="K96" s="71">
        <v>2301</v>
      </c>
      <c r="L96" s="71">
        <v>284</v>
      </c>
      <c r="M96" s="71">
        <v>-325</v>
      </c>
      <c r="N96" s="82"/>
      <c r="O96" s="86">
        <v>113</v>
      </c>
      <c r="P96" s="20"/>
      <c r="Q96" s="13"/>
      <c r="R96" s="13"/>
    </row>
    <row r="97" spans="1:18" ht="21" customHeight="1">
      <c r="A97" s="35"/>
      <c r="B97" s="40" t="s">
        <v>415</v>
      </c>
      <c r="D97" s="71">
        <v>121658</v>
      </c>
      <c r="E97" s="71">
        <v>17709</v>
      </c>
      <c r="F97" s="71">
        <v>13155</v>
      </c>
      <c r="G97" s="71">
        <v>5496</v>
      </c>
      <c r="H97" s="71">
        <v>85298</v>
      </c>
      <c r="I97" s="71">
        <v>720</v>
      </c>
      <c r="J97" s="71">
        <v>84578</v>
      </c>
      <c r="K97" s="71">
        <v>43561</v>
      </c>
      <c r="L97" s="71">
        <v>4985</v>
      </c>
      <c r="M97" s="71">
        <v>36032</v>
      </c>
      <c r="N97" s="82"/>
      <c r="O97" s="86">
        <v>3592</v>
      </c>
      <c r="P97" s="20"/>
      <c r="Q97" s="13"/>
      <c r="R97" s="13"/>
    </row>
    <row r="98" spans="1:18" ht="21" customHeight="1">
      <c r="A98" s="35"/>
      <c r="B98" s="40" t="s">
        <v>416</v>
      </c>
      <c r="D98" s="71">
        <v>9944</v>
      </c>
      <c r="E98" s="71">
        <v>1643</v>
      </c>
      <c r="F98" s="71">
        <v>1263</v>
      </c>
      <c r="G98" s="71">
        <v>474</v>
      </c>
      <c r="H98" s="71">
        <v>6564</v>
      </c>
      <c r="I98" s="71">
        <v>79</v>
      </c>
      <c r="J98" s="71">
        <v>6485</v>
      </c>
      <c r="K98" s="71">
        <v>4044</v>
      </c>
      <c r="L98" s="71">
        <v>582</v>
      </c>
      <c r="M98" s="71">
        <v>1859</v>
      </c>
      <c r="N98" s="82"/>
      <c r="O98" s="86">
        <v>380</v>
      </c>
      <c r="P98" s="20"/>
      <c r="Q98" s="13"/>
      <c r="R98" s="13"/>
    </row>
    <row r="99" spans="1:18" ht="21" customHeight="1">
      <c r="A99" s="35"/>
      <c r="B99" s="40" t="s">
        <v>417</v>
      </c>
      <c r="D99" s="71">
        <v>54572</v>
      </c>
      <c r="E99" s="71">
        <v>11152</v>
      </c>
      <c r="F99" s="71">
        <v>7772</v>
      </c>
      <c r="G99" s="71">
        <v>6215</v>
      </c>
      <c r="H99" s="71">
        <v>29433</v>
      </c>
      <c r="I99" s="71">
        <v>208</v>
      </c>
      <c r="J99" s="71">
        <v>29225</v>
      </c>
      <c r="K99" s="71">
        <v>23498</v>
      </c>
      <c r="L99" s="71">
        <v>2189</v>
      </c>
      <c r="M99" s="71">
        <v>3538</v>
      </c>
      <c r="N99" s="82"/>
      <c r="O99" s="86">
        <v>1210</v>
      </c>
      <c r="P99" s="20"/>
      <c r="Q99" s="13"/>
      <c r="R99" s="13"/>
    </row>
    <row r="100" spans="1:18" ht="21" customHeight="1">
      <c r="A100" s="35"/>
      <c r="B100" s="40" t="s">
        <v>418</v>
      </c>
      <c r="D100" s="71">
        <v>162832</v>
      </c>
      <c r="E100" s="71">
        <v>28681</v>
      </c>
      <c r="F100" s="71">
        <v>18489</v>
      </c>
      <c r="G100" s="71">
        <v>17195</v>
      </c>
      <c r="H100" s="71">
        <v>98467</v>
      </c>
      <c r="I100" s="71">
        <v>461</v>
      </c>
      <c r="J100" s="71">
        <v>98006</v>
      </c>
      <c r="K100" s="71">
        <v>46951</v>
      </c>
      <c r="L100" s="71">
        <v>6129</v>
      </c>
      <c r="M100" s="71">
        <v>44926</v>
      </c>
      <c r="N100" s="82"/>
      <c r="O100" s="86">
        <v>2394</v>
      </c>
      <c r="P100" s="20"/>
      <c r="Q100" s="13"/>
      <c r="R100" s="13"/>
    </row>
    <row r="101" spans="1:18" ht="21" customHeight="1">
      <c r="A101" s="35"/>
      <c r="B101" s="39" t="s">
        <v>419</v>
      </c>
      <c r="C101" s="4"/>
      <c r="D101" s="70">
        <f t="shared" ref="D101" si="161">D102+D103+D104+D105+D106</f>
        <v>46371</v>
      </c>
      <c r="E101" s="70">
        <f t="shared" ref="E101" si="162">E102+E103+E104+E105+E106</f>
        <v>6419</v>
      </c>
      <c r="F101" s="70">
        <f t="shared" ref="F101" si="163">F102+F103+F104+F105+F106</f>
        <v>5564</v>
      </c>
      <c r="G101" s="70">
        <f t="shared" ref="G101" si="164">G102+G103+G104+G105+G106</f>
        <v>3458</v>
      </c>
      <c r="H101" s="70">
        <f t="shared" ref="H101" si="165">H102+H103+H104+H105+H106</f>
        <v>30930</v>
      </c>
      <c r="I101" s="70">
        <f t="shared" ref="I101" si="166">I102+I103+I104+I105+I106</f>
        <v>239</v>
      </c>
      <c r="J101" s="70">
        <f t="shared" ref="J101" si="167">J102+J103+J104+J105+J106</f>
        <v>30691</v>
      </c>
      <c r="K101" s="70">
        <f t="shared" ref="K101" si="168">K102+K103+K104+K105+K106</f>
        <v>17180</v>
      </c>
      <c r="L101" s="70">
        <f t="shared" ref="L101" si="169">L102+L103+L104+L105+L106</f>
        <v>1243</v>
      </c>
      <c r="M101" s="70">
        <f t="shared" ref="M101" si="170">M102+M103+M104+M105+M106</f>
        <v>12268</v>
      </c>
      <c r="N101" s="81"/>
      <c r="O101" s="85">
        <f t="shared" ref="O101" si="171">O102+O103+O104+O105+O106</f>
        <v>634</v>
      </c>
      <c r="P101" s="20"/>
      <c r="Q101" s="13"/>
      <c r="R101" s="13"/>
    </row>
    <row r="102" spans="1:18" ht="21" customHeight="1">
      <c r="A102" s="35"/>
      <c r="B102" s="40" t="s">
        <v>420</v>
      </c>
      <c r="D102" s="71">
        <v>9174</v>
      </c>
      <c r="E102" s="71">
        <v>748</v>
      </c>
      <c r="F102" s="71">
        <v>792</v>
      </c>
      <c r="G102" s="71">
        <v>906</v>
      </c>
      <c r="H102" s="71">
        <v>6728</v>
      </c>
      <c r="I102" s="71">
        <v>54</v>
      </c>
      <c r="J102" s="71">
        <v>6674</v>
      </c>
      <c r="K102" s="71">
        <v>4793</v>
      </c>
      <c r="L102" s="71">
        <v>231</v>
      </c>
      <c r="M102" s="71">
        <v>1650</v>
      </c>
      <c r="N102" s="82"/>
      <c r="O102" s="86">
        <v>94</v>
      </c>
      <c r="P102" s="20"/>
      <c r="Q102" s="13"/>
      <c r="R102" s="13"/>
    </row>
    <row r="103" spans="1:18" ht="21" customHeight="1">
      <c r="A103" s="35"/>
      <c r="B103" s="40" t="s">
        <v>421</v>
      </c>
      <c r="C103" s="4"/>
      <c r="D103" s="71">
        <v>5218</v>
      </c>
      <c r="E103" s="71">
        <v>419</v>
      </c>
      <c r="F103" s="71">
        <v>514</v>
      </c>
      <c r="G103" s="71">
        <v>289</v>
      </c>
      <c r="H103" s="71">
        <v>3996</v>
      </c>
      <c r="I103" s="71">
        <v>21</v>
      </c>
      <c r="J103" s="71">
        <v>3975</v>
      </c>
      <c r="K103" s="71">
        <v>2544</v>
      </c>
      <c r="L103" s="71">
        <v>193</v>
      </c>
      <c r="M103" s="71">
        <v>1238</v>
      </c>
      <c r="N103" s="82"/>
      <c r="O103" s="86">
        <v>144</v>
      </c>
      <c r="P103" s="20"/>
      <c r="Q103" s="13"/>
      <c r="R103" s="13"/>
    </row>
    <row r="104" spans="1:18" ht="21" customHeight="1">
      <c r="A104" s="35"/>
      <c r="B104" s="40" t="s">
        <v>422</v>
      </c>
      <c r="C104" s="4"/>
      <c r="D104" s="71">
        <v>643</v>
      </c>
      <c r="E104" s="71">
        <v>75</v>
      </c>
      <c r="F104" s="71">
        <v>71</v>
      </c>
      <c r="G104" s="71">
        <v>20</v>
      </c>
      <c r="H104" s="71">
        <v>477</v>
      </c>
      <c r="I104" s="71">
        <v>4</v>
      </c>
      <c r="J104" s="71">
        <v>473</v>
      </c>
      <c r="K104" s="71">
        <v>197</v>
      </c>
      <c r="L104" s="71">
        <v>7</v>
      </c>
      <c r="M104" s="71">
        <v>269</v>
      </c>
      <c r="N104" s="82"/>
      <c r="O104" s="86">
        <v>36</v>
      </c>
      <c r="P104" s="20"/>
      <c r="Q104" s="13"/>
      <c r="R104" s="13"/>
    </row>
    <row r="105" spans="1:18" ht="21" customHeight="1">
      <c r="A105" s="35"/>
      <c r="B105" s="40" t="s">
        <v>423</v>
      </c>
      <c r="D105" s="71">
        <v>21786</v>
      </c>
      <c r="E105" s="71">
        <v>4049</v>
      </c>
      <c r="F105" s="71">
        <v>3424</v>
      </c>
      <c r="G105" s="71">
        <v>1340</v>
      </c>
      <c r="H105" s="71">
        <v>12973</v>
      </c>
      <c r="I105" s="71">
        <v>127</v>
      </c>
      <c r="J105" s="71">
        <v>12846</v>
      </c>
      <c r="K105" s="71">
        <v>6772</v>
      </c>
      <c r="L105" s="71">
        <v>557</v>
      </c>
      <c r="M105" s="71">
        <v>5517</v>
      </c>
      <c r="N105" s="82"/>
      <c r="O105" s="86">
        <v>304</v>
      </c>
      <c r="P105" s="20"/>
      <c r="Q105" s="13"/>
      <c r="R105" s="13"/>
    </row>
    <row r="106" spans="1:18" ht="21" customHeight="1">
      <c r="A106" s="35"/>
      <c r="B106" s="40" t="s">
        <v>424</v>
      </c>
      <c r="D106" s="71">
        <v>9550</v>
      </c>
      <c r="E106" s="71">
        <v>1128</v>
      </c>
      <c r="F106" s="71">
        <v>763</v>
      </c>
      <c r="G106" s="71">
        <v>903</v>
      </c>
      <c r="H106" s="71">
        <v>6756</v>
      </c>
      <c r="I106" s="71">
        <v>33</v>
      </c>
      <c r="J106" s="71">
        <v>6723</v>
      </c>
      <c r="K106" s="71">
        <v>2874</v>
      </c>
      <c r="L106" s="71">
        <v>255</v>
      </c>
      <c r="M106" s="71">
        <v>3594</v>
      </c>
      <c r="N106" s="82"/>
      <c r="O106" s="86">
        <v>56</v>
      </c>
      <c r="P106" s="20"/>
      <c r="Q106" s="13"/>
      <c r="R106" s="13"/>
    </row>
    <row r="107" spans="1:18" ht="21" customHeight="1">
      <c r="A107" s="35"/>
      <c r="B107" s="39" t="s">
        <v>425</v>
      </c>
      <c r="D107" s="70">
        <f t="shared" ref="D107" si="172">D108+D109+D110+D111+D112+D113+D114+D115+D116</f>
        <v>646714</v>
      </c>
      <c r="E107" s="70">
        <f t="shared" ref="E107" si="173">E108+E109+E110+E111+E112+E113+E114+E115+E116</f>
        <v>72944</v>
      </c>
      <c r="F107" s="70">
        <f t="shared" ref="F107" si="174">F108+F109+F110+F111+F112+F113+F114+F115+F116</f>
        <v>71190</v>
      </c>
      <c r="G107" s="70">
        <f t="shared" ref="G107" si="175">G108+G109+G110+G111+G112+G113+G114+G115+G116</f>
        <v>110232</v>
      </c>
      <c r="H107" s="70">
        <f t="shared" ref="H107" si="176">H108+H109+H110+H111+H112+H113+H114+H115+H116</f>
        <v>392348</v>
      </c>
      <c r="I107" s="70">
        <f t="shared" ref="I107" si="177">I108+I109+I110+I111+I112+I113+I114+I115+I116</f>
        <v>2902</v>
      </c>
      <c r="J107" s="70">
        <f t="shared" ref="J107" si="178">J108+J109+J110+J111+J112+J113+J114+J115+J116</f>
        <v>389446</v>
      </c>
      <c r="K107" s="70">
        <f t="shared" ref="K107" si="179">K108+K109+K110+K111+K112+K113+K114+K115+K116</f>
        <v>234457</v>
      </c>
      <c r="L107" s="70">
        <f t="shared" ref="L107" si="180">L108+L109+L110+L111+L112+L113+L114+L115+L116</f>
        <v>31819</v>
      </c>
      <c r="M107" s="70">
        <f t="shared" ref="M107" si="181">M108+M109+M110+M111+M112+M113+M114+M115+M116</f>
        <v>123170</v>
      </c>
      <c r="N107" s="81"/>
      <c r="O107" s="85">
        <f t="shared" ref="O107" si="182">O108+O109+O110+O111+O112+O113+O114+O115+O116</f>
        <v>11587</v>
      </c>
      <c r="P107" s="20"/>
      <c r="Q107" s="13"/>
      <c r="R107" s="13"/>
    </row>
    <row r="108" spans="1:18" ht="21" customHeight="1">
      <c r="A108" s="35"/>
      <c r="B108" s="40" t="s">
        <v>426</v>
      </c>
      <c r="D108" s="71">
        <v>261044</v>
      </c>
      <c r="E108" s="71">
        <v>33863</v>
      </c>
      <c r="F108" s="71">
        <v>35342</v>
      </c>
      <c r="G108" s="71">
        <v>48676</v>
      </c>
      <c r="H108" s="71">
        <v>143163</v>
      </c>
      <c r="I108" s="71">
        <v>1029</v>
      </c>
      <c r="J108" s="71">
        <v>142134</v>
      </c>
      <c r="K108" s="71">
        <v>85940</v>
      </c>
      <c r="L108" s="71">
        <v>13947</v>
      </c>
      <c r="M108" s="71">
        <v>42247</v>
      </c>
      <c r="N108" s="82"/>
      <c r="O108" s="86">
        <v>4110</v>
      </c>
      <c r="P108" s="20"/>
      <c r="Q108" s="13"/>
      <c r="R108" s="13"/>
    </row>
    <row r="109" spans="1:18" ht="21" customHeight="1">
      <c r="A109" s="35"/>
      <c r="B109" s="40" t="s">
        <v>427</v>
      </c>
      <c r="D109" s="71">
        <v>60946</v>
      </c>
      <c r="E109" s="71">
        <v>7933</v>
      </c>
      <c r="F109" s="71">
        <v>6821</v>
      </c>
      <c r="G109" s="71">
        <v>10949</v>
      </c>
      <c r="H109" s="71">
        <v>35243</v>
      </c>
      <c r="I109" s="71">
        <v>239</v>
      </c>
      <c r="J109" s="71">
        <v>35004</v>
      </c>
      <c r="K109" s="71">
        <v>22762</v>
      </c>
      <c r="L109" s="71">
        <v>3720</v>
      </c>
      <c r="M109" s="71">
        <v>8522</v>
      </c>
      <c r="N109" s="82"/>
      <c r="O109" s="86">
        <v>1772</v>
      </c>
      <c r="P109" s="20"/>
      <c r="Q109" s="13"/>
      <c r="R109" s="13"/>
    </row>
    <row r="110" spans="1:18" ht="21" customHeight="1">
      <c r="A110" s="35"/>
      <c r="B110" s="40" t="s">
        <v>428</v>
      </c>
      <c r="D110" s="71">
        <v>79641</v>
      </c>
      <c r="E110" s="71">
        <v>5796</v>
      </c>
      <c r="F110" s="71">
        <v>6575</v>
      </c>
      <c r="G110" s="71">
        <v>4986</v>
      </c>
      <c r="H110" s="71">
        <v>62284</v>
      </c>
      <c r="I110" s="71">
        <v>329</v>
      </c>
      <c r="J110" s="71">
        <v>61955</v>
      </c>
      <c r="K110" s="71">
        <v>38342</v>
      </c>
      <c r="L110" s="71">
        <v>3506</v>
      </c>
      <c r="M110" s="71">
        <v>20107</v>
      </c>
      <c r="N110" s="82"/>
      <c r="O110" s="86">
        <v>1059</v>
      </c>
      <c r="P110" s="20"/>
      <c r="Q110" s="13"/>
      <c r="R110" s="13"/>
    </row>
    <row r="111" spans="1:18" ht="21" customHeight="1">
      <c r="A111" s="35"/>
      <c r="B111" s="40" t="s">
        <v>429</v>
      </c>
      <c r="D111" s="71">
        <v>6761</v>
      </c>
      <c r="E111" s="71">
        <v>863</v>
      </c>
      <c r="F111" s="71">
        <v>1347</v>
      </c>
      <c r="G111" s="71">
        <v>321</v>
      </c>
      <c r="H111" s="71">
        <v>4230</v>
      </c>
      <c r="I111" s="71">
        <v>77</v>
      </c>
      <c r="J111" s="71">
        <v>4153</v>
      </c>
      <c r="K111" s="71">
        <v>2728</v>
      </c>
      <c r="L111" s="71">
        <v>264</v>
      </c>
      <c r="M111" s="71">
        <v>1161</v>
      </c>
      <c r="N111" s="82"/>
      <c r="O111" s="86">
        <v>41</v>
      </c>
      <c r="P111" s="20"/>
      <c r="Q111" s="13"/>
      <c r="R111" s="13"/>
    </row>
    <row r="112" spans="1:18" ht="21" customHeight="1">
      <c r="A112" s="35"/>
      <c r="B112" s="40" t="s">
        <v>430</v>
      </c>
      <c r="D112" s="71">
        <v>15519</v>
      </c>
      <c r="E112" s="71">
        <v>2106</v>
      </c>
      <c r="F112" s="71">
        <v>2039</v>
      </c>
      <c r="G112" s="71">
        <v>2174</v>
      </c>
      <c r="H112" s="71">
        <v>9200</v>
      </c>
      <c r="I112" s="71">
        <v>64</v>
      </c>
      <c r="J112" s="71">
        <v>9136</v>
      </c>
      <c r="K112" s="71">
        <v>5476</v>
      </c>
      <c r="L112" s="71">
        <v>583</v>
      </c>
      <c r="M112" s="71">
        <v>3077</v>
      </c>
      <c r="N112" s="82"/>
      <c r="O112" s="86">
        <v>99</v>
      </c>
      <c r="P112" s="20"/>
      <c r="Q112" s="13"/>
      <c r="R112" s="13"/>
    </row>
    <row r="113" spans="1:35" ht="21" customHeight="1">
      <c r="A113" s="35"/>
      <c r="B113" s="40" t="s">
        <v>431</v>
      </c>
      <c r="D113" s="71">
        <v>26030</v>
      </c>
      <c r="E113" s="71">
        <v>4296</v>
      </c>
      <c r="F113" s="71">
        <v>3145</v>
      </c>
      <c r="G113" s="71">
        <v>2272</v>
      </c>
      <c r="H113" s="71">
        <v>16317</v>
      </c>
      <c r="I113" s="71">
        <v>183</v>
      </c>
      <c r="J113" s="71">
        <v>16134</v>
      </c>
      <c r="K113" s="71">
        <v>11067</v>
      </c>
      <c r="L113" s="71">
        <v>1492</v>
      </c>
      <c r="M113" s="71">
        <v>3575</v>
      </c>
      <c r="N113" s="82"/>
      <c r="O113" s="86">
        <v>775</v>
      </c>
      <c r="P113" s="36"/>
      <c r="Q113" s="13"/>
      <c r="R113" s="13"/>
      <c r="S113" s="13"/>
      <c r="T113" s="13"/>
      <c r="U113" s="13"/>
      <c r="V113" s="13"/>
      <c r="W113" s="13"/>
      <c r="X113" s="13"/>
      <c r="Y113" s="13"/>
      <c r="Z113" s="13"/>
      <c r="AC113" s="13"/>
      <c r="AD113" s="13"/>
      <c r="AE113" s="13"/>
      <c r="AF113" s="13"/>
      <c r="AG113" s="13"/>
      <c r="AH113" s="13"/>
      <c r="AI113" s="13"/>
    </row>
    <row r="114" spans="1:35" ht="21" customHeight="1">
      <c r="A114" s="35"/>
      <c r="B114" s="40" t="s">
        <v>432</v>
      </c>
      <c r="D114" s="71">
        <v>31286</v>
      </c>
      <c r="E114" s="71">
        <v>2957</v>
      </c>
      <c r="F114" s="71">
        <v>3786</v>
      </c>
      <c r="G114" s="71">
        <v>4485</v>
      </c>
      <c r="H114" s="71">
        <v>20058</v>
      </c>
      <c r="I114" s="71">
        <v>147</v>
      </c>
      <c r="J114" s="71">
        <v>19911</v>
      </c>
      <c r="K114" s="71">
        <v>10865</v>
      </c>
      <c r="L114" s="71">
        <v>894</v>
      </c>
      <c r="M114" s="71">
        <v>8152</v>
      </c>
      <c r="N114" s="82"/>
      <c r="O114" s="86">
        <v>297</v>
      </c>
      <c r="P114" s="20"/>
      <c r="Q114" s="13"/>
      <c r="R114" s="13"/>
    </row>
    <row r="115" spans="1:35" ht="21" customHeight="1">
      <c r="A115" s="35"/>
      <c r="B115" s="40" t="s">
        <v>433</v>
      </c>
      <c r="D115" s="71">
        <v>163035</v>
      </c>
      <c r="E115" s="71">
        <v>14988</v>
      </c>
      <c r="F115" s="71">
        <v>11868</v>
      </c>
      <c r="G115" s="71">
        <v>36174</v>
      </c>
      <c r="H115" s="71">
        <v>100005</v>
      </c>
      <c r="I115" s="71">
        <v>813</v>
      </c>
      <c r="J115" s="71">
        <v>99192</v>
      </c>
      <c r="K115" s="71">
        <v>56532</v>
      </c>
      <c r="L115" s="71">
        <v>7368</v>
      </c>
      <c r="M115" s="71">
        <v>35292</v>
      </c>
      <c r="N115" s="82"/>
      <c r="O115" s="86">
        <v>3425</v>
      </c>
      <c r="P115" s="20"/>
      <c r="Q115" s="13"/>
      <c r="R115" s="13"/>
    </row>
    <row r="116" spans="1:35" ht="21" customHeight="1">
      <c r="A116" s="35"/>
      <c r="B116" s="40" t="s">
        <v>434</v>
      </c>
      <c r="C116" s="4"/>
      <c r="D116" s="71">
        <v>2452</v>
      </c>
      <c r="E116" s="71">
        <v>142</v>
      </c>
      <c r="F116" s="71">
        <v>267</v>
      </c>
      <c r="G116" s="71">
        <v>195</v>
      </c>
      <c r="H116" s="71">
        <v>1848</v>
      </c>
      <c r="I116" s="71">
        <v>21</v>
      </c>
      <c r="J116" s="71">
        <v>1827</v>
      </c>
      <c r="K116" s="71">
        <v>745</v>
      </c>
      <c r="L116" s="71">
        <v>45</v>
      </c>
      <c r="M116" s="71">
        <v>1037</v>
      </c>
      <c r="N116" s="82"/>
      <c r="O116" s="86">
        <v>9</v>
      </c>
      <c r="P116" s="20"/>
      <c r="Q116" s="13"/>
      <c r="R116" s="13"/>
    </row>
    <row r="117" spans="1:35" ht="21" customHeight="1">
      <c r="A117" s="35"/>
      <c r="B117" s="39" t="s">
        <v>435</v>
      </c>
      <c r="D117" s="70">
        <f t="shared" ref="D117" si="183">SUM(D118:D120)</f>
        <v>1893</v>
      </c>
      <c r="E117" s="70">
        <f t="shared" ref="E117" si="184">SUM(E118:E120)</f>
        <v>621</v>
      </c>
      <c r="F117" s="70">
        <f t="shared" ref="F117" si="185">SUM(F118:F120)</f>
        <v>118</v>
      </c>
      <c r="G117" s="70">
        <f t="shared" ref="G117" si="186">SUM(G118:G120)</f>
        <v>108</v>
      </c>
      <c r="H117" s="70">
        <f t="shared" ref="H117" si="187">SUM(H118:H120)</f>
        <v>1046</v>
      </c>
      <c r="I117" s="70">
        <f t="shared" ref="I117" si="188">SUM(I118:I120)</f>
        <v>55</v>
      </c>
      <c r="J117" s="70">
        <f t="shared" ref="J117" si="189">SUM(J118:J120)</f>
        <v>991</v>
      </c>
      <c r="K117" s="70">
        <f t="shared" ref="K117" si="190">SUM(K118:K120)</f>
        <v>662</v>
      </c>
      <c r="L117" s="70">
        <f t="shared" ref="L117" si="191">SUM(L118:L120)</f>
        <v>194</v>
      </c>
      <c r="M117" s="70">
        <f t="shared" ref="M117" si="192">SUM(M118:M120)</f>
        <v>135</v>
      </c>
      <c r="N117" s="81"/>
      <c r="O117" s="85">
        <f t="shared" ref="O117" si="193">SUM(O118:O120)</f>
        <v>4</v>
      </c>
      <c r="P117" s="20"/>
      <c r="Q117" s="13"/>
      <c r="R117" s="13"/>
    </row>
    <row r="118" spans="1:35" ht="21" customHeight="1">
      <c r="A118" s="35"/>
      <c r="B118" s="40" t="s">
        <v>436</v>
      </c>
      <c r="D118" s="71">
        <v>1682</v>
      </c>
      <c r="E118" s="71">
        <v>579</v>
      </c>
      <c r="F118" s="71">
        <v>100</v>
      </c>
      <c r="G118" s="71">
        <v>107</v>
      </c>
      <c r="H118" s="71">
        <v>896</v>
      </c>
      <c r="I118" s="71">
        <v>47</v>
      </c>
      <c r="J118" s="71">
        <v>849</v>
      </c>
      <c r="K118" s="71">
        <v>529</v>
      </c>
      <c r="L118" s="71">
        <v>194</v>
      </c>
      <c r="M118" s="71">
        <v>126</v>
      </c>
      <c r="N118" s="82"/>
      <c r="O118" s="86">
        <v>4</v>
      </c>
      <c r="P118" s="20"/>
      <c r="Q118" s="13"/>
      <c r="R118" s="13"/>
    </row>
    <row r="119" spans="1:35" ht="21" customHeight="1">
      <c r="A119" s="35"/>
      <c r="B119" s="40" t="s">
        <v>437</v>
      </c>
      <c r="D119" s="71">
        <v>52</v>
      </c>
      <c r="E119" s="71">
        <v>4</v>
      </c>
      <c r="F119" s="71">
        <v>4</v>
      </c>
      <c r="G119" s="71">
        <v>1</v>
      </c>
      <c r="H119" s="71">
        <v>43</v>
      </c>
      <c r="I119" s="71">
        <v>3</v>
      </c>
      <c r="J119" s="71">
        <v>40</v>
      </c>
      <c r="K119" s="71">
        <v>31</v>
      </c>
      <c r="L119" s="71">
        <v>0</v>
      </c>
      <c r="M119" s="71">
        <v>9</v>
      </c>
      <c r="N119" s="82"/>
      <c r="O119" s="86">
        <v>0</v>
      </c>
      <c r="P119" s="20"/>
      <c r="Q119" s="13"/>
      <c r="R119" s="13"/>
    </row>
    <row r="120" spans="1:35" ht="21" customHeight="1">
      <c r="A120" s="35"/>
      <c r="B120" s="40" t="s">
        <v>438</v>
      </c>
      <c r="C120" s="4"/>
      <c r="D120" s="71">
        <v>159</v>
      </c>
      <c r="E120" s="71">
        <v>38</v>
      </c>
      <c r="F120" s="71">
        <v>14</v>
      </c>
      <c r="G120" s="71">
        <v>0</v>
      </c>
      <c r="H120" s="71">
        <v>107</v>
      </c>
      <c r="I120" s="71">
        <v>5</v>
      </c>
      <c r="J120" s="71">
        <v>102</v>
      </c>
      <c r="K120" s="71">
        <v>102</v>
      </c>
      <c r="L120" s="71">
        <v>0</v>
      </c>
      <c r="M120" s="71">
        <v>0</v>
      </c>
      <c r="N120" s="82"/>
      <c r="O120" s="86">
        <v>0</v>
      </c>
      <c r="P120" s="20"/>
      <c r="Q120" s="13"/>
      <c r="R120" s="13"/>
    </row>
    <row r="121" spans="1:35" ht="21" customHeight="1">
      <c r="A121" s="35"/>
      <c r="B121" s="39" t="s">
        <v>439</v>
      </c>
      <c r="D121" s="70">
        <f t="shared" ref="D121" si="194">D122+D123</f>
        <v>61118</v>
      </c>
      <c r="E121" s="70">
        <f t="shared" ref="E121" si="195">E122+E123</f>
        <v>24608</v>
      </c>
      <c r="F121" s="70">
        <f t="shared" ref="F121" si="196">F122+F123</f>
        <v>13232</v>
      </c>
      <c r="G121" s="70">
        <f t="shared" ref="G121" si="197">G122+G123</f>
        <v>3046</v>
      </c>
      <c r="H121" s="70">
        <f t="shared" ref="H121" si="198">H122+H123</f>
        <v>20232</v>
      </c>
      <c r="I121" s="70">
        <f t="shared" ref="I121" si="199">I122+I123</f>
        <v>402</v>
      </c>
      <c r="J121" s="70">
        <f t="shared" ref="J121" si="200">J122+J123</f>
        <v>19830</v>
      </c>
      <c r="K121" s="70">
        <f t="shared" ref="K121" si="201">K122+K123</f>
        <v>17232</v>
      </c>
      <c r="L121" s="70">
        <f t="shared" ref="L121" si="202">L122+L123</f>
        <v>2073</v>
      </c>
      <c r="M121" s="70">
        <f t="shared" ref="M121" si="203">M122+M123</f>
        <v>525</v>
      </c>
      <c r="N121" s="81"/>
      <c r="O121" s="85">
        <f t="shared" ref="O121" si="204">O122+O123</f>
        <v>2071</v>
      </c>
      <c r="P121" s="20"/>
      <c r="Q121" s="13"/>
      <c r="R121" s="13"/>
    </row>
    <row r="122" spans="1:35" ht="21" customHeight="1">
      <c r="A122" s="35"/>
      <c r="B122" s="40" t="s">
        <v>440</v>
      </c>
      <c r="D122" s="71">
        <v>19845</v>
      </c>
      <c r="E122" s="71">
        <v>7408</v>
      </c>
      <c r="F122" s="71">
        <v>5664</v>
      </c>
      <c r="G122" s="71">
        <v>2153</v>
      </c>
      <c r="H122" s="71">
        <v>4620</v>
      </c>
      <c r="I122" s="71">
        <v>130</v>
      </c>
      <c r="J122" s="71">
        <v>4490</v>
      </c>
      <c r="K122" s="71">
        <v>8465</v>
      </c>
      <c r="L122" s="71">
        <v>850</v>
      </c>
      <c r="M122" s="71">
        <v>-4825</v>
      </c>
      <c r="N122" s="82"/>
      <c r="O122" s="86">
        <v>223</v>
      </c>
      <c r="P122" s="20"/>
      <c r="Q122" s="13"/>
      <c r="R122" s="13"/>
    </row>
    <row r="123" spans="1:35" ht="21" customHeight="1">
      <c r="A123" s="35"/>
      <c r="B123" s="40" t="s">
        <v>441</v>
      </c>
      <c r="D123" s="71">
        <v>41273</v>
      </c>
      <c r="E123" s="71">
        <v>17200</v>
      </c>
      <c r="F123" s="71">
        <v>7568</v>
      </c>
      <c r="G123" s="71">
        <v>893</v>
      </c>
      <c r="H123" s="71">
        <v>15612</v>
      </c>
      <c r="I123" s="71">
        <v>272</v>
      </c>
      <c r="J123" s="71">
        <v>15340</v>
      </c>
      <c r="K123" s="71">
        <v>8767</v>
      </c>
      <c r="L123" s="71">
        <v>1223</v>
      </c>
      <c r="M123" s="71">
        <v>5350</v>
      </c>
      <c r="N123" s="82"/>
      <c r="O123" s="86">
        <v>1848</v>
      </c>
      <c r="P123" s="20"/>
      <c r="Q123" s="13"/>
      <c r="R123" s="13"/>
    </row>
    <row r="124" spans="1:35" ht="6.75" customHeight="1">
      <c r="A124" s="21"/>
      <c r="B124" s="41"/>
      <c r="C124" s="76"/>
      <c r="D124" s="52"/>
      <c r="E124" s="52"/>
      <c r="F124" s="52"/>
      <c r="G124" s="52"/>
      <c r="H124" s="52"/>
      <c r="I124" s="52"/>
      <c r="J124" s="52"/>
      <c r="K124" s="52"/>
      <c r="L124" s="52"/>
      <c r="M124" s="52"/>
      <c r="N124" s="83"/>
      <c r="O124" s="87"/>
      <c r="P124" s="24"/>
      <c r="Q124" s="13"/>
      <c r="R124" s="13"/>
    </row>
    <row r="125" spans="1:35" ht="13.5" customHeight="1" thickBot="1">
      <c r="K125" s="13"/>
    </row>
    <row r="126" spans="1:35" ht="14.25" customHeight="1" thickTop="1">
      <c r="A126" s="14"/>
      <c r="B126" s="14" t="s">
        <v>562</v>
      </c>
      <c r="C126" s="14"/>
      <c r="D126" s="14"/>
      <c r="E126" s="14"/>
      <c r="F126" s="14"/>
      <c r="G126" s="14"/>
      <c r="H126" s="14"/>
      <c r="I126" s="14"/>
      <c r="J126" s="14"/>
      <c r="K126" s="14"/>
      <c r="L126" s="14"/>
      <c r="M126" s="14"/>
      <c r="N126" s="14"/>
      <c r="O126" s="14"/>
      <c r="P126" s="14"/>
    </row>
    <row r="127" spans="1:35" ht="5.25" customHeight="1">
      <c r="B127" s="16"/>
      <c r="K127" s="13"/>
    </row>
    <row r="128" spans="1:35" ht="12" customHeight="1">
      <c r="B128" s="17" t="s">
        <v>540</v>
      </c>
      <c r="K128" s="13"/>
    </row>
    <row r="129" spans="16:18" ht="19.5" customHeight="1">
      <c r="R129" s="13"/>
    </row>
    <row r="130" spans="16:18" ht="19.5" customHeight="1">
      <c r="P130" s="5">
        <f t="shared" ref="P130" si="205">SUM(P11:P123)/4</f>
        <v>0</v>
      </c>
      <c r="R130" s="13"/>
    </row>
    <row r="131" spans="16:18" ht="19.5" customHeight="1">
      <c r="P131" s="5">
        <f t="shared" ref="P131" si="206">P130-P11</f>
        <v>0</v>
      </c>
      <c r="R131" s="13"/>
    </row>
    <row r="132" spans="16:18" ht="19.5" customHeight="1">
      <c r="R132" s="13"/>
    </row>
    <row r="133" spans="16:18" ht="19.5" customHeight="1">
      <c r="R133" s="13"/>
    </row>
    <row r="134" spans="16:18" ht="19.5" customHeight="1">
      <c r="R134" s="13"/>
    </row>
    <row r="135" spans="16:18" ht="19.5" customHeight="1">
      <c r="R135" s="13"/>
    </row>
    <row r="136" spans="16:18" ht="19.5" customHeight="1">
      <c r="R136" s="13"/>
    </row>
    <row r="137" spans="16:18" ht="19.5" customHeight="1">
      <c r="R137" s="13"/>
    </row>
    <row r="138" spans="16:18" ht="19.5" customHeight="1">
      <c r="R138" s="13"/>
    </row>
    <row r="139" spans="16:18" ht="19.5" customHeight="1">
      <c r="R139" s="13"/>
    </row>
    <row r="140" spans="16:18" ht="19.5" customHeight="1">
      <c r="R140" s="13"/>
    </row>
    <row r="141" spans="16:18" ht="19.5" customHeight="1">
      <c r="R141" s="13"/>
    </row>
    <row r="142" spans="16:18" ht="19.5" customHeight="1">
      <c r="R142" s="13"/>
    </row>
    <row r="143" spans="16:18" ht="19.5" customHeight="1">
      <c r="R143" s="13"/>
    </row>
    <row r="144" spans="16:18" ht="19.5" customHeight="1">
      <c r="R144" s="13"/>
    </row>
    <row r="145" spans="18:18" ht="19.5" customHeight="1">
      <c r="R145" s="13"/>
    </row>
    <row r="146" spans="18:18" ht="19.5" customHeight="1">
      <c r="R146" s="13"/>
    </row>
    <row r="147" spans="18:18" ht="19.5" customHeight="1"/>
    <row r="148" spans="18:18" ht="19.5" customHeight="1"/>
    <row r="149" spans="18:18" ht="19.5" customHeight="1"/>
    <row r="150" spans="18:18" ht="19.5" customHeight="1"/>
    <row r="151" spans="18:18" ht="19.5" customHeight="1"/>
    <row r="152" spans="18:18" ht="19.5" customHeight="1"/>
    <row r="153" spans="18:18" ht="19.5" customHeight="1"/>
    <row r="154" spans="18:18" ht="19.5" customHeight="1"/>
    <row r="155" spans="18:18" ht="19.5" customHeight="1"/>
    <row r="156" spans="18:18" ht="19.5" customHeight="1"/>
    <row r="157" spans="18:18" ht="19.5" customHeight="1"/>
    <row r="158" spans="18:18" ht="19.5" customHeight="1"/>
    <row r="159" spans="18:18" ht="14.25" customHeight="1"/>
    <row r="160" spans="18:18"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4.2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4.5" customHeight="1"/>
  </sheetData>
  <mergeCells count="5">
    <mergeCell ref="A8:B9"/>
    <mergeCell ref="C8:C9"/>
    <mergeCell ref="B1:D1"/>
    <mergeCell ref="L1:O1"/>
    <mergeCell ref="L2:O2"/>
  </mergeCells>
  <phoneticPr fontId="56" type="noConversion"/>
  <hyperlinks>
    <hyperlink ref="B1" location="'Περιεχόμενα-Contents'!A1" display="Περιεχόμενα - Contents" xr:uid="{00000000-0004-0000-0700-000000000000}"/>
  </hyperlinks>
  <pageMargins left="0.70866141732283472" right="0.70866141732283472" top="0.70866141732283472" bottom="0.74803149606299213" header="0.31496062992125984" footer="0.31496062992125984"/>
  <pageSetup paperSize="9" scale="72" orientation="landscape" r:id="rId1"/>
  <ignoredErrors>
    <ignoredError sqref="D10 E10:O10"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R209"/>
  <sheetViews>
    <sheetView zoomScaleNormal="100" workbookViewId="0">
      <pane ySplit="9" topLeftCell="A10" activePane="bottomLeft" state="frozen"/>
      <selection pane="bottomLeft" activeCell="B2" sqref="B2"/>
    </sheetView>
  </sheetViews>
  <sheetFormatPr defaultColWidth="9.140625" defaultRowHeight="12.75"/>
  <cols>
    <col min="1" max="1" width="0.5703125" style="5" customWidth="1"/>
    <col min="2" max="2" width="9" style="5" customWidth="1"/>
    <col min="3" max="3" width="0.28515625" style="5" customWidth="1"/>
    <col min="4" max="9" width="18.7109375" style="5" customWidth="1"/>
    <col min="10" max="10" width="1.140625" style="5" customWidth="1"/>
    <col min="11" max="11" width="9.140625" style="5"/>
    <col min="12" max="12" width="13.85546875" style="5" customWidth="1"/>
    <col min="13" max="17" width="9.140625" style="5" customWidth="1"/>
    <col min="18" max="16384" width="9.140625" style="5"/>
  </cols>
  <sheetData>
    <row r="1" spans="1:18" ht="12.95" customHeight="1">
      <c r="B1" s="188" t="s">
        <v>71</v>
      </c>
      <c r="C1" s="188"/>
      <c r="D1" s="188"/>
      <c r="E1" s="42"/>
      <c r="F1" s="42"/>
      <c r="G1" s="210" t="s">
        <v>558</v>
      </c>
      <c r="H1" s="210"/>
      <c r="I1" s="210"/>
      <c r="J1" s="210"/>
      <c r="K1" s="42"/>
    </row>
    <row r="2" spans="1:18" ht="12.95" customHeight="1">
      <c r="B2" s="43"/>
      <c r="C2" s="44"/>
      <c r="D2" s="42"/>
      <c r="E2" s="42"/>
      <c r="F2" s="42"/>
      <c r="G2" s="210" t="s">
        <v>559</v>
      </c>
      <c r="H2" s="210"/>
      <c r="I2" s="210"/>
      <c r="J2" s="210"/>
      <c r="K2" s="42"/>
    </row>
    <row r="3" spans="1:18" ht="12.75" customHeight="1">
      <c r="B3" s="43"/>
      <c r="C3" s="44"/>
      <c r="D3" s="42"/>
      <c r="E3" s="42"/>
      <c r="F3" s="42"/>
      <c r="G3" s="42"/>
      <c r="H3" s="42"/>
      <c r="I3" s="42"/>
      <c r="J3" s="42"/>
      <c r="K3" s="42"/>
    </row>
    <row r="4" spans="1:18" s="46" customFormat="1" ht="12.75" customHeight="1">
      <c r="A4" s="8" t="s">
        <v>460</v>
      </c>
    </row>
    <row r="5" spans="1:18" s="46" customFormat="1" ht="12.75" customHeight="1" thickBot="1">
      <c r="A5" s="8" t="s">
        <v>454</v>
      </c>
      <c r="B5" s="174"/>
      <c r="C5" s="174"/>
      <c r="D5" s="174"/>
      <c r="E5" s="174"/>
      <c r="F5" s="174"/>
      <c r="G5" s="174"/>
      <c r="H5" s="174"/>
      <c r="I5" s="174"/>
    </row>
    <row r="6" spans="1:18" ht="7.5" customHeight="1" thickTop="1">
      <c r="A6" s="88"/>
    </row>
    <row r="7" spans="1:18" ht="12" customHeight="1">
      <c r="J7" s="67" t="s">
        <v>0</v>
      </c>
    </row>
    <row r="8" spans="1:18" ht="47.25" customHeight="1">
      <c r="A8" s="189" t="s">
        <v>321</v>
      </c>
      <c r="B8" s="190"/>
      <c r="C8" s="193"/>
      <c r="D8" s="18" t="s">
        <v>40</v>
      </c>
      <c r="E8" s="18" t="s">
        <v>60</v>
      </c>
      <c r="F8" s="18" t="s">
        <v>61</v>
      </c>
      <c r="G8" s="18" t="s">
        <v>62</v>
      </c>
      <c r="H8" s="18" t="s">
        <v>507</v>
      </c>
      <c r="I8" s="89" t="s">
        <v>66</v>
      </c>
      <c r="J8" s="19"/>
    </row>
    <row r="9" spans="1:18" ht="45" customHeight="1">
      <c r="A9" s="208"/>
      <c r="B9" s="209"/>
      <c r="C9" s="206"/>
      <c r="D9" s="68" t="s">
        <v>42</v>
      </c>
      <c r="E9" s="68" t="s">
        <v>63</v>
      </c>
      <c r="F9" s="68" t="s">
        <v>330</v>
      </c>
      <c r="G9" s="68" t="s">
        <v>64</v>
      </c>
      <c r="H9" s="68" t="s">
        <v>65</v>
      </c>
      <c r="I9" s="92" t="s">
        <v>67</v>
      </c>
      <c r="J9" s="24"/>
    </row>
    <row r="10" spans="1:18" ht="21" customHeight="1">
      <c r="A10" s="69"/>
      <c r="B10" s="63" t="s">
        <v>312</v>
      </c>
      <c r="C10" s="4"/>
      <c r="D10" s="10">
        <f t="shared" ref="D10:I10" si="0">D11+D22+D76</f>
        <v>306123</v>
      </c>
      <c r="E10" s="10">
        <f t="shared" si="0"/>
        <v>147338</v>
      </c>
      <c r="F10" s="10">
        <f t="shared" si="0"/>
        <v>31562</v>
      </c>
      <c r="G10" s="10">
        <f t="shared" si="0"/>
        <v>46714</v>
      </c>
      <c r="H10" s="10">
        <f t="shared" si="0"/>
        <v>13002</v>
      </c>
      <c r="I10" s="10">
        <f t="shared" si="0"/>
        <v>67507</v>
      </c>
      <c r="J10" s="20"/>
      <c r="K10" s="13"/>
      <c r="L10" s="10"/>
      <c r="M10" s="13"/>
      <c r="R10" s="13"/>
    </row>
    <row r="11" spans="1:18" ht="21" customHeight="1">
      <c r="A11" s="35"/>
      <c r="B11" s="39">
        <v>45</v>
      </c>
      <c r="C11" s="4"/>
      <c r="D11" s="10">
        <f t="shared" ref="D11" si="1">D12+D15+D17+D20</f>
        <v>27040</v>
      </c>
      <c r="E11" s="10">
        <f t="shared" ref="E11:I11" si="2">E12+E15+E17+E20</f>
        <v>10126</v>
      </c>
      <c r="F11" s="10">
        <f t="shared" si="2"/>
        <v>10193</v>
      </c>
      <c r="G11" s="10">
        <f t="shared" si="2"/>
        <v>2506</v>
      </c>
      <c r="H11" s="10">
        <f t="shared" si="2"/>
        <v>679</v>
      </c>
      <c r="I11" s="10">
        <f t="shared" si="2"/>
        <v>3536</v>
      </c>
      <c r="J11" s="20"/>
      <c r="K11" s="13"/>
      <c r="L11" s="10"/>
      <c r="M11" s="13"/>
      <c r="R11" s="13"/>
    </row>
    <row r="12" spans="1:18" ht="21" customHeight="1">
      <c r="A12" s="35"/>
      <c r="B12" s="39" t="s">
        <v>332</v>
      </c>
      <c r="D12" s="10">
        <f t="shared" ref="D12" si="3">D13+D14</f>
        <v>15133</v>
      </c>
      <c r="E12" s="10">
        <f t="shared" ref="E12:I12" si="4">E13+E14</f>
        <v>3125</v>
      </c>
      <c r="F12" s="10">
        <f t="shared" si="4"/>
        <v>8341</v>
      </c>
      <c r="G12" s="10">
        <f t="shared" si="4"/>
        <v>1416</v>
      </c>
      <c r="H12" s="10">
        <f t="shared" si="4"/>
        <v>264</v>
      </c>
      <c r="I12" s="10">
        <f t="shared" si="4"/>
        <v>1987</v>
      </c>
      <c r="J12" s="20"/>
      <c r="K12" s="13"/>
      <c r="L12" s="10"/>
      <c r="M12" s="13"/>
      <c r="R12" s="13"/>
    </row>
    <row r="13" spans="1:18" ht="21" customHeight="1">
      <c r="A13" s="35"/>
      <c r="B13" s="40" t="s">
        <v>333</v>
      </c>
      <c r="D13" s="11">
        <v>15100</v>
      </c>
      <c r="E13" s="11">
        <v>3105</v>
      </c>
      <c r="F13" s="11">
        <v>8341</v>
      </c>
      <c r="G13" s="11">
        <v>1407</v>
      </c>
      <c r="H13" s="11">
        <v>264</v>
      </c>
      <c r="I13" s="11">
        <v>1983</v>
      </c>
      <c r="J13" s="20"/>
      <c r="K13" s="13"/>
      <c r="L13" s="10"/>
      <c r="M13" s="13"/>
      <c r="R13" s="13"/>
    </row>
    <row r="14" spans="1:18" ht="21" customHeight="1">
      <c r="A14" s="35"/>
      <c r="B14" s="40" t="s">
        <v>334</v>
      </c>
      <c r="D14" s="11">
        <v>33</v>
      </c>
      <c r="E14" s="11">
        <v>20</v>
      </c>
      <c r="F14" s="11">
        <v>0</v>
      </c>
      <c r="G14" s="11">
        <v>9</v>
      </c>
      <c r="H14" s="11">
        <v>0</v>
      </c>
      <c r="I14" s="11">
        <v>4</v>
      </c>
      <c r="J14" s="20"/>
      <c r="K14" s="13"/>
      <c r="L14" s="10"/>
      <c r="M14" s="13"/>
      <c r="R14" s="13"/>
    </row>
    <row r="15" spans="1:18" ht="21" customHeight="1">
      <c r="A15" s="35"/>
      <c r="B15" s="39" t="s">
        <v>335</v>
      </c>
      <c r="C15" s="10">
        <f t="shared" ref="C15:I15" si="5">C16</f>
        <v>0</v>
      </c>
      <c r="D15" s="10">
        <f t="shared" si="5"/>
        <v>6334</v>
      </c>
      <c r="E15" s="10">
        <f t="shared" si="5"/>
        <v>3223</v>
      </c>
      <c r="F15" s="10">
        <f t="shared" si="5"/>
        <v>1108</v>
      </c>
      <c r="G15" s="10">
        <f t="shared" si="5"/>
        <v>512</v>
      </c>
      <c r="H15" s="10">
        <f t="shared" si="5"/>
        <v>152</v>
      </c>
      <c r="I15" s="10">
        <f t="shared" si="5"/>
        <v>1339</v>
      </c>
      <c r="J15" s="20"/>
      <c r="K15" s="13"/>
      <c r="L15" s="10"/>
      <c r="M15" s="13"/>
      <c r="R15" s="13"/>
    </row>
    <row r="16" spans="1:18" ht="21" customHeight="1">
      <c r="A16" s="35"/>
      <c r="B16" s="40" t="s">
        <v>336</v>
      </c>
      <c r="D16" s="11">
        <v>6334</v>
      </c>
      <c r="E16" s="11">
        <v>3223</v>
      </c>
      <c r="F16" s="11">
        <v>1108</v>
      </c>
      <c r="G16" s="11">
        <v>512</v>
      </c>
      <c r="H16" s="11">
        <v>152</v>
      </c>
      <c r="I16" s="11">
        <v>1339</v>
      </c>
      <c r="J16" s="20"/>
      <c r="K16" s="13"/>
      <c r="L16" s="10"/>
      <c r="M16" s="13"/>
      <c r="R16" s="13"/>
    </row>
    <row r="17" spans="1:18" ht="21" customHeight="1">
      <c r="A17" s="35"/>
      <c r="B17" s="39" t="s">
        <v>337</v>
      </c>
      <c r="C17" s="10">
        <f t="shared" ref="C17:I17" si="6">C18+C19</f>
        <v>0</v>
      </c>
      <c r="D17" s="10">
        <f t="shared" si="6"/>
        <v>5168</v>
      </c>
      <c r="E17" s="10">
        <f t="shared" si="6"/>
        <v>3685</v>
      </c>
      <c r="F17" s="10">
        <f t="shared" si="6"/>
        <v>530</v>
      </c>
      <c r="G17" s="10">
        <f t="shared" si="6"/>
        <v>537</v>
      </c>
      <c r="H17" s="10">
        <f t="shared" si="6"/>
        <v>251</v>
      </c>
      <c r="I17" s="10">
        <f t="shared" si="6"/>
        <v>165</v>
      </c>
      <c r="J17" s="20"/>
      <c r="K17" s="13"/>
      <c r="L17" s="10"/>
      <c r="M17" s="13"/>
      <c r="R17" s="13"/>
    </row>
    <row r="18" spans="1:18" ht="21" customHeight="1">
      <c r="A18" s="35"/>
      <c r="B18" s="40" t="s">
        <v>338</v>
      </c>
      <c r="C18" s="4"/>
      <c r="D18" s="11">
        <v>5006</v>
      </c>
      <c r="E18" s="11">
        <v>3676</v>
      </c>
      <c r="F18" s="11">
        <v>629</v>
      </c>
      <c r="G18" s="11">
        <v>352</v>
      </c>
      <c r="H18" s="11">
        <v>189</v>
      </c>
      <c r="I18" s="11">
        <v>160</v>
      </c>
      <c r="J18" s="20"/>
      <c r="K18" s="13"/>
      <c r="L18" s="10"/>
      <c r="M18" s="13"/>
      <c r="R18" s="13"/>
    </row>
    <row r="19" spans="1:18" ht="21" customHeight="1">
      <c r="A19" s="35"/>
      <c r="B19" s="40" t="s">
        <v>339</v>
      </c>
      <c r="C19" s="4"/>
      <c r="D19" s="11">
        <v>162</v>
      </c>
      <c r="E19" s="11">
        <v>9</v>
      </c>
      <c r="F19" s="11">
        <v>-99</v>
      </c>
      <c r="G19" s="11">
        <v>185</v>
      </c>
      <c r="H19" s="11">
        <v>62</v>
      </c>
      <c r="I19" s="11">
        <v>5</v>
      </c>
      <c r="J19" s="20"/>
      <c r="K19" s="13"/>
      <c r="L19" s="10"/>
      <c r="M19" s="13"/>
      <c r="R19" s="13"/>
    </row>
    <row r="20" spans="1:18" ht="21" customHeight="1">
      <c r="A20" s="35"/>
      <c r="B20" s="39" t="s">
        <v>340</v>
      </c>
      <c r="C20" s="4"/>
      <c r="D20" s="10">
        <f>D21</f>
        <v>405</v>
      </c>
      <c r="E20" s="10">
        <f t="shared" ref="E20:I20" si="7">E21</f>
        <v>93</v>
      </c>
      <c r="F20" s="10">
        <f t="shared" si="7"/>
        <v>214</v>
      </c>
      <c r="G20" s="10">
        <f t="shared" si="7"/>
        <v>41</v>
      </c>
      <c r="H20" s="10">
        <f t="shared" si="7"/>
        <v>12</v>
      </c>
      <c r="I20" s="10">
        <f t="shared" si="7"/>
        <v>45</v>
      </c>
      <c r="J20" s="20"/>
      <c r="K20" s="13"/>
      <c r="L20" s="10"/>
      <c r="M20" s="13"/>
      <c r="R20" s="13"/>
    </row>
    <row r="21" spans="1:18" ht="21" customHeight="1">
      <c r="A21" s="35"/>
      <c r="B21" s="40" t="s">
        <v>341</v>
      </c>
      <c r="C21" s="4"/>
      <c r="D21" s="11">
        <v>405</v>
      </c>
      <c r="E21" s="11">
        <v>93</v>
      </c>
      <c r="F21" s="11">
        <v>214</v>
      </c>
      <c r="G21" s="11">
        <v>41</v>
      </c>
      <c r="H21" s="11">
        <v>12</v>
      </c>
      <c r="I21" s="11">
        <v>45</v>
      </c>
      <c r="J21" s="20"/>
      <c r="K21" s="13"/>
      <c r="L21" s="10"/>
      <c r="M21" s="13"/>
      <c r="R21" s="13"/>
    </row>
    <row r="22" spans="1:18" ht="21" customHeight="1">
      <c r="A22" s="35"/>
      <c r="B22" s="39">
        <v>46</v>
      </c>
      <c r="C22" s="4"/>
      <c r="D22" s="10">
        <f t="shared" ref="D22:I22" si="8">D23+D33+D37+D47+D57+D60+D66+D74</f>
        <v>148584</v>
      </c>
      <c r="E22" s="10">
        <f t="shared" si="8"/>
        <v>62881</v>
      </c>
      <c r="F22" s="10">
        <f t="shared" si="8"/>
        <v>14978</v>
      </c>
      <c r="G22" s="10">
        <f t="shared" si="8"/>
        <v>15063</v>
      </c>
      <c r="H22" s="10">
        <f t="shared" si="8"/>
        <v>5636</v>
      </c>
      <c r="I22" s="10">
        <f t="shared" si="8"/>
        <v>50026</v>
      </c>
      <c r="J22" s="20"/>
      <c r="K22" s="13"/>
      <c r="L22" s="10"/>
      <c r="M22" s="13"/>
      <c r="R22" s="13"/>
    </row>
    <row r="23" spans="1:18" ht="21" customHeight="1">
      <c r="A23" s="35"/>
      <c r="B23" s="39" t="s">
        <v>342</v>
      </c>
      <c r="D23" s="10">
        <f>SUM(D24:D32)</f>
        <v>8565</v>
      </c>
      <c r="E23" s="10">
        <f t="shared" ref="E23:I23" si="9">SUM(E24:E32)</f>
        <v>4989</v>
      </c>
      <c r="F23" s="10">
        <f t="shared" si="9"/>
        <v>715</v>
      </c>
      <c r="G23" s="10">
        <f t="shared" si="9"/>
        <v>1109</v>
      </c>
      <c r="H23" s="10">
        <f t="shared" si="9"/>
        <v>725</v>
      </c>
      <c r="I23" s="10">
        <f t="shared" si="9"/>
        <v>1027</v>
      </c>
      <c r="J23" s="20"/>
      <c r="K23" s="13"/>
      <c r="L23" s="10"/>
      <c r="M23" s="13"/>
      <c r="R23" s="13"/>
    </row>
    <row r="24" spans="1:18" ht="21" customHeight="1">
      <c r="A24" s="35"/>
      <c r="B24" s="40" t="s">
        <v>343</v>
      </c>
      <c r="D24" s="11">
        <v>702</v>
      </c>
      <c r="E24" s="11">
        <v>548</v>
      </c>
      <c r="F24" s="11">
        <v>43</v>
      </c>
      <c r="G24" s="11">
        <v>107</v>
      </c>
      <c r="H24" s="11">
        <v>4</v>
      </c>
      <c r="I24" s="11">
        <v>0</v>
      </c>
      <c r="J24" s="20"/>
      <c r="K24" s="13"/>
      <c r="L24" s="10"/>
      <c r="M24" s="13"/>
      <c r="R24" s="13"/>
    </row>
    <row r="25" spans="1:18" ht="21" customHeight="1">
      <c r="A25" s="35"/>
      <c r="B25" s="40" t="s">
        <v>344</v>
      </c>
      <c r="D25" s="11">
        <v>2109</v>
      </c>
      <c r="E25" s="11">
        <v>1644</v>
      </c>
      <c r="F25" s="11">
        <v>88</v>
      </c>
      <c r="G25" s="11">
        <v>322</v>
      </c>
      <c r="H25" s="11">
        <v>55</v>
      </c>
      <c r="I25" s="11">
        <v>0</v>
      </c>
      <c r="J25" s="20"/>
      <c r="K25" s="13"/>
      <c r="L25" s="10"/>
      <c r="M25" s="13"/>
      <c r="R25" s="13"/>
    </row>
    <row r="26" spans="1:18" ht="21" customHeight="1">
      <c r="A26" s="35"/>
      <c r="B26" s="40" t="s">
        <v>345</v>
      </c>
      <c r="D26" s="11">
        <v>-308</v>
      </c>
      <c r="E26" s="11">
        <v>0</v>
      </c>
      <c r="F26" s="11">
        <v>-355</v>
      </c>
      <c r="G26" s="11">
        <v>18</v>
      </c>
      <c r="H26" s="11">
        <v>29</v>
      </c>
      <c r="I26" s="11">
        <v>0</v>
      </c>
      <c r="J26" s="20"/>
      <c r="K26" s="13"/>
      <c r="L26" s="10"/>
      <c r="M26" s="13"/>
      <c r="R26" s="13"/>
    </row>
    <row r="27" spans="1:18" ht="21" customHeight="1">
      <c r="A27" s="35"/>
      <c r="B27" s="40" t="s">
        <v>346</v>
      </c>
      <c r="D27" s="11">
        <v>4172</v>
      </c>
      <c r="E27" s="11">
        <v>1858</v>
      </c>
      <c r="F27" s="11">
        <v>169</v>
      </c>
      <c r="G27" s="11">
        <v>319</v>
      </c>
      <c r="H27" s="11">
        <v>584</v>
      </c>
      <c r="I27" s="11">
        <v>1242</v>
      </c>
      <c r="J27" s="20"/>
      <c r="K27" s="13"/>
      <c r="L27" s="10"/>
      <c r="M27" s="13"/>
      <c r="R27" s="13"/>
    </row>
    <row r="28" spans="1:18" ht="21" customHeight="1">
      <c r="A28" s="35"/>
      <c r="B28" s="40" t="s">
        <v>347</v>
      </c>
      <c r="D28" s="11">
        <v>22</v>
      </c>
      <c r="E28" s="11">
        <v>0</v>
      </c>
      <c r="F28" s="11">
        <v>0</v>
      </c>
      <c r="G28" s="11">
        <v>22</v>
      </c>
      <c r="H28" s="11">
        <v>0</v>
      </c>
      <c r="I28" s="11">
        <v>0</v>
      </c>
      <c r="J28" s="20"/>
      <c r="K28" s="13"/>
      <c r="L28" s="10"/>
      <c r="M28" s="13"/>
      <c r="R28" s="13"/>
    </row>
    <row r="29" spans="1:18" ht="21" customHeight="1">
      <c r="A29" s="35"/>
      <c r="B29" s="40" t="s">
        <v>348</v>
      </c>
      <c r="C29" s="4"/>
      <c r="D29" s="11">
        <v>-182</v>
      </c>
      <c r="E29" s="11">
        <v>0</v>
      </c>
      <c r="F29" s="11">
        <v>-202</v>
      </c>
      <c r="G29" s="11">
        <v>14</v>
      </c>
      <c r="H29" s="11">
        <v>6</v>
      </c>
      <c r="I29" s="11">
        <v>0</v>
      </c>
      <c r="J29" s="20"/>
      <c r="K29" s="13"/>
      <c r="L29" s="10"/>
      <c r="M29" s="13"/>
      <c r="R29" s="13"/>
    </row>
    <row r="30" spans="1:18" ht="21" customHeight="1">
      <c r="A30" s="35"/>
      <c r="B30" s="40" t="s">
        <v>349</v>
      </c>
      <c r="D30" s="11">
        <v>546</v>
      </c>
      <c r="E30" s="11">
        <v>353</v>
      </c>
      <c r="F30" s="11">
        <v>26</v>
      </c>
      <c r="G30" s="11">
        <v>40</v>
      </c>
      <c r="H30" s="11">
        <v>49</v>
      </c>
      <c r="I30" s="11">
        <v>78</v>
      </c>
      <c r="J30" s="20"/>
      <c r="K30" s="13"/>
      <c r="L30" s="10"/>
      <c r="M30" s="13"/>
      <c r="R30" s="13"/>
    </row>
    <row r="31" spans="1:18" ht="21" customHeight="1">
      <c r="A31" s="35"/>
      <c r="B31" s="40" t="s">
        <v>350</v>
      </c>
      <c r="D31" s="11">
        <v>1386</v>
      </c>
      <c r="E31" s="11">
        <v>514</v>
      </c>
      <c r="F31" s="11">
        <v>946</v>
      </c>
      <c r="G31" s="11">
        <v>239</v>
      </c>
      <c r="H31" s="11">
        <v>-20</v>
      </c>
      <c r="I31" s="11">
        <v>-293</v>
      </c>
      <c r="J31" s="20"/>
      <c r="K31" s="13"/>
      <c r="L31" s="10"/>
      <c r="M31" s="13"/>
      <c r="R31" s="13"/>
    </row>
    <row r="32" spans="1:18" ht="21" customHeight="1">
      <c r="A32" s="33"/>
      <c r="B32" s="40" t="s">
        <v>351</v>
      </c>
      <c r="C32" s="4"/>
      <c r="D32" s="11">
        <v>118</v>
      </c>
      <c r="E32" s="11">
        <v>72</v>
      </c>
      <c r="F32" s="11">
        <v>0</v>
      </c>
      <c r="G32" s="11">
        <v>28</v>
      </c>
      <c r="H32" s="11">
        <v>18</v>
      </c>
      <c r="I32" s="11">
        <v>0</v>
      </c>
      <c r="J32" s="20"/>
      <c r="K32" s="13"/>
      <c r="L32" s="10"/>
      <c r="M32" s="13"/>
      <c r="R32" s="13"/>
    </row>
    <row r="33" spans="1:18" ht="21" customHeight="1">
      <c r="A33" s="35"/>
      <c r="B33" s="39" t="s">
        <v>352</v>
      </c>
      <c r="C33" s="10">
        <f t="shared" ref="C33:I33" si="10">SUM(C34:C36)</f>
        <v>0</v>
      </c>
      <c r="D33" s="10">
        <f t="shared" si="10"/>
        <v>1285</v>
      </c>
      <c r="E33" s="10">
        <f t="shared" si="10"/>
        <v>633</v>
      </c>
      <c r="F33" s="10">
        <f t="shared" si="10"/>
        <v>325</v>
      </c>
      <c r="G33" s="10">
        <f t="shared" si="10"/>
        <v>95</v>
      </c>
      <c r="H33" s="10">
        <f t="shared" si="10"/>
        <v>41</v>
      </c>
      <c r="I33" s="10">
        <f t="shared" si="10"/>
        <v>191</v>
      </c>
      <c r="J33" s="20"/>
      <c r="K33" s="13"/>
      <c r="L33" s="10"/>
      <c r="M33" s="13"/>
      <c r="R33" s="13"/>
    </row>
    <row r="34" spans="1:18" ht="21" customHeight="1">
      <c r="A34" s="35"/>
      <c r="B34" s="40" t="s">
        <v>353</v>
      </c>
      <c r="D34" s="11">
        <v>755</v>
      </c>
      <c r="E34" s="11">
        <v>507</v>
      </c>
      <c r="F34" s="11">
        <v>118</v>
      </c>
      <c r="G34" s="11">
        <v>37</v>
      </c>
      <c r="H34" s="11">
        <v>19</v>
      </c>
      <c r="I34" s="11">
        <v>74</v>
      </c>
      <c r="J34" s="20"/>
      <c r="K34" s="13"/>
      <c r="L34" s="10"/>
      <c r="M34" s="13"/>
      <c r="R34" s="13"/>
    </row>
    <row r="35" spans="1:18" ht="21" customHeight="1">
      <c r="A35" s="35"/>
      <c r="B35" s="40" t="s">
        <v>354</v>
      </c>
      <c r="D35" s="11">
        <v>539</v>
      </c>
      <c r="E35" s="11">
        <v>135</v>
      </c>
      <c r="F35" s="11">
        <v>207</v>
      </c>
      <c r="G35" s="11">
        <v>58</v>
      </c>
      <c r="H35" s="11">
        <v>22</v>
      </c>
      <c r="I35" s="11">
        <v>117</v>
      </c>
      <c r="J35" s="20"/>
      <c r="K35" s="13"/>
      <c r="L35" s="10"/>
      <c r="M35" s="13"/>
      <c r="R35" s="13"/>
    </row>
    <row r="36" spans="1:18" ht="30" customHeight="1">
      <c r="A36" s="35"/>
      <c r="B36" s="40" t="s">
        <v>552</v>
      </c>
      <c r="D36" s="11">
        <v>-9</v>
      </c>
      <c r="E36" s="11">
        <v>-9</v>
      </c>
      <c r="F36" s="11">
        <v>0</v>
      </c>
      <c r="G36" s="11">
        <v>0</v>
      </c>
      <c r="H36" s="11">
        <v>0</v>
      </c>
      <c r="I36" s="11">
        <v>0</v>
      </c>
      <c r="J36" s="20"/>
      <c r="K36" s="13"/>
      <c r="L36" s="10"/>
      <c r="M36" s="13"/>
      <c r="R36" s="13"/>
    </row>
    <row r="37" spans="1:18" ht="21" customHeight="1">
      <c r="A37" s="35"/>
      <c r="B37" s="39" t="s">
        <v>357</v>
      </c>
      <c r="C37" s="4"/>
      <c r="D37" s="10">
        <f t="shared" ref="D37:I37" si="11">SUM(D38:D46)</f>
        <v>68621</v>
      </c>
      <c r="E37" s="10">
        <f t="shared" si="11"/>
        <v>25604</v>
      </c>
      <c r="F37" s="10">
        <f t="shared" si="11"/>
        <v>6627</v>
      </c>
      <c r="G37" s="10">
        <f t="shared" si="11"/>
        <v>3584</v>
      </c>
      <c r="H37" s="10">
        <f t="shared" si="11"/>
        <v>1312</v>
      </c>
      <c r="I37" s="10">
        <f t="shared" si="11"/>
        <v>31494</v>
      </c>
      <c r="J37" s="20"/>
      <c r="K37" s="13"/>
      <c r="L37" s="10"/>
      <c r="M37" s="13"/>
      <c r="R37" s="13"/>
    </row>
    <row r="38" spans="1:18" ht="21" customHeight="1">
      <c r="A38" s="35"/>
      <c r="B38" s="40" t="s">
        <v>358</v>
      </c>
      <c r="D38" s="11">
        <v>3704</v>
      </c>
      <c r="E38" s="11">
        <v>948</v>
      </c>
      <c r="F38" s="11">
        <v>238</v>
      </c>
      <c r="G38" s="11">
        <v>407</v>
      </c>
      <c r="H38" s="11">
        <v>109</v>
      </c>
      <c r="I38" s="11">
        <v>2002</v>
      </c>
      <c r="J38" s="20"/>
      <c r="K38" s="13"/>
      <c r="L38" s="10"/>
      <c r="M38" s="13"/>
      <c r="R38" s="13"/>
    </row>
    <row r="39" spans="1:18" ht="21" customHeight="1">
      <c r="A39" s="35"/>
      <c r="B39" s="40" t="s">
        <v>359</v>
      </c>
      <c r="D39" s="11">
        <v>1345</v>
      </c>
      <c r="E39" s="11">
        <v>316</v>
      </c>
      <c r="F39" s="11">
        <v>297</v>
      </c>
      <c r="G39" s="11">
        <v>214</v>
      </c>
      <c r="H39" s="11">
        <v>59</v>
      </c>
      <c r="I39" s="11">
        <v>459</v>
      </c>
      <c r="J39" s="20"/>
      <c r="K39" s="13"/>
      <c r="L39" s="10"/>
      <c r="M39" s="13"/>
      <c r="R39" s="13"/>
    </row>
    <row r="40" spans="1:18" ht="21" customHeight="1">
      <c r="A40" s="35"/>
      <c r="B40" s="40" t="s">
        <v>360</v>
      </c>
      <c r="D40" s="11">
        <v>35600</v>
      </c>
      <c r="E40" s="11">
        <v>12999</v>
      </c>
      <c r="F40" s="11">
        <v>495</v>
      </c>
      <c r="G40" s="11">
        <v>89</v>
      </c>
      <c r="H40" s="11">
        <v>278</v>
      </c>
      <c r="I40" s="11">
        <v>21739</v>
      </c>
      <c r="J40" s="20"/>
      <c r="K40" s="13"/>
      <c r="L40" s="10"/>
      <c r="M40" s="13"/>
      <c r="R40" s="13"/>
    </row>
    <row r="41" spans="1:18" ht="21" customHeight="1">
      <c r="A41" s="35"/>
      <c r="B41" s="40" t="s">
        <v>361</v>
      </c>
      <c r="D41" s="11">
        <v>5525</v>
      </c>
      <c r="E41" s="11">
        <v>1062</v>
      </c>
      <c r="F41" s="11">
        <v>1085</v>
      </c>
      <c r="G41" s="11">
        <v>434</v>
      </c>
      <c r="H41" s="11">
        <v>85</v>
      </c>
      <c r="I41" s="11">
        <v>2859</v>
      </c>
      <c r="J41" s="20"/>
      <c r="K41" s="13"/>
      <c r="L41" s="10"/>
      <c r="M41" s="13"/>
      <c r="R41" s="13"/>
    </row>
    <row r="42" spans="1:18" ht="21" customHeight="1">
      <c r="A42" s="35"/>
      <c r="B42" s="40" t="s">
        <v>362</v>
      </c>
      <c r="C42" s="4"/>
      <c r="D42" s="11">
        <v>348</v>
      </c>
      <c r="E42" s="11">
        <v>55</v>
      </c>
      <c r="F42" s="11">
        <v>31</v>
      </c>
      <c r="G42" s="11">
        <v>228</v>
      </c>
      <c r="H42" s="11">
        <v>31</v>
      </c>
      <c r="I42" s="11">
        <v>3</v>
      </c>
      <c r="J42" s="20"/>
      <c r="K42" s="13"/>
      <c r="L42" s="10"/>
      <c r="M42" s="13"/>
      <c r="R42" s="13"/>
    </row>
    <row r="43" spans="1:18" ht="21" customHeight="1">
      <c r="A43" s="35"/>
      <c r="B43" s="40" t="s">
        <v>363</v>
      </c>
      <c r="C43" s="4"/>
      <c r="D43" s="11">
        <v>2069</v>
      </c>
      <c r="E43" s="11">
        <v>642</v>
      </c>
      <c r="F43" s="11">
        <v>894</v>
      </c>
      <c r="G43" s="11">
        <v>161</v>
      </c>
      <c r="H43" s="11">
        <v>68</v>
      </c>
      <c r="I43" s="11">
        <v>304</v>
      </c>
      <c r="J43" s="20"/>
      <c r="K43" s="13"/>
      <c r="L43" s="10"/>
      <c r="M43" s="13"/>
      <c r="R43" s="13"/>
    </row>
    <row r="44" spans="1:18" ht="21" customHeight="1">
      <c r="A44" s="35"/>
      <c r="B44" s="40" t="s">
        <v>364</v>
      </c>
      <c r="D44" s="11">
        <v>1164</v>
      </c>
      <c r="E44" s="11">
        <v>172</v>
      </c>
      <c r="F44" s="11">
        <v>93</v>
      </c>
      <c r="G44" s="11">
        <v>179</v>
      </c>
      <c r="H44" s="11">
        <v>13</v>
      </c>
      <c r="I44" s="11">
        <v>707</v>
      </c>
      <c r="J44" s="20"/>
      <c r="K44" s="13"/>
      <c r="L44" s="10"/>
      <c r="M44" s="13"/>
      <c r="R44" s="13"/>
    </row>
    <row r="45" spans="1:18" ht="21" customHeight="1">
      <c r="A45" s="35"/>
      <c r="B45" s="40" t="s">
        <v>365</v>
      </c>
      <c r="D45" s="11">
        <v>3643</v>
      </c>
      <c r="E45" s="11">
        <v>1216</v>
      </c>
      <c r="F45" s="11">
        <v>1464</v>
      </c>
      <c r="G45" s="11">
        <v>432</v>
      </c>
      <c r="H45" s="11">
        <v>104</v>
      </c>
      <c r="I45" s="11">
        <v>427</v>
      </c>
      <c r="J45" s="20"/>
      <c r="K45" s="13"/>
      <c r="L45" s="10"/>
      <c r="M45" s="13"/>
      <c r="R45" s="13"/>
    </row>
    <row r="46" spans="1:18" ht="21" customHeight="1">
      <c r="A46" s="35"/>
      <c r="B46" s="40" t="s">
        <v>366</v>
      </c>
      <c r="D46" s="11">
        <v>15223</v>
      </c>
      <c r="E46" s="11">
        <v>8194</v>
      </c>
      <c r="F46" s="11">
        <v>2030</v>
      </c>
      <c r="G46" s="11">
        <v>1440</v>
      </c>
      <c r="H46" s="11">
        <v>565</v>
      </c>
      <c r="I46" s="11">
        <v>2994</v>
      </c>
      <c r="J46" s="20"/>
      <c r="K46" s="13"/>
      <c r="L46" s="10"/>
      <c r="M46" s="13"/>
      <c r="R46" s="13"/>
    </row>
    <row r="47" spans="1:18" ht="21" customHeight="1">
      <c r="A47" s="35"/>
      <c r="B47" s="39" t="s">
        <v>367</v>
      </c>
      <c r="D47" s="10">
        <f t="shared" ref="D47:I47" si="12">SUM(D48:D56)</f>
        <v>24772</v>
      </c>
      <c r="E47" s="10">
        <f t="shared" si="12"/>
        <v>9907</v>
      </c>
      <c r="F47" s="10">
        <f t="shared" si="12"/>
        <v>2821</v>
      </c>
      <c r="G47" s="10">
        <f t="shared" si="12"/>
        <v>6352</v>
      </c>
      <c r="H47" s="10">
        <f t="shared" si="12"/>
        <v>1345</v>
      </c>
      <c r="I47" s="10">
        <f t="shared" si="12"/>
        <v>4347</v>
      </c>
      <c r="J47" s="20"/>
      <c r="K47" s="13"/>
      <c r="L47" s="10"/>
      <c r="M47" s="13"/>
      <c r="R47" s="13"/>
    </row>
    <row r="48" spans="1:18" ht="21" customHeight="1">
      <c r="A48" s="35"/>
      <c r="B48" s="40" t="s">
        <v>368</v>
      </c>
      <c r="D48" s="11">
        <v>45</v>
      </c>
      <c r="E48" s="11">
        <v>8</v>
      </c>
      <c r="F48" s="11">
        <v>0</v>
      </c>
      <c r="G48" s="11">
        <v>36</v>
      </c>
      <c r="H48" s="11">
        <v>0</v>
      </c>
      <c r="I48" s="11">
        <v>1</v>
      </c>
      <c r="J48" s="20"/>
      <c r="K48" s="13"/>
      <c r="L48" s="10"/>
      <c r="M48" s="13"/>
      <c r="R48" s="13"/>
    </row>
    <row r="49" spans="1:18" ht="21" customHeight="1">
      <c r="A49" s="35"/>
      <c r="B49" s="40" t="s">
        <v>369</v>
      </c>
      <c r="D49" s="11">
        <v>-1422</v>
      </c>
      <c r="E49" s="11">
        <v>-1747</v>
      </c>
      <c r="F49" s="11">
        <v>319</v>
      </c>
      <c r="G49" s="11">
        <v>-79</v>
      </c>
      <c r="H49" s="11">
        <v>42</v>
      </c>
      <c r="I49" s="11">
        <v>43</v>
      </c>
      <c r="J49" s="20"/>
      <c r="K49" s="13"/>
      <c r="L49" s="10"/>
      <c r="M49" s="13"/>
      <c r="R49" s="13"/>
    </row>
    <row r="50" spans="1:18" ht="21" customHeight="1">
      <c r="A50" s="35"/>
      <c r="B50" s="40" t="s">
        <v>370</v>
      </c>
      <c r="D50" s="11">
        <v>427</v>
      </c>
      <c r="E50" s="11">
        <v>44</v>
      </c>
      <c r="F50" s="11">
        <v>175</v>
      </c>
      <c r="G50" s="11">
        <v>110</v>
      </c>
      <c r="H50" s="11">
        <v>63</v>
      </c>
      <c r="I50" s="11">
        <v>35</v>
      </c>
      <c r="J50" s="20"/>
      <c r="K50" s="13"/>
      <c r="L50" s="10"/>
      <c r="M50" s="13"/>
      <c r="R50" s="13"/>
    </row>
    <row r="51" spans="1:18" ht="21" customHeight="1">
      <c r="A51" s="35"/>
      <c r="B51" s="40" t="s">
        <v>371</v>
      </c>
      <c r="C51" s="4"/>
      <c r="D51" s="11">
        <v>1241</v>
      </c>
      <c r="E51" s="11">
        <v>374</v>
      </c>
      <c r="F51" s="11">
        <v>304</v>
      </c>
      <c r="G51" s="11">
        <v>154</v>
      </c>
      <c r="H51" s="11">
        <v>15</v>
      </c>
      <c r="I51" s="11">
        <v>394</v>
      </c>
      <c r="J51" s="20"/>
      <c r="K51" s="13"/>
      <c r="L51" s="10"/>
      <c r="M51" s="13"/>
      <c r="R51" s="13"/>
    </row>
    <row r="52" spans="1:18" ht="21" customHeight="1">
      <c r="A52" s="35"/>
      <c r="B52" s="40" t="s">
        <v>372</v>
      </c>
      <c r="D52" s="11">
        <v>6398</v>
      </c>
      <c r="E52" s="11">
        <v>4500</v>
      </c>
      <c r="F52" s="11">
        <v>570</v>
      </c>
      <c r="G52" s="11">
        <v>1092</v>
      </c>
      <c r="H52" s="11">
        <v>146</v>
      </c>
      <c r="I52" s="11">
        <v>90</v>
      </c>
      <c r="J52" s="20"/>
      <c r="K52" s="13"/>
      <c r="L52" s="10"/>
      <c r="M52" s="13"/>
      <c r="R52" s="13"/>
    </row>
    <row r="53" spans="1:18" ht="21" customHeight="1">
      <c r="A53" s="35"/>
      <c r="B53" s="40" t="s">
        <v>373</v>
      </c>
      <c r="D53" s="11">
        <v>16209</v>
      </c>
      <c r="E53" s="11">
        <v>5779</v>
      </c>
      <c r="F53" s="11">
        <v>2129</v>
      </c>
      <c r="G53" s="11">
        <v>4204</v>
      </c>
      <c r="H53" s="11">
        <v>770</v>
      </c>
      <c r="I53" s="11">
        <v>3327</v>
      </c>
      <c r="J53" s="20"/>
      <c r="K53" s="13"/>
      <c r="L53" s="10"/>
      <c r="M53" s="13"/>
      <c r="R53" s="13"/>
    </row>
    <row r="54" spans="1:18" ht="21" customHeight="1">
      <c r="A54" s="35"/>
      <c r="B54" s="40" t="s">
        <v>374</v>
      </c>
      <c r="D54" s="11">
        <v>588</v>
      </c>
      <c r="E54" s="11">
        <v>393</v>
      </c>
      <c r="F54" s="11">
        <v>-21</v>
      </c>
      <c r="G54" s="11">
        <v>137</v>
      </c>
      <c r="H54" s="11">
        <v>81</v>
      </c>
      <c r="I54" s="11">
        <v>-2</v>
      </c>
      <c r="J54" s="20"/>
      <c r="K54" s="13"/>
      <c r="L54" s="10"/>
      <c r="M54" s="13"/>
      <c r="R54" s="13"/>
    </row>
    <row r="55" spans="1:18" ht="21" customHeight="1">
      <c r="A55" s="35"/>
      <c r="B55" s="40" t="s">
        <v>375</v>
      </c>
      <c r="D55" s="11">
        <v>31</v>
      </c>
      <c r="E55" s="11">
        <v>0</v>
      </c>
      <c r="F55" s="11">
        <v>0</v>
      </c>
      <c r="G55" s="11">
        <v>26</v>
      </c>
      <c r="H55" s="11">
        <v>2</v>
      </c>
      <c r="I55" s="11">
        <v>3</v>
      </c>
      <c r="J55" s="20"/>
      <c r="K55" s="13"/>
      <c r="L55" s="10"/>
      <c r="M55" s="13"/>
      <c r="R55" s="13"/>
    </row>
    <row r="56" spans="1:18" ht="21" customHeight="1">
      <c r="A56" s="35"/>
      <c r="B56" s="40" t="s">
        <v>376</v>
      </c>
      <c r="D56" s="11">
        <v>1255</v>
      </c>
      <c r="E56" s="11">
        <v>556</v>
      </c>
      <c r="F56" s="11">
        <v>-655</v>
      </c>
      <c r="G56" s="11">
        <v>672</v>
      </c>
      <c r="H56" s="11">
        <v>226</v>
      </c>
      <c r="I56" s="11">
        <v>456</v>
      </c>
      <c r="J56" s="20"/>
      <c r="K56" s="13"/>
      <c r="L56" s="10"/>
      <c r="M56" s="13"/>
      <c r="R56" s="13"/>
    </row>
    <row r="57" spans="1:18" ht="21" customHeight="1">
      <c r="A57" s="35"/>
      <c r="B57" s="39" t="s">
        <v>377</v>
      </c>
      <c r="C57" s="4"/>
      <c r="D57" s="10">
        <f t="shared" ref="D57:I57" si="13">SUM(D58:D59)</f>
        <v>1866</v>
      </c>
      <c r="E57" s="10">
        <f t="shared" si="13"/>
        <v>376</v>
      </c>
      <c r="F57" s="10">
        <f t="shared" si="13"/>
        <v>465</v>
      </c>
      <c r="G57" s="10">
        <f t="shared" si="13"/>
        <v>427</v>
      </c>
      <c r="H57" s="10">
        <f t="shared" si="13"/>
        <v>539</v>
      </c>
      <c r="I57" s="10">
        <f t="shared" si="13"/>
        <v>59</v>
      </c>
      <c r="J57" s="20"/>
      <c r="K57" s="13"/>
      <c r="L57" s="10"/>
      <c r="M57" s="13"/>
      <c r="R57" s="13"/>
    </row>
    <row r="58" spans="1:18" ht="21" customHeight="1">
      <c r="A58" s="35"/>
      <c r="B58" s="40" t="s">
        <v>378</v>
      </c>
      <c r="D58" s="11">
        <v>907</v>
      </c>
      <c r="E58" s="11">
        <v>-8</v>
      </c>
      <c r="F58" s="11">
        <v>430</v>
      </c>
      <c r="G58" s="11">
        <v>278</v>
      </c>
      <c r="H58" s="11">
        <v>185</v>
      </c>
      <c r="I58" s="11">
        <v>22</v>
      </c>
      <c r="J58" s="20"/>
      <c r="K58" s="13"/>
      <c r="L58" s="10"/>
      <c r="M58" s="13"/>
      <c r="R58" s="13"/>
    </row>
    <row r="59" spans="1:18" ht="21" customHeight="1">
      <c r="A59" s="35"/>
      <c r="B59" s="40" t="s">
        <v>379</v>
      </c>
      <c r="D59" s="11">
        <v>959</v>
      </c>
      <c r="E59" s="11">
        <v>384</v>
      </c>
      <c r="F59" s="11">
        <v>35</v>
      </c>
      <c r="G59" s="11">
        <v>149</v>
      </c>
      <c r="H59" s="11">
        <v>354</v>
      </c>
      <c r="I59" s="11">
        <v>37</v>
      </c>
      <c r="J59" s="20"/>
      <c r="K59" s="13"/>
      <c r="L59" s="10"/>
      <c r="M59" s="13"/>
      <c r="R59" s="13"/>
    </row>
    <row r="60" spans="1:18" ht="21" customHeight="1">
      <c r="A60" s="35"/>
      <c r="B60" s="39" t="s">
        <v>380</v>
      </c>
      <c r="C60" s="4"/>
      <c r="D60" s="10">
        <f t="shared" ref="D60:I60" si="14">SUM(D61:D65)</f>
        <v>2399</v>
      </c>
      <c r="E60" s="10">
        <f t="shared" si="14"/>
        <v>-680</v>
      </c>
      <c r="F60" s="10">
        <f t="shared" si="14"/>
        <v>816</v>
      </c>
      <c r="G60" s="10">
        <f t="shared" si="14"/>
        <v>562</v>
      </c>
      <c r="H60" s="10">
        <f t="shared" si="14"/>
        <v>320</v>
      </c>
      <c r="I60" s="10">
        <f t="shared" si="14"/>
        <v>1381</v>
      </c>
      <c r="J60" s="20"/>
      <c r="K60" s="13"/>
      <c r="L60" s="10"/>
      <c r="M60" s="13"/>
      <c r="R60" s="13"/>
    </row>
    <row r="61" spans="1:18" ht="21" customHeight="1">
      <c r="A61" s="35"/>
      <c r="B61" s="40" t="s">
        <v>381</v>
      </c>
      <c r="D61" s="11">
        <v>-1006</v>
      </c>
      <c r="E61" s="11">
        <v>-980</v>
      </c>
      <c r="F61" s="11">
        <v>-93</v>
      </c>
      <c r="G61" s="11">
        <v>29</v>
      </c>
      <c r="H61" s="11">
        <v>9</v>
      </c>
      <c r="I61" s="11">
        <v>29</v>
      </c>
      <c r="J61" s="20"/>
      <c r="K61" s="13"/>
      <c r="L61" s="10"/>
      <c r="M61" s="13"/>
      <c r="R61" s="13"/>
    </row>
    <row r="62" spans="1:18" ht="45.75" customHeight="1">
      <c r="A62" s="35"/>
      <c r="B62" s="40" t="s">
        <v>530</v>
      </c>
      <c r="C62" s="43"/>
      <c r="D62" s="11">
        <v>327</v>
      </c>
      <c r="E62" s="11">
        <v>196</v>
      </c>
      <c r="F62" s="11">
        <v>60</v>
      </c>
      <c r="G62" s="11">
        <v>42</v>
      </c>
      <c r="H62" s="11">
        <v>5</v>
      </c>
      <c r="I62" s="11">
        <v>24</v>
      </c>
      <c r="J62" s="20"/>
      <c r="K62" s="13"/>
      <c r="L62" s="10"/>
      <c r="M62" s="13"/>
      <c r="R62" s="13"/>
    </row>
    <row r="63" spans="1:18" ht="21" customHeight="1">
      <c r="A63" s="35"/>
      <c r="B63" s="40" t="s">
        <v>383</v>
      </c>
      <c r="D63" s="11">
        <v>-1802</v>
      </c>
      <c r="E63" s="11">
        <v>-2021</v>
      </c>
      <c r="F63" s="11">
        <v>22</v>
      </c>
      <c r="G63" s="11">
        <v>52</v>
      </c>
      <c r="H63" s="11">
        <v>46</v>
      </c>
      <c r="I63" s="11">
        <v>99</v>
      </c>
      <c r="J63" s="20"/>
      <c r="K63" s="13"/>
      <c r="L63" s="10"/>
      <c r="M63" s="13"/>
      <c r="R63" s="13"/>
    </row>
    <row r="64" spans="1:18" ht="21" customHeight="1">
      <c r="A64" s="35"/>
      <c r="B64" s="40" t="s">
        <v>384</v>
      </c>
      <c r="D64" s="11">
        <v>996</v>
      </c>
      <c r="E64" s="11">
        <v>0</v>
      </c>
      <c r="F64" s="11">
        <v>16</v>
      </c>
      <c r="G64" s="11">
        <v>55</v>
      </c>
      <c r="H64" s="11">
        <v>13</v>
      </c>
      <c r="I64" s="11">
        <v>912</v>
      </c>
      <c r="J64" s="20"/>
      <c r="K64" s="13"/>
      <c r="L64" s="10"/>
      <c r="M64" s="13"/>
      <c r="R64" s="13"/>
    </row>
    <row r="65" spans="1:18" ht="21" customHeight="1">
      <c r="A65" s="35"/>
      <c r="B65" s="40" t="s">
        <v>385</v>
      </c>
      <c r="D65" s="11">
        <v>3884</v>
      </c>
      <c r="E65" s="11">
        <v>2125</v>
      </c>
      <c r="F65" s="11">
        <v>811</v>
      </c>
      <c r="G65" s="11">
        <v>384</v>
      </c>
      <c r="H65" s="11">
        <v>247</v>
      </c>
      <c r="I65" s="11">
        <v>317</v>
      </c>
      <c r="J65" s="20"/>
      <c r="K65" s="13"/>
      <c r="L65" s="10"/>
      <c r="M65" s="13"/>
      <c r="R65" s="13"/>
    </row>
    <row r="66" spans="1:18" ht="21" customHeight="1">
      <c r="A66" s="35"/>
      <c r="B66" s="39" t="s">
        <v>386</v>
      </c>
      <c r="D66" s="10">
        <f t="shared" ref="D66:I66" si="15">SUM(D67:D73)</f>
        <v>39261</v>
      </c>
      <c r="E66" s="10">
        <f t="shared" si="15"/>
        <v>21320</v>
      </c>
      <c r="F66" s="10">
        <f t="shared" si="15"/>
        <v>3105</v>
      </c>
      <c r="G66" s="10">
        <f t="shared" si="15"/>
        <v>2633</v>
      </c>
      <c r="H66" s="10">
        <f t="shared" si="15"/>
        <v>1070</v>
      </c>
      <c r="I66" s="10">
        <f t="shared" si="15"/>
        <v>11133</v>
      </c>
      <c r="J66" s="20"/>
      <c r="K66" s="13"/>
      <c r="L66" s="10"/>
      <c r="M66" s="13"/>
      <c r="R66" s="13"/>
    </row>
    <row r="67" spans="1:18" ht="21" customHeight="1">
      <c r="A67" s="35"/>
      <c r="B67" s="40" t="s">
        <v>387</v>
      </c>
      <c r="D67" s="11">
        <v>20032</v>
      </c>
      <c r="E67" s="11">
        <v>10034</v>
      </c>
      <c r="F67" s="11">
        <v>741</v>
      </c>
      <c r="G67" s="11">
        <v>945</v>
      </c>
      <c r="H67" s="11">
        <v>513</v>
      </c>
      <c r="I67" s="11">
        <v>7799</v>
      </c>
      <c r="J67" s="20"/>
      <c r="K67" s="13"/>
      <c r="L67" s="10"/>
      <c r="M67" s="13"/>
      <c r="R67" s="13"/>
    </row>
    <row r="68" spans="1:18" ht="21" customHeight="1">
      <c r="A68" s="35"/>
      <c r="B68" s="40" t="s">
        <v>388</v>
      </c>
      <c r="C68" s="4"/>
      <c r="D68" s="11">
        <v>724</v>
      </c>
      <c r="E68" s="11">
        <v>246</v>
      </c>
      <c r="F68" s="11">
        <v>29</v>
      </c>
      <c r="G68" s="11">
        <v>172</v>
      </c>
      <c r="H68" s="11">
        <v>18</v>
      </c>
      <c r="I68" s="11">
        <v>259</v>
      </c>
      <c r="J68" s="20"/>
      <c r="K68" s="13"/>
      <c r="L68" s="10"/>
      <c r="M68" s="13"/>
      <c r="R68" s="13"/>
    </row>
    <row r="69" spans="1:18" ht="21" customHeight="1">
      <c r="A69" s="35"/>
      <c r="B69" s="40" t="s">
        <v>389</v>
      </c>
      <c r="D69" s="11">
        <v>12472</v>
      </c>
      <c r="E69" s="11">
        <v>6940</v>
      </c>
      <c r="F69" s="11">
        <v>1636</v>
      </c>
      <c r="G69" s="11">
        <v>1274</v>
      </c>
      <c r="H69" s="11">
        <v>273</v>
      </c>
      <c r="I69" s="11">
        <v>2349</v>
      </c>
      <c r="J69" s="20"/>
      <c r="K69" s="13"/>
      <c r="L69" s="10"/>
      <c r="M69" s="13"/>
      <c r="R69" s="13"/>
    </row>
    <row r="70" spans="1:18" ht="21" customHeight="1">
      <c r="A70" s="35"/>
      <c r="B70" s="40" t="s">
        <v>390</v>
      </c>
      <c r="D70" s="11">
        <v>3479</v>
      </c>
      <c r="E70" s="11">
        <v>2851</v>
      </c>
      <c r="F70" s="11">
        <v>239</v>
      </c>
      <c r="G70" s="11">
        <v>171</v>
      </c>
      <c r="H70" s="11">
        <v>128</v>
      </c>
      <c r="I70" s="11">
        <v>90</v>
      </c>
      <c r="J70" s="20"/>
      <c r="K70" s="13"/>
      <c r="L70" s="10"/>
      <c r="M70" s="13"/>
      <c r="R70" s="13"/>
    </row>
    <row r="71" spans="1:18" ht="21" customHeight="1">
      <c r="A71" s="35"/>
      <c r="B71" s="40" t="s">
        <v>391</v>
      </c>
      <c r="D71" s="11">
        <v>1121</v>
      </c>
      <c r="E71" s="11">
        <v>445</v>
      </c>
      <c r="F71" s="11">
        <v>108</v>
      </c>
      <c r="G71" s="11">
        <v>51</v>
      </c>
      <c r="H71" s="11">
        <v>118</v>
      </c>
      <c r="I71" s="11">
        <v>399</v>
      </c>
      <c r="J71" s="20"/>
      <c r="K71" s="13"/>
      <c r="L71" s="10"/>
      <c r="M71" s="13"/>
      <c r="R71" s="13"/>
    </row>
    <row r="72" spans="1:18" ht="21" customHeight="1">
      <c r="A72" s="35"/>
      <c r="B72" s="40" t="s">
        <v>392</v>
      </c>
      <c r="D72" s="11">
        <v>1115</v>
      </c>
      <c r="E72" s="11">
        <v>674</v>
      </c>
      <c r="F72" s="11">
        <v>352</v>
      </c>
      <c r="G72" s="11">
        <v>15</v>
      </c>
      <c r="H72" s="11">
        <v>20</v>
      </c>
      <c r="I72" s="11">
        <v>54</v>
      </c>
      <c r="J72" s="20"/>
      <c r="K72" s="13"/>
      <c r="L72" s="10"/>
      <c r="M72" s="13"/>
      <c r="R72" s="13"/>
    </row>
    <row r="73" spans="1:18" ht="21" customHeight="1">
      <c r="A73" s="33"/>
      <c r="B73" s="40" t="s">
        <v>393</v>
      </c>
      <c r="C73" s="4"/>
      <c r="D73" s="11">
        <v>318</v>
      </c>
      <c r="E73" s="11">
        <v>130</v>
      </c>
      <c r="F73" s="11">
        <v>0</v>
      </c>
      <c r="G73" s="11">
        <v>5</v>
      </c>
      <c r="H73" s="11">
        <v>0</v>
      </c>
      <c r="I73" s="11">
        <v>183</v>
      </c>
      <c r="J73" s="20"/>
      <c r="K73" s="13"/>
      <c r="L73" s="10"/>
      <c r="M73" s="13"/>
      <c r="R73" s="13"/>
    </row>
    <row r="74" spans="1:18" ht="21" customHeight="1">
      <c r="A74" s="35"/>
      <c r="B74" s="39" t="s">
        <v>394</v>
      </c>
      <c r="C74" s="4"/>
      <c r="D74" s="10">
        <f t="shared" ref="D74:I74" si="16">SUM(D75)</f>
        <v>1815</v>
      </c>
      <c r="E74" s="10">
        <f t="shared" si="16"/>
        <v>732</v>
      </c>
      <c r="F74" s="10">
        <f t="shared" si="16"/>
        <v>104</v>
      </c>
      <c r="G74" s="10">
        <f t="shared" si="16"/>
        <v>301</v>
      </c>
      <c r="H74" s="10">
        <f t="shared" si="16"/>
        <v>284</v>
      </c>
      <c r="I74" s="10">
        <f t="shared" si="16"/>
        <v>394</v>
      </c>
      <c r="J74" s="20"/>
      <c r="K74" s="13"/>
      <c r="L74" s="10"/>
      <c r="M74" s="13"/>
      <c r="R74" s="13"/>
    </row>
    <row r="75" spans="1:18" ht="21" customHeight="1">
      <c r="A75" s="35"/>
      <c r="B75" s="40" t="s">
        <v>395</v>
      </c>
      <c r="D75" s="11">
        <v>1815</v>
      </c>
      <c r="E75" s="11">
        <v>732</v>
      </c>
      <c r="F75" s="11">
        <v>104</v>
      </c>
      <c r="G75" s="11">
        <v>301</v>
      </c>
      <c r="H75" s="11">
        <v>284</v>
      </c>
      <c r="I75" s="11">
        <v>394</v>
      </c>
      <c r="J75" s="20"/>
      <c r="K75" s="13"/>
      <c r="L75" s="10"/>
      <c r="M75" s="13"/>
      <c r="R75" s="13"/>
    </row>
    <row r="76" spans="1:18" ht="21" customHeight="1">
      <c r="A76" s="35"/>
      <c r="B76" s="39">
        <v>47</v>
      </c>
      <c r="D76" s="10">
        <f t="shared" ref="D76" si="17">D77+D80+D88+D90+D94+D100+D106+D116+D120</f>
        <v>130499</v>
      </c>
      <c r="E76" s="10">
        <f t="shared" ref="E76:I76" si="18">E77+E80+E88+E90+E94+E100+E106+E116+E120</f>
        <v>74331</v>
      </c>
      <c r="F76" s="10">
        <f t="shared" si="18"/>
        <v>6391</v>
      </c>
      <c r="G76" s="10">
        <f t="shared" si="18"/>
        <v>29145</v>
      </c>
      <c r="H76" s="10">
        <f t="shared" si="18"/>
        <v>6687</v>
      </c>
      <c r="I76" s="10">
        <f t="shared" si="18"/>
        <v>13945</v>
      </c>
      <c r="J76" s="20"/>
      <c r="K76" s="13"/>
      <c r="L76" s="10"/>
      <c r="M76" s="13"/>
      <c r="R76" s="13"/>
    </row>
    <row r="77" spans="1:18" ht="21" customHeight="1">
      <c r="A77" s="35"/>
      <c r="B77" s="39" t="s">
        <v>396</v>
      </c>
      <c r="D77" s="10">
        <f t="shared" ref="D77" si="19">D78+D79</f>
        <v>64366</v>
      </c>
      <c r="E77" s="10">
        <f t="shared" ref="E77:I77" si="20">E78+E79</f>
        <v>38291</v>
      </c>
      <c r="F77" s="10">
        <f t="shared" si="20"/>
        <v>1810</v>
      </c>
      <c r="G77" s="10">
        <f t="shared" si="20"/>
        <v>13637</v>
      </c>
      <c r="H77" s="10">
        <f t="shared" si="20"/>
        <v>3400</v>
      </c>
      <c r="I77" s="10">
        <f t="shared" si="20"/>
        <v>7228</v>
      </c>
      <c r="J77" s="20"/>
      <c r="K77" s="13"/>
      <c r="L77" s="10"/>
      <c r="M77" s="13"/>
      <c r="R77" s="13"/>
    </row>
    <row r="78" spans="1:18" ht="21" customHeight="1">
      <c r="A78" s="35"/>
      <c r="B78" s="40" t="s">
        <v>397</v>
      </c>
      <c r="D78" s="11">
        <v>59226</v>
      </c>
      <c r="E78" s="11">
        <v>33939</v>
      </c>
      <c r="F78" s="11">
        <v>1710</v>
      </c>
      <c r="G78" s="11">
        <v>13180</v>
      </c>
      <c r="H78" s="11">
        <v>3187</v>
      </c>
      <c r="I78" s="11">
        <v>7210</v>
      </c>
      <c r="J78" s="20"/>
      <c r="K78" s="13"/>
      <c r="L78" s="10"/>
      <c r="M78" s="13"/>
      <c r="R78" s="13"/>
    </row>
    <row r="79" spans="1:18" ht="21" customHeight="1">
      <c r="A79" s="35"/>
      <c r="B79" s="40" t="s">
        <v>398</v>
      </c>
      <c r="C79" s="4"/>
      <c r="D79" s="11">
        <v>5140</v>
      </c>
      <c r="E79" s="11">
        <v>4352</v>
      </c>
      <c r="F79" s="11">
        <v>100</v>
      </c>
      <c r="G79" s="11">
        <v>457</v>
      </c>
      <c r="H79" s="11">
        <v>213</v>
      </c>
      <c r="I79" s="11">
        <v>18</v>
      </c>
      <c r="J79" s="20"/>
      <c r="K79" s="13"/>
      <c r="L79" s="10"/>
      <c r="M79" s="13"/>
      <c r="R79" s="13"/>
    </row>
    <row r="80" spans="1:18" ht="21" customHeight="1">
      <c r="A80" s="35"/>
      <c r="B80" s="39" t="s">
        <v>399</v>
      </c>
      <c r="C80" s="4"/>
      <c r="D80" s="10">
        <f t="shared" ref="D80:I80" si="21">D81+D82+D83+D84+D85+D86+D87</f>
        <v>7149</v>
      </c>
      <c r="E80" s="10">
        <f t="shared" si="21"/>
        <v>3043</v>
      </c>
      <c r="F80" s="10">
        <f t="shared" si="21"/>
        <v>1440</v>
      </c>
      <c r="G80" s="10">
        <f t="shared" si="21"/>
        <v>557</v>
      </c>
      <c r="H80" s="10">
        <f t="shared" si="21"/>
        <v>197</v>
      </c>
      <c r="I80" s="10">
        <f t="shared" si="21"/>
        <v>1912</v>
      </c>
      <c r="J80" s="20"/>
      <c r="K80" s="13"/>
      <c r="L80" s="10"/>
      <c r="M80" s="13"/>
      <c r="R80" s="13"/>
    </row>
    <row r="81" spans="1:18" ht="21" customHeight="1">
      <c r="A81" s="35"/>
      <c r="B81" s="40" t="s">
        <v>400</v>
      </c>
      <c r="D81" s="11">
        <v>1106</v>
      </c>
      <c r="E81" s="11">
        <v>276</v>
      </c>
      <c r="F81" s="11">
        <v>436</v>
      </c>
      <c r="G81" s="11">
        <v>184</v>
      </c>
      <c r="H81" s="11">
        <v>49</v>
      </c>
      <c r="I81" s="11">
        <v>161</v>
      </c>
      <c r="J81" s="20"/>
      <c r="K81" s="13"/>
      <c r="L81" s="10"/>
      <c r="M81" s="13"/>
      <c r="R81" s="13"/>
    </row>
    <row r="82" spans="1:18" ht="21" customHeight="1">
      <c r="A82" s="35"/>
      <c r="B82" s="40" t="s">
        <v>401</v>
      </c>
      <c r="D82" s="11">
        <v>856</v>
      </c>
      <c r="E82" s="11">
        <v>353</v>
      </c>
      <c r="F82" s="11">
        <v>-99</v>
      </c>
      <c r="G82" s="11">
        <v>182</v>
      </c>
      <c r="H82" s="11">
        <v>63</v>
      </c>
      <c r="I82" s="11">
        <v>357</v>
      </c>
      <c r="J82" s="20"/>
      <c r="K82" s="13"/>
      <c r="L82" s="10"/>
      <c r="M82" s="13"/>
      <c r="R82" s="13"/>
    </row>
    <row r="83" spans="1:18" ht="21" customHeight="1">
      <c r="A83" s="35"/>
      <c r="B83" s="40" t="s">
        <v>402</v>
      </c>
      <c r="C83" s="4"/>
      <c r="D83" s="11">
        <v>2083</v>
      </c>
      <c r="E83" s="11">
        <v>556</v>
      </c>
      <c r="F83" s="11">
        <v>402</v>
      </c>
      <c r="G83" s="11">
        <v>18</v>
      </c>
      <c r="H83" s="11">
        <v>16</v>
      </c>
      <c r="I83" s="11">
        <v>1091</v>
      </c>
      <c r="J83" s="20"/>
      <c r="K83" s="13"/>
      <c r="L83" s="10"/>
      <c r="M83" s="13"/>
      <c r="R83" s="13"/>
    </row>
    <row r="84" spans="1:18" ht="21" customHeight="1">
      <c r="A84" s="35"/>
      <c r="B84" s="40" t="s">
        <v>403</v>
      </c>
      <c r="D84" s="11">
        <v>-85</v>
      </c>
      <c r="E84" s="11">
        <v>0</v>
      </c>
      <c r="F84" s="11">
        <v>26</v>
      </c>
      <c r="G84" s="11">
        <v>-49</v>
      </c>
      <c r="H84" s="11">
        <v>0</v>
      </c>
      <c r="I84" s="11">
        <v>-62</v>
      </c>
      <c r="J84" s="20"/>
      <c r="K84" s="13"/>
      <c r="L84" s="10"/>
      <c r="M84" s="13"/>
      <c r="R84" s="13"/>
    </row>
    <row r="85" spans="1:18" ht="21" customHeight="1">
      <c r="A85" s="35"/>
      <c r="B85" s="40" t="s">
        <v>404</v>
      </c>
      <c r="D85" s="11">
        <v>151</v>
      </c>
      <c r="E85" s="11">
        <v>0</v>
      </c>
      <c r="F85" s="11">
        <v>0</v>
      </c>
      <c r="G85" s="11">
        <v>35</v>
      </c>
      <c r="H85" s="11">
        <v>0</v>
      </c>
      <c r="I85" s="11">
        <v>116</v>
      </c>
      <c r="J85" s="20"/>
      <c r="K85" s="13"/>
      <c r="L85" s="10"/>
      <c r="M85" s="13"/>
      <c r="R85" s="13"/>
    </row>
    <row r="86" spans="1:18" ht="21" customHeight="1">
      <c r="A86" s="35"/>
      <c r="B86" s="40" t="s">
        <v>405</v>
      </c>
      <c r="D86" s="11">
        <v>2</v>
      </c>
      <c r="E86" s="11">
        <v>0</v>
      </c>
      <c r="F86" s="11">
        <v>0</v>
      </c>
      <c r="G86" s="11">
        <v>0</v>
      </c>
      <c r="H86" s="11">
        <v>2</v>
      </c>
      <c r="I86" s="11">
        <v>0</v>
      </c>
      <c r="J86" s="20"/>
      <c r="K86" s="13"/>
      <c r="L86" s="10"/>
      <c r="M86" s="13"/>
      <c r="R86" s="13"/>
    </row>
    <row r="87" spans="1:18" ht="21" customHeight="1">
      <c r="A87" s="35"/>
      <c r="B87" s="40" t="s">
        <v>406</v>
      </c>
      <c r="C87" s="4"/>
      <c r="D87" s="11">
        <v>3036</v>
      </c>
      <c r="E87" s="11">
        <v>1858</v>
      </c>
      <c r="F87" s="11">
        <v>675</v>
      </c>
      <c r="G87" s="11">
        <v>187</v>
      </c>
      <c r="H87" s="11">
        <v>67</v>
      </c>
      <c r="I87" s="11">
        <v>249</v>
      </c>
      <c r="J87" s="20"/>
      <c r="K87" s="13"/>
      <c r="L87" s="10"/>
      <c r="M87" s="13"/>
      <c r="R87" s="13"/>
    </row>
    <row r="88" spans="1:18" ht="21" customHeight="1">
      <c r="A88" s="35"/>
      <c r="B88" s="39" t="s">
        <v>407</v>
      </c>
      <c r="D88" s="10">
        <f t="shared" ref="D88:I88" si="22">D89</f>
        <v>4679</v>
      </c>
      <c r="E88" s="10">
        <f t="shared" si="22"/>
        <v>4162</v>
      </c>
      <c r="F88" s="10">
        <f t="shared" si="22"/>
        <v>-478</v>
      </c>
      <c r="G88" s="10">
        <f t="shared" si="22"/>
        <v>305</v>
      </c>
      <c r="H88" s="10">
        <f t="shared" si="22"/>
        <v>45</v>
      </c>
      <c r="I88" s="10">
        <f t="shared" si="22"/>
        <v>645</v>
      </c>
      <c r="J88" s="20"/>
      <c r="K88" s="13"/>
      <c r="L88" s="10"/>
      <c r="M88" s="13"/>
      <c r="R88" s="13"/>
    </row>
    <row r="89" spans="1:18" ht="21" customHeight="1">
      <c r="A89" s="35"/>
      <c r="B89" s="40" t="s">
        <v>408</v>
      </c>
      <c r="D89" s="11">
        <v>4679</v>
      </c>
      <c r="E89" s="11">
        <v>4162</v>
      </c>
      <c r="F89" s="11">
        <v>-478</v>
      </c>
      <c r="G89" s="11">
        <v>305</v>
      </c>
      <c r="H89" s="11">
        <v>45</v>
      </c>
      <c r="I89" s="11">
        <v>645</v>
      </c>
      <c r="J89" s="20"/>
      <c r="K89" s="13"/>
      <c r="L89" s="10"/>
      <c r="M89" s="13"/>
      <c r="R89" s="13"/>
    </row>
    <row r="90" spans="1:18" ht="21" customHeight="1">
      <c r="A90" s="35"/>
      <c r="B90" s="39" t="s">
        <v>409</v>
      </c>
      <c r="C90" s="10">
        <f t="shared" ref="C90:I90" si="23">C91+C92+C93</f>
        <v>0</v>
      </c>
      <c r="D90" s="10">
        <f t="shared" si="23"/>
        <v>3185</v>
      </c>
      <c r="E90" s="10">
        <f t="shared" si="23"/>
        <v>1447</v>
      </c>
      <c r="F90" s="10">
        <f t="shared" si="23"/>
        <v>261</v>
      </c>
      <c r="G90" s="10">
        <f t="shared" si="23"/>
        <v>946</v>
      </c>
      <c r="H90" s="10">
        <f t="shared" si="23"/>
        <v>168</v>
      </c>
      <c r="I90" s="10">
        <f t="shared" si="23"/>
        <v>363</v>
      </c>
      <c r="J90" s="20"/>
      <c r="K90" s="13"/>
      <c r="L90" s="10"/>
      <c r="M90" s="13"/>
      <c r="R90" s="13"/>
    </row>
    <row r="91" spans="1:18" ht="21" customHeight="1">
      <c r="A91" s="35"/>
      <c r="B91" s="40" t="s">
        <v>410</v>
      </c>
      <c r="C91" s="4"/>
      <c r="D91" s="11">
        <v>526</v>
      </c>
      <c r="E91" s="11">
        <v>0</v>
      </c>
      <c r="F91" s="11">
        <v>130</v>
      </c>
      <c r="G91" s="11">
        <v>43</v>
      </c>
      <c r="H91" s="11">
        <v>142</v>
      </c>
      <c r="I91" s="11">
        <v>211</v>
      </c>
      <c r="J91" s="20"/>
      <c r="K91" s="13"/>
      <c r="L91" s="10"/>
      <c r="M91" s="13"/>
      <c r="R91" s="13"/>
    </row>
    <row r="92" spans="1:18" ht="21" customHeight="1">
      <c r="A92" s="35"/>
      <c r="B92" s="40" t="s">
        <v>411</v>
      </c>
      <c r="D92" s="11">
        <v>2084</v>
      </c>
      <c r="E92" s="11">
        <v>1402</v>
      </c>
      <c r="F92" s="11">
        <v>25</v>
      </c>
      <c r="G92" s="11">
        <v>494</v>
      </c>
      <c r="H92" s="11">
        <v>16</v>
      </c>
      <c r="I92" s="11">
        <v>147</v>
      </c>
      <c r="J92" s="20"/>
      <c r="K92" s="13"/>
      <c r="L92" s="10"/>
      <c r="M92" s="13"/>
      <c r="R92" s="13"/>
    </row>
    <row r="93" spans="1:18" ht="21" customHeight="1">
      <c r="A93" s="35"/>
      <c r="B93" s="40" t="s">
        <v>412</v>
      </c>
      <c r="D93" s="11">
        <v>575</v>
      </c>
      <c r="E93" s="11">
        <v>45</v>
      </c>
      <c r="F93" s="11">
        <v>106</v>
      </c>
      <c r="G93" s="11">
        <v>409</v>
      </c>
      <c r="H93" s="11">
        <v>10</v>
      </c>
      <c r="I93" s="11">
        <v>5</v>
      </c>
      <c r="J93" s="20"/>
      <c r="K93" s="13"/>
      <c r="L93" s="10"/>
      <c r="M93" s="13"/>
      <c r="R93" s="13"/>
    </row>
    <row r="94" spans="1:18" ht="21" customHeight="1">
      <c r="A94" s="35"/>
      <c r="B94" s="39" t="s">
        <v>413</v>
      </c>
      <c r="D94" s="10">
        <f t="shared" ref="D94:I94" si="24">D95+D96+D97+D98+D99</f>
        <v>18361</v>
      </c>
      <c r="E94" s="10">
        <f t="shared" si="24"/>
        <v>11371</v>
      </c>
      <c r="F94" s="10">
        <f t="shared" si="24"/>
        <v>1717</v>
      </c>
      <c r="G94" s="10">
        <f t="shared" si="24"/>
        <v>3567</v>
      </c>
      <c r="H94" s="10">
        <f t="shared" si="24"/>
        <v>817</v>
      </c>
      <c r="I94" s="10">
        <f t="shared" si="24"/>
        <v>889</v>
      </c>
      <c r="J94" s="91"/>
      <c r="K94" s="13"/>
      <c r="L94" s="10"/>
      <c r="M94" s="13"/>
      <c r="R94" s="13"/>
    </row>
    <row r="95" spans="1:18" ht="21" customHeight="1">
      <c r="A95" s="35"/>
      <c r="B95" s="40" t="s">
        <v>414</v>
      </c>
      <c r="C95" s="4"/>
      <c r="D95" s="11">
        <v>134</v>
      </c>
      <c r="E95" s="11">
        <v>14</v>
      </c>
      <c r="F95" s="11">
        <v>58</v>
      </c>
      <c r="G95" s="11">
        <v>56</v>
      </c>
      <c r="H95" s="11">
        <v>6</v>
      </c>
      <c r="I95" s="11">
        <v>0</v>
      </c>
      <c r="J95" s="20"/>
      <c r="K95" s="13"/>
      <c r="L95" s="10"/>
      <c r="M95" s="13"/>
      <c r="R95" s="13"/>
    </row>
    <row r="96" spans="1:18" ht="21" customHeight="1">
      <c r="A96" s="35"/>
      <c r="B96" s="40" t="s">
        <v>415</v>
      </c>
      <c r="D96" s="11">
        <v>6848</v>
      </c>
      <c r="E96" s="11">
        <v>4084</v>
      </c>
      <c r="F96" s="11">
        <v>1102</v>
      </c>
      <c r="G96" s="11">
        <v>753</v>
      </c>
      <c r="H96" s="11">
        <v>309</v>
      </c>
      <c r="I96" s="11">
        <v>600</v>
      </c>
      <c r="J96" s="20"/>
      <c r="K96" s="13"/>
      <c r="L96" s="10"/>
      <c r="M96" s="13"/>
      <c r="R96" s="13"/>
    </row>
    <row r="97" spans="1:18" ht="21" customHeight="1">
      <c r="A97" s="35"/>
      <c r="B97" s="40" t="s">
        <v>416</v>
      </c>
      <c r="D97" s="11">
        <v>974</v>
      </c>
      <c r="E97" s="11">
        <v>873</v>
      </c>
      <c r="F97" s="11">
        <v>47</v>
      </c>
      <c r="G97" s="11">
        <v>43</v>
      </c>
      <c r="H97" s="11">
        <v>19</v>
      </c>
      <c r="I97" s="11">
        <v>-8</v>
      </c>
      <c r="J97" s="20"/>
      <c r="K97" s="13"/>
      <c r="L97" s="10"/>
      <c r="M97" s="13"/>
      <c r="R97" s="13"/>
    </row>
    <row r="98" spans="1:18" ht="21" customHeight="1">
      <c r="A98" s="35"/>
      <c r="B98" s="40" t="s">
        <v>417</v>
      </c>
      <c r="D98" s="11">
        <v>2846</v>
      </c>
      <c r="E98" s="11">
        <v>1733</v>
      </c>
      <c r="F98" s="11">
        <v>101</v>
      </c>
      <c r="G98" s="11">
        <v>631</v>
      </c>
      <c r="H98" s="11">
        <v>275</v>
      </c>
      <c r="I98" s="11">
        <v>106</v>
      </c>
      <c r="J98" s="20"/>
      <c r="K98" s="13"/>
      <c r="L98" s="10"/>
      <c r="M98" s="13"/>
      <c r="R98" s="13"/>
    </row>
    <row r="99" spans="1:18" ht="21" customHeight="1">
      <c r="A99" s="35"/>
      <c r="B99" s="40" t="s">
        <v>418</v>
      </c>
      <c r="D99" s="11">
        <v>7559</v>
      </c>
      <c r="E99" s="11">
        <v>4667</v>
      </c>
      <c r="F99" s="11">
        <v>409</v>
      </c>
      <c r="G99" s="11">
        <v>2084</v>
      </c>
      <c r="H99" s="11">
        <v>208</v>
      </c>
      <c r="I99" s="11">
        <v>191</v>
      </c>
      <c r="J99" s="20"/>
      <c r="K99" s="13"/>
      <c r="L99" s="10"/>
      <c r="M99" s="13"/>
      <c r="R99" s="13"/>
    </row>
    <row r="100" spans="1:18" ht="21" customHeight="1">
      <c r="A100" s="35"/>
      <c r="B100" s="39" t="s">
        <v>419</v>
      </c>
      <c r="C100" s="4"/>
      <c r="D100" s="10">
        <f t="shared" ref="D100:I100" si="25">D101+D102+D103+D104+D105</f>
        <v>861</v>
      </c>
      <c r="E100" s="10">
        <f t="shared" si="25"/>
        <v>17</v>
      </c>
      <c r="F100" s="10">
        <f t="shared" si="25"/>
        <v>78</v>
      </c>
      <c r="G100" s="10">
        <f t="shared" si="25"/>
        <v>553</v>
      </c>
      <c r="H100" s="10">
        <f t="shared" si="25"/>
        <v>119</v>
      </c>
      <c r="I100" s="10">
        <f t="shared" si="25"/>
        <v>94</v>
      </c>
      <c r="J100" s="20"/>
      <c r="K100" s="13"/>
      <c r="L100" s="10"/>
      <c r="M100" s="13"/>
      <c r="R100" s="13"/>
    </row>
    <row r="101" spans="1:18" ht="21" customHeight="1">
      <c r="A101" s="35"/>
      <c r="B101" s="40" t="s">
        <v>420</v>
      </c>
      <c r="D101" s="11">
        <v>97</v>
      </c>
      <c r="E101" s="11">
        <v>0</v>
      </c>
      <c r="F101" s="11">
        <v>0</v>
      </c>
      <c r="G101" s="11">
        <v>30</v>
      </c>
      <c r="H101" s="11">
        <v>9</v>
      </c>
      <c r="I101" s="11">
        <v>58</v>
      </c>
      <c r="J101" s="20"/>
      <c r="K101" s="13"/>
      <c r="L101" s="10"/>
      <c r="M101" s="13"/>
      <c r="R101" s="13"/>
    </row>
    <row r="102" spans="1:18" ht="21" customHeight="1">
      <c r="A102" s="35"/>
      <c r="B102" s="40" t="s">
        <v>421</v>
      </c>
      <c r="C102" s="4"/>
      <c r="D102" s="11">
        <v>139</v>
      </c>
      <c r="E102" s="11">
        <v>1</v>
      </c>
      <c r="F102" s="11">
        <v>23</v>
      </c>
      <c r="G102" s="11">
        <v>68</v>
      </c>
      <c r="H102" s="11">
        <v>46</v>
      </c>
      <c r="I102" s="11">
        <v>1</v>
      </c>
      <c r="J102" s="20"/>
      <c r="K102" s="13"/>
      <c r="L102" s="10"/>
      <c r="M102" s="13"/>
      <c r="R102" s="13"/>
    </row>
    <row r="103" spans="1:18" ht="21" customHeight="1">
      <c r="A103" s="35"/>
      <c r="B103" s="40" t="s">
        <v>422</v>
      </c>
      <c r="C103" s="4"/>
      <c r="D103" s="11">
        <v>1</v>
      </c>
      <c r="E103" s="11">
        <v>0</v>
      </c>
      <c r="F103" s="11">
        <v>0</v>
      </c>
      <c r="G103" s="11">
        <v>1</v>
      </c>
      <c r="H103" s="11">
        <v>0</v>
      </c>
      <c r="I103" s="11">
        <v>0</v>
      </c>
      <c r="J103" s="20"/>
      <c r="K103" s="13"/>
      <c r="L103" s="10"/>
      <c r="M103" s="13"/>
      <c r="R103" s="13"/>
    </row>
    <row r="104" spans="1:18" ht="21" customHeight="1">
      <c r="A104" s="35"/>
      <c r="B104" s="40" t="s">
        <v>423</v>
      </c>
      <c r="D104" s="11">
        <v>214</v>
      </c>
      <c r="E104" s="11">
        <v>8</v>
      </c>
      <c r="F104" s="11">
        <v>5</v>
      </c>
      <c r="G104" s="11">
        <v>123</v>
      </c>
      <c r="H104" s="11">
        <v>46</v>
      </c>
      <c r="I104" s="11">
        <v>32</v>
      </c>
      <c r="J104" s="20"/>
      <c r="K104" s="13"/>
      <c r="L104" s="10"/>
      <c r="M104" s="13"/>
      <c r="R104" s="13"/>
    </row>
    <row r="105" spans="1:18" ht="21" customHeight="1">
      <c r="A105" s="35"/>
      <c r="B105" s="40" t="s">
        <v>424</v>
      </c>
      <c r="D105" s="11">
        <v>410</v>
      </c>
      <c r="E105" s="11">
        <v>8</v>
      </c>
      <c r="F105" s="11">
        <v>50</v>
      </c>
      <c r="G105" s="11">
        <v>331</v>
      </c>
      <c r="H105" s="11">
        <v>18</v>
      </c>
      <c r="I105" s="11">
        <v>3</v>
      </c>
      <c r="J105" s="20"/>
      <c r="K105" s="13"/>
      <c r="L105" s="10"/>
      <c r="M105" s="13"/>
      <c r="R105" s="13"/>
    </row>
    <row r="106" spans="1:18" ht="21" customHeight="1">
      <c r="A106" s="35"/>
      <c r="B106" s="39" t="s">
        <v>425</v>
      </c>
      <c r="D106" s="10">
        <f t="shared" ref="D106:I106" si="26">D107+D108+D109+D110+D111+D112+D113+D114+D115</f>
        <v>30312</v>
      </c>
      <c r="E106" s="10">
        <f t="shared" si="26"/>
        <v>15659</v>
      </c>
      <c r="F106" s="10">
        <f t="shared" si="26"/>
        <v>1274</v>
      </c>
      <c r="G106" s="10">
        <f t="shared" si="26"/>
        <v>9427</v>
      </c>
      <c r="H106" s="10">
        <f t="shared" si="26"/>
        <v>1903</v>
      </c>
      <c r="I106" s="10">
        <f t="shared" si="26"/>
        <v>2049</v>
      </c>
      <c r="J106" s="20"/>
      <c r="K106" s="13"/>
      <c r="L106" s="10"/>
      <c r="M106" s="13"/>
      <c r="R106" s="13"/>
    </row>
    <row r="107" spans="1:18" ht="21" customHeight="1">
      <c r="A107" s="35"/>
      <c r="B107" s="40" t="s">
        <v>426</v>
      </c>
      <c r="D107" s="11">
        <v>15991</v>
      </c>
      <c r="E107" s="11">
        <v>7966</v>
      </c>
      <c r="F107" s="11">
        <v>154</v>
      </c>
      <c r="G107" s="11">
        <v>6623</v>
      </c>
      <c r="H107" s="11">
        <v>988</v>
      </c>
      <c r="I107" s="11">
        <v>260</v>
      </c>
      <c r="J107" s="20"/>
      <c r="K107" s="13"/>
      <c r="L107" s="10"/>
      <c r="M107" s="13"/>
      <c r="R107" s="13"/>
    </row>
    <row r="108" spans="1:18" ht="21" customHeight="1">
      <c r="A108" s="35"/>
      <c r="B108" s="40" t="s">
        <v>427</v>
      </c>
      <c r="D108" s="11">
        <v>5960</v>
      </c>
      <c r="E108" s="11">
        <v>4824</v>
      </c>
      <c r="F108" s="11">
        <v>1</v>
      </c>
      <c r="G108" s="11">
        <v>540</v>
      </c>
      <c r="H108" s="11">
        <v>105</v>
      </c>
      <c r="I108" s="11">
        <v>490</v>
      </c>
      <c r="J108" s="20"/>
      <c r="K108" s="13"/>
      <c r="L108" s="10"/>
      <c r="M108" s="13"/>
      <c r="R108" s="13"/>
    </row>
    <row r="109" spans="1:18" ht="21" customHeight="1">
      <c r="A109" s="35"/>
      <c r="B109" s="40" t="s">
        <v>428</v>
      </c>
      <c r="D109" s="11">
        <v>1477</v>
      </c>
      <c r="E109" s="11">
        <v>297</v>
      </c>
      <c r="F109" s="11">
        <v>112</v>
      </c>
      <c r="G109" s="11">
        <v>683</v>
      </c>
      <c r="H109" s="11">
        <v>272</v>
      </c>
      <c r="I109" s="11">
        <v>113</v>
      </c>
      <c r="J109" s="20"/>
      <c r="K109" s="13"/>
      <c r="L109" s="10"/>
      <c r="M109" s="13"/>
      <c r="R109" s="13"/>
    </row>
    <row r="110" spans="1:18" ht="21" customHeight="1">
      <c r="A110" s="35"/>
      <c r="B110" s="40" t="s">
        <v>429</v>
      </c>
      <c r="D110" s="11">
        <v>518</v>
      </c>
      <c r="E110" s="11">
        <v>5</v>
      </c>
      <c r="F110" s="11">
        <v>434</v>
      </c>
      <c r="G110" s="11">
        <v>42</v>
      </c>
      <c r="H110" s="11">
        <v>37</v>
      </c>
      <c r="I110" s="11">
        <v>0</v>
      </c>
      <c r="J110" s="20"/>
      <c r="K110" s="13"/>
      <c r="L110" s="10"/>
      <c r="M110" s="13"/>
      <c r="R110" s="13"/>
    </row>
    <row r="111" spans="1:18" ht="21" customHeight="1">
      <c r="A111" s="35"/>
      <c r="B111" s="40" t="s">
        <v>430</v>
      </c>
      <c r="D111" s="11">
        <v>334</v>
      </c>
      <c r="E111" s="11">
        <v>69</v>
      </c>
      <c r="F111" s="11">
        <v>-13</v>
      </c>
      <c r="G111" s="11">
        <v>248</v>
      </c>
      <c r="H111" s="11">
        <v>24</v>
      </c>
      <c r="I111" s="11">
        <v>6</v>
      </c>
      <c r="J111" s="20"/>
      <c r="K111" s="13"/>
      <c r="L111" s="10"/>
      <c r="M111" s="13"/>
      <c r="R111" s="13"/>
    </row>
    <row r="112" spans="1:18" ht="21" customHeight="1">
      <c r="A112" s="35"/>
      <c r="B112" s="40" t="s">
        <v>431</v>
      </c>
      <c r="D112" s="11">
        <v>683</v>
      </c>
      <c r="E112" s="11">
        <v>151</v>
      </c>
      <c r="F112" s="11">
        <v>73</v>
      </c>
      <c r="G112" s="11">
        <v>268</v>
      </c>
      <c r="H112" s="11">
        <v>56</v>
      </c>
      <c r="I112" s="11">
        <v>135</v>
      </c>
      <c r="J112" s="20"/>
      <c r="K112" s="13"/>
      <c r="L112" s="10"/>
      <c r="M112" s="13"/>
      <c r="O112" s="13"/>
      <c r="P112" s="13"/>
      <c r="Q112" s="13"/>
      <c r="R112" s="13"/>
    </row>
    <row r="113" spans="1:18" ht="21" customHeight="1">
      <c r="A113" s="35"/>
      <c r="B113" s="40" t="s">
        <v>432</v>
      </c>
      <c r="D113" s="11">
        <v>1561</v>
      </c>
      <c r="E113" s="11">
        <v>812</v>
      </c>
      <c r="F113" s="11">
        <v>59</v>
      </c>
      <c r="G113" s="11">
        <v>597</v>
      </c>
      <c r="H113" s="11">
        <v>70</v>
      </c>
      <c r="I113" s="11">
        <v>23</v>
      </c>
      <c r="J113" s="20"/>
      <c r="K113" s="13"/>
      <c r="L113" s="10"/>
      <c r="M113" s="13"/>
      <c r="R113" s="13"/>
    </row>
    <row r="114" spans="1:18" ht="21" customHeight="1">
      <c r="A114" s="35"/>
      <c r="B114" s="40" t="s">
        <v>433</v>
      </c>
      <c r="D114" s="11">
        <v>3755</v>
      </c>
      <c r="E114" s="11">
        <v>1535</v>
      </c>
      <c r="F114" s="11">
        <v>454</v>
      </c>
      <c r="G114" s="11">
        <v>399</v>
      </c>
      <c r="H114" s="11">
        <v>351</v>
      </c>
      <c r="I114" s="11">
        <v>1016</v>
      </c>
      <c r="J114" s="20"/>
      <c r="K114" s="13"/>
      <c r="L114" s="10"/>
      <c r="M114" s="13"/>
      <c r="R114" s="13"/>
    </row>
    <row r="115" spans="1:18" ht="21" customHeight="1">
      <c r="A115" s="35"/>
      <c r="B115" s="40" t="s">
        <v>434</v>
      </c>
      <c r="C115" s="4"/>
      <c r="D115" s="11">
        <v>33</v>
      </c>
      <c r="E115" s="11">
        <v>0</v>
      </c>
      <c r="F115" s="11">
        <v>0</v>
      </c>
      <c r="G115" s="11">
        <v>27</v>
      </c>
      <c r="H115" s="11">
        <v>0</v>
      </c>
      <c r="I115" s="11">
        <v>6</v>
      </c>
      <c r="J115" s="20"/>
      <c r="K115" s="13"/>
      <c r="L115" s="10"/>
      <c r="M115" s="13"/>
      <c r="R115" s="13"/>
    </row>
    <row r="116" spans="1:18" ht="21" customHeight="1">
      <c r="A116" s="35"/>
      <c r="B116" s="39" t="s">
        <v>435</v>
      </c>
      <c r="D116" s="10">
        <f t="shared" ref="D116:I116" si="27">SUM(D117:D119)</f>
        <v>128</v>
      </c>
      <c r="E116" s="10">
        <f t="shared" si="27"/>
        <v>75</v>
      </c>
      <c r="F116" s="10">
        <f t="shared" si="27"/>
        <v>20</v>
      </c>
      <c r="G116" s="10">
        <f t="shared" si="27"/>
        <v>18</v>
      </c>
      <c r="H116" s="10">
        <f t="shared" si="27"/>
        <v>1</v>
      </c>
      <c r="I116" s="10">
        <f t="shared" si="27"/>
        <v>14</v>
      </c>
      <c r="J116" s="20"/>
      <c r="K116" s="13"/>
      <c r="L116" s="10"/>
      <c r="M116" s="13"/>
      <c r="R116" s="13"/>
    </row>
    <row r="117" spans="1:18" ht="21" customHeight="1">
      <c r="A117" s="35"/>
      <c r="B117" s="40" t="s">
        <v>436</v>
      </c>
      <c r="D117" s="11">
        <v>128</v>
      </c>
      <c r="E117" s="11">
        <v>75</v>
      </c>
      <c r="F117" s="11">
        <v>20</v>
      </c>
      <c r="G117" s="11">
        <v>18</v>
      </c>
      <c r="H117" s="11">
        <v>1</v>
      </c>
      <c r="I117" s="11">
        <v>14</v>
      </c>
      <c r="J117" s="20"/>
      <c r="K117" s="13"/>
      <c r="L117" s="10"/>
      <c r="M117" s="13"/>
      <c r="R117" s="13"/>
    </row>
    <row r="118" spans="1:18" ht="21" customHeight="1">
      <c r="A118" s="35"/>
      <c r="B118" s="40" t="s">
        <v>437</v>
      </c>
      <c r="D118" s="11">
        <v>0</v>
      </c>
      <c r="E118" s="11">
        <v>0</v>
      </c>
      <c r="F118" s="11">
        <v>0</v>
      </c>
      <c r="G118" s="11">
        <v>0</v>
      </c>
      <c r="H118" s="11">
        <v>0</v>
      </c>
      <c r="I118" s="11">
        <v>0</v>
      </c>
      <c r="J118" s="20"/>
      <c r="K118" s="13"/>
      <c r="L118" s="10"/>
      <c r="M118" s="13"/>
      <c r="R118" s="13"/>
    </row>
    <row r="119" spans="1:18" ht="21" customHeight="1">
      <c r="A119" s="35"/>
      <c r="B119" s="40" t="s">
        <v>438</v>
      </c>
      <c r="C119" s="4"/>
      <c r="D119" s="11">
        <v>0</v>
      </c>
      <c r="E119" s="11">
        <v>0</v>
      </c>
      <c r="F119" s="11">
        <v>0</v>
      </c>
      <c r="G119" s="11">
        <v>0</v>
      </c>
      <c r="H119" s="11">
        <v>0</v>
      </c>
      <c r="I119" s="11">
        <v>0</v>
      </c>
      <c r="J119" s="20"/>
      <c r="K119" s="13"/>
      <c r="L119" s="10"/>
      <c r="M119" s="13"/>
      <c r="R119" s="13"/>
    </row>
    <row r="120" spans="1:18" ht="21" customHeight="1">
      <c r="A120" s="35"/>
      <c r="B120" s="39" t="s">
        <v>439</v>
      </c>
      <c r="D120" s="10">
        <f t="shared" ref="D120:I120" si="28">D121+D122</f>
        <v>1458</v>
      </c>
      <c r="E120" s="10">
        <f t="shared" si="28"/>
        <v>266</v>
      </c>
      <c r="F120" s="10">
        <f t="shared" si="28"/>
        <v>269</v>
      </c>
      <c r="G120" s="10">
        <f t="shared" si="28"/>
        <v>135</v>
      </c>
      <c r="H120" s="10">
        <f t="shared" si="28"/>
        <v>37</v>
      </c>
      <c r="I120" s="10">
        <f t="shared" si="28"/>
        <v>751</v>
      </c>
      <c r="J120" s="20"/>
      <c r="K120" s="13"/>
      <c r="L120" s="10"/>
      <c r="M120" s="13"/>
      <c r="R120" s="13"/>
    </row>
    <row r="121" spans="1:18" ht="21" customHeight="1">
      <c r="A121" s="35"/>
      <c r="B121" s="40" t="s">
        <v>440</v>
      </c>
      <c r="D121" s="11">
        <v>538</v>
      </c>
      <c r="E121" s="11">
        <v>259</v>
      </c>
      <c r="F121" s="11">
        <v>120</v>
      </c>
      <c r="G121" s="11">
        <v>56</v>
      </c>
      <c r="H121" s="11">
        <v>2</v>
      </c>
      <c r="I121" s="11">
        <v>101</v>
      </c>
      <c r="J121" s="20"/>
      <c r="K121" s="13"/>
      <c r="L121" s="10"/>
      <c r="M121" s="13"/>
      <c r="R121" s="13"/>
    </row>
    <row r="122" spans="1:18" ht="21" customHeight="1">
      <c r="A122" s="35"/>
      <c r="B122" s="40" t="s">
        <v>441</v>
      </c>
      <c r="D122" s="11">
        <v>920</v>
      </c>
      <c r="E122" s="11">
        <v>7</v>
      </c>
      <c r="F122" s="11">
        <v>149</v>
      </c>
      <c r="G122" s="11">
        <v>79</v>
      </c>
      <c r="H122" s="11">
        <v>35</v>
      </c>
      <c r="I122" s="11">
        <v>650</v>
      </c>
      <c r="J122" s="20"/>
      <c r="K122" s="13"/>
      <c r="L122" s="10"/>
      <c r="M122" s="13"/>
      <c r="R122" s="13"/>
    </row>
    <row r="123" spans="1:18" ht="3.75" customHeight="1">
      <c r="A123" s="21"/>
      <c r="B123" s="41"/>
      <c r="C123" s="22"/>
      <c r="D123" s="37"/>
      <c r="E123" s="52"/>
      <c r="F123" s="52"/>
      <c r="G123" s="52"/>
      <c r="H123" s="52"/>
      <c r="I123" s="52"/>
      <c r="J123" s="24"/>
      <c r="K123" s="13"/>
      <c r="L123" s="10"/>
    </row>
    <row r="124" spans="1:18" ht="13.5" customHeight="1" thickBot="1">
      <c r="K124" s="13"/>
    </row>
    <row r="125" spans="1:18" ht="14.25" customHeight="1" thickTop="1">
      <c r="A125" s="14"/>
      <c r="B125" s="14" t="s">
        <v>562</v>
      </c>
      <c r="C125" s="14"/>
      <c r="D125" s="14"/>
      <c r="E125" s="14"/>
      <c r="F125" s="14"/>
      <c r="G125" s="14"/>
      <c r="H125" s="14"/>
      <c r="I125" s="14"/>
      <c r="J125" s="14"/>
      <c r="K125" s="32"/>
      <c r="L125" s="32"/>
      <c r="M125" s="32"/>
      <c r="N125" s="32"/>
      <c r="O125" s="32"/>
    </row>
    <row r="126" spans="1:18" ht="5.25" customHeight="1">
      <c r="B126" s="16"/>
      <c r="J126" s="13"/>
    </row>
    <row r="127" spans="1:18" ht="12" customHeight="1">
      <c r="B127" s="17" t="s">
        <v>540</v>
      </c>
      <c r="J127" s="13"/>
    </row>
    <row r="128" spans="1:18" ht="19.5" customHeight="1">
      <c r="K128" s="13"/>
      <c r="L128" s="13"/>
    </row>
    <row r="129" spans="11:12" ht="19.5" customHeight="1">
      <c r="K129" s="13"/>
      <c r="L129" s="13"/>
    </row>
    <row r="130" spans="11:12" ht="19.5" customHeight="1">
      <c r="K130" s="13"/>
      <c r="L130" s="13"/>
    </row>
    <row r="131" spans="11:12" ht="19.5" customHeight="1">
      <c r="K131" s="13"/>
      <c r="L131" s="13"/>
    </row>
    <row r="132" spans="11:12" ht="19.5" customHeight="1">
      <c r="K132" s="13"/>
      <c r="L132" s="13"/>
    </row>
    <row r="133" spans="11:12" ht="19.5" customHeight="1">
      <c r="K133" s="13"/>
      <c r="L133" s="13"/>
    </row>
    <row r="134" spans="11:12" ht="19.5" customHeight="1">
      <c r="K134" s="13"/>
      <c r="L134" s="13"/>
    </row>
    <row r="135" spans="11:12" ht="19.5" customHeight="1">
      <c r="K135" s="13"/>
      <c r="L135" s="13"/>
    </row>
    <row r="136" spans="11:12" ht="19.5" customHeight="1">
      <c r="K136" s="13"/>
      <c r="L136" s="13"/>
    </row>
    <row r="137" spans="11:12" ht="19.5" customHeight="1">
      <c r="K137" s="13"/>
      <c r="L137" s="13"/>
    </row>
    <row r="138" spans="11:12" ht="19.5" customHeight="1">
      <c r="K138" s="13"/>
      <c r="L138" s="13"/>
    </row>
    <row r="139" spans="11:12" ht="19.5" customHeight="1">
      <c r="K139" s="13"/>
      <c r="L139" s="13"/>
    </row>
    <row r="140" spans="11:12" ht="19.5" customHeight="1">
      <c r="K140" s="13"/>
      <c r="L140" s="13"/>
    </row>
    <row r="141" spans="11:12" ht="19.5" customHeight="1">
      <c r="K141" s="13"/>
      <c r="L141" s="13"/>
    </row>
    <row r="142" spans="11:12" ht="19.5" customHeight="1">
      <c r="K142" s="13"/>
      <c r="L142" s="13"/>
    </row>
    <row r="143" spans="11:12" ht="19.5" customHeight="1">
      <c r="K143" s="13"/>
      <c r="L143" s="13"/>
    </row>
    <row r="144" spans="11:12" ht="19.5" customHeight="1">
      <c r="K144" s="13"/>
      <c r="L144" s="13"/>
    </row>
    <row r="145" spans="11:12" ht="19.5" customHeight="1">
      <c r="K145" s="13"/>
      <c r="L145" s="13"/>
    </row>
    <row r="146" spans="11:12" ht="19.5" customHeight="1">
      <c r="K146" s="13"/>
    </row>
    <row r="147" spans="11:12" ht="19.5" customHeight="1">
      <c r="K147" s="13"/>
    </row>
    <row r="148" spans="11:12" ht="19.5" customHeight="1">
      <c r="K148" s="13"/>
    </row>
    <row r="149" spans="11:12" ht="19.5" customHeight="1">
      <c r="K149" s="13"/>
    </row>
    <row r="150" spans="11:12" ht="19.5" customHeight="1">
      <c r="K150" s="13"/>
    </row>
    <row r="151" spans="11:12" ht="19.5" customHeight="1">
      <c r="K151" s="13"/>
    </row>
    <row r="152" spans="11:12" ht="19.5" customHeight="1">
      <c r="K152" s="13"/>
    </row>
    <row r="153" spans="11:12" ht="19.5" customHeight="1">
      <c r="K153" s="13"/>
    </row>
    <row r="154" spans="11:12" ht="19.5" customHeight="1">
      <c r="K154" s="13"/>
    </row>
    <row r="155" spans="11:12" ht="19.5" customHeight="1">
      <c r="K155" s="13"/>
    </row>
    <row r="156" spans="11:12" ht="14.25" customHeight="1">
      <c r="K156" s="13"/>
    </row>
    <row r="157" spans="11:12" ht="19.5" customHeight="1">
      <c r="K157" s="13"/>
    </row>
    <row r="158" spans="11:12" ht="19.5" customHeight="1">
      <c r="K158" s="13"/>
    </row>
    <row r="159" spans="11:12" ht="19.5" customHeight="1">
      <c r="K159" s="13"/>
    </row>
    <row r="160" spans="11:12" ht="19.5" customHeight="1">
      <c r="K160" s="13"/>
    </row>
    <row r="161" spans="11:11" ht="19.5" customHeight="1">
      <c r="K161" s="13"/>
    </row>
    <row r="162" spans="11:11" ht="19.5" customHeight="1">
      <c r="K162" s="13"/>
    </row>
    <row r="163" spans="11:11" ht="19.5" customHeight="1">
      <c r="K163" s="13"/>
    </row>
    <row r="164" spans="11:11" ht="19.5" customHeight="1">
      <c r="K164" s="13"/>
    </row>
    <row r="165" spans="11:11" ht="19.5" customHeight="1">
      <c r="K165" s="13"/>
    </row>
    <row r="166" spans="11:11" ht="19.5" customHeight="1">
      <c r="K166" s="13"/>
    </row>
    <row r="167" spans="11:11" ht="19.5" customHeight="1">
      <c r="K167" s="13"/>
    </row>
    <row r="168" spans="11:11" ht="19.5" customHeight="1">
      <c r="K168" s="13"/>
    </row>
    <row r="169" spans="11:11" ht="19.5" customHeight="1">
      <c r="K169" s="13"/>
    </row>
    <row r="170" spans="11:11" ht="19.5" customHeight="1">
      <c r="K170" s="13"/>
    </row>
    <row r="171" spans="11:11" ht="19.5" customHeight="1">
      <c r="K171" s="13"/>
    </row>
    <row r="172" spans="11:11" ht="14.25" customHeight="1">
      <c r="K172" s="13"/>
    </row>
    <row r="173" spans="11:11" ht="19.5" customHeight="1">
      <c r="K173" s="13"/>
    </row>
    <row r="174" spans="11:11" ht="19.5" customHeight="1">
      <c r="K174" s="13"/>
    </row>
    <row r="175" spans="11:11" ht="19.5" customHeight="1">
      <c r="K175" s="13"/>
    </row>
    <row r="176" spans="11:11" ht="19.5" customHeight="1">
      <c r="K176" s="13"/>
    </row>
    <row r="177" spans="11:11" ht="19.5" customHeight="1">
      <c r="K177" s="13"/>
    </row>
    <row r="178" spans="11:11" ht="19.5" customHeight="1">
      <c r="K178" s="13"/>
    </row>
    <row r="179" spans="11:11" ht="19.5" customHeight="1">
      <c r="K179" s="13"/>
    </row>
    <row r="180" spans="11:11" ht="19.5" customHeight="1">
      <c r="K180" s="13"/>
    </row>
    <row r="181" spans="11:11" ht="19.5" customHeight="1">
      <c r="K181" s="13"/>
    </row>
    <row r="182" spans="11:11" ht="19.5" customHeight="1">
      <c r="K182" s="13"/>
    </row>
    <row r="183" spans="11:11" ht="19.5" customHeight="1">
      <c r="K183" s="13"/>
    </row>
    <row r="184" spans="11:11" ht="19.5" customHeight="1">
      <c r="K184" s="13"/>
    </row>
    <row r="185" spans="11:11" ht="19.5" customHeight="1">
      <c r="K185" s="13"/>
    </row>
    <row r="186" spans="11:11" ht="19.5" customHeight="1">
      <c r="K186" s="13"/>
    </row>
    <row r="187" spans="11:11" ht="19.5" customHeight="1">
      <c r="K187" s="13"/>
    </row>
    <row r="188" spans="11:11" ht="19.5" customHeight="1">
      <c r="K188" s="13"/>
    </row>
    <row r="189" spans="11:11" ht="19.5" customHeight="1">
      <c r="K189" s="13"/>
    </row>
    <row r="190" spans="11:11" ht="19.5" customHeight="1">
      <c r="K190" s="13"/>
    </row>
    <row r="191" spans="11:11" ht="19.5" customHeight="1">
      <c r="K191" s="13"/>
    </row>
    <row r="192" spans="11:11" ht="19.5" customHeight="1">
      <c r="K192" s="13"/>
    </row>
    <row r="193" spans="11:11" ht="19.5" customHeight="1">
      <c r="K193" s="13"/>
    </row>
    <row r="194" spans="11:11" ht="19.5" customHeight="1">
      <c r="K194" s="13"/>
    </row>
    <row r="195" spans="11:11" ht="19.5" customHeight="1">
      <c r="K195" s="13"/>
    </row>
    <row r="196" spans="11:11" ht="19.5" customHeight="1">
      <c r="K196" s="13"/>
    </row>
    <row r="197" spans="11:11" ht="19.5" customHeight="1">
      <c r="K197" s="13"/>
    </row>
    <row r="198" spans="11:11" ht="19.5" customHeight="1">
      <c r="K198" s="13"/>
    </row>
    <row r="199" spans="11:11" ht="19.5" customHeight="1">
      <c r="K199" s="13"/>
    </row>
    <row r="200" spans="11:11" ht="19.5" customHeight="1">
      <c r="K200" s="13"/>
    </row>
    <row r="201" spans="11:11" ht="19.5" customHeight="1">
      <c r="K201" s="13"/>
    </row>
    <row r="202" spans="11:11" ht="19.5" customHeight="1">
      <c r="K202" s="13"/>
    </row>
    <row r="203" spans="11:11" ht="19.5" customHeight="1">
      <c r="K203" s="13"/>
    </row>
    <row r="204" spans="11:11" ht="19.5" customHeight="1">
      <c r="K204" s="13"/>
    </row>
    <row r="205" spans="11:11" ht="19.5" customHeight="1">
      <c r="K205" s="13"/>
    </row>
    <row r="206" spans="11:11" ht="19.5" customHeight="1">
      <c r="K206" s="13"/>
    </row>
    <row r="207" spans="11:11" ht="19.5" customHeight="1">
      <c r="K207" s="13"/>
    </row>
    <row r="208" spans="11:11" ht="19.5" customHeight="1">
      <c r="K208" s="13"/>
    </row>
    <row r="209" spans="11:11" ht="3.75" customHeight="1">
      <c r="K209" s="13"/>
    </row>
  </sheetData>
  <mergeCells count="5">
    <mergeCell ref="A8:B9"/>
    <mergeCell ref="C8:C9"/>
    <mergeCell ref="B1:D1"/>
    <mergeCell ref="G1:J1"/>
    <mergeCell ref="G2:J2"/>
  </mergeCells>
  <phoneticPr fontId="56" type="noConversion"/>
  <hyperlinks>
    <hyperlink ref="B1" location="'Περιεχόμενα-Contents'!A1" display="Περιεχόμενα - Contents" xr:uid="{00000000-0004-0000-0800-000000000000}"/>
  </hyperlink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Περιεχόμενα-Contents</vt:lpstr>
      <vt:lpstr>Μεθοδ. Σημείωμα-Method. Note</vt:lpstr>
      <vt:lpstr>Κώδ. - Cod. NACE Rev. 2</vt:lpstr>
      <vt:lpstr>ΠΙΝΑΚΕΣ 2023-TABLES 2023</vt: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lpstr>'Κώδ. - Cod. NACE Rev. 2'!Print_Area</vt:lpstr>
      <vt:lpstr>'Μεθοδ. Σημείωμα-Method. Note'!Print_Area</vt:lpstr>
      <vt:lpstr>'Περιεχόμενα-Contents'!Print_Area</vt:lpstr>
      <vt:lpstr>'ΠΙΝΑΚΕΣ 2023-TABLES 2023'!Print_Area</vt:lpstr>
      <vt:lpstr>'1'!Print_Titles</vt:lpstr>
      <vt:lpstr>'2'!Print_Titles</vt:lpstr>
      <vt:lpstr>'3'!Print_Titles</vt:lpstr>
      <vt:lpstr>'4'!Print_Titles</vt:lpstr>
      <vt:lpstr>'5'!Print_Titles</vt:lpstr>
      <vt:lpstr>'6'!Print_Titles</vt:lpstr>
      <vt:lpstr>'7'!Print_Titles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Sergidi  Konstantia</cp:lastModifiedBy>
  <cp:lastPrinted>2025-08-04T09:47:06Z</cp:lastPrinted>
  <dcterms:created xsi:type="dcterms:W3CDTF">2017-09-21T11:34:35Z</dcterms:created>
  <dcterms:modified xsi:type="dcterms:W3CDTF">2025-08-12T12:23:44Z</dcterms:modified>
</cp:coreProperties>
</file>